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5600" windowHeight="11160"/>
  </bookViews>
  <sheets>
    <sheet name="Sheet1" sheetId="1" r:id="rId1"/>
    <sheet name="Sheet2" sheetId="21" r:id="rId2"/>
    <sheet name="Sheet3" sheetId="23" r:id="rId3"/>
    <sheet name="Sheet4" sheetId="24" r:id="rId4"/>
    <sheet name="Sheet5" sheetId="25" r:id="rId5"/>
    <sheet name="Sheet6" sheetId="26" r:id="rId6"/>
    <sheet name="Sheet7" sheetId="27" r:id="rId7"/>
    <sheet name="Sheet8" sheetId="28" r:id="rId8"/>
    <sheet name="Sheet9" sheetId="29" r:id="rId9"/>
    <sheet name="Sheet10" sheetId="30" r:id="rId10"/>
    <sheet name="Sheet11" sheetId="31" r:id="rId11"/>
    <sheet name="Departments" sheetId="33" state="hidden" r:id="rId12"/>
    <sheet name="Information" sheetId="34" state="hidden" r:id="rId13"/>
    <sheet name="TheoryResults" sheetId="35" state="hidden" r:id="rId14"/>
    <sheet name="PracticalResults" sheetId="36" state="hidden" r:id="rId15"/>
  </sheets>
  <definedNames>
    <definedName name="_xlnm._FilterDatabase" localSheetId="0" hidden="1">Sheet1!$A$18:$C$40</definedName>
    <definedName name="_xlnm._FilterDatabase" localSheetId="9" hidden="1">Sheet10!$A$18:$C$18</definedName>
    <definedName name="_xlnm._FilterDatabase" localSheetId="10" hidden="1">Sheet11!$A$18:$C$18</definedName>
    <definedName name="_xlnm._FilterDatabase" localSheetId="1" hidden="1">Sheet2!$A$18:$C$18</definedName>
    <definedName name="_xlnm._FilterDatabase" localSheetId="2" hidden="1">Sheet3!$A$18:$C$18</definedName>
    <definedName name="_xlnm._FilterDatabase" localSheetId="3" hidden="1">Sheet4!$A$18:$C$18</definedName>
    <definedName name="_xlnm._FilterDatabase" localSheetId="4" hidden="1">Sheet5!$A$18:$C$18</definedName>
    <definedName name="_xlnm._FilterDatabase" localSheetId="5" hidden="1">Sheet6!$A$18:$C$18</definedName>
    <definedName name="_xlnm._FilterDatabase" localSheetId="6" hidden="1">Sheet7!$A$18:$C$18</definedName>
    <definedName name="_xlnm._FilterDatabase" localSheetId="7" hidden="1">Sheet8!$A$18:$C$18</definedName>
    <definedName name="_xlnm._FilterDatabase" localSheetId="8" hidden="1">Sheet9!$A$18:$C$40</definedName>
    <definedName name="Batch">Information!$D$2:$H$2</definedName>
    <definedName name="Departments">Information!$A$2:$B$2</definedName>
    <definedName name="Exam">Departments!$F$1:$F$4</definedName>
    <definedName name="FinalExamsMarks">Departments!$G$7:$G$10</definedName>
    <definedName name="HyderabadFirstA18BSIT">Information!$S$21:$S$25</definedName>
    <definedName name="HyderabadFirstA19BSIT">Information!$S$94:$S$98</definedName>
    <definedName name="HyderabadFourthA18BSIT">Information!$S$45:$S$49</definedName>
    <definedName name="HyderabadSecondA18BSIT">Information!$S$29:$S$33</definedName>
    <definedName name="HyderabadSecondA19BSIT">Information!$S$101:$S$105</definedName>
    <definedName name="HyderabadThirdA18BSIT">Information!$S$37:$S$41</definedName>
    <definedName name="_xlnm.Print_Area" localSheetId="0">Sheet1!$A$1:$P$47</definedName>
    <definedName name="_xlnm.Print_Area" localSheetId="9">Sheet10!$A$1:$P$47</definedName>
    <definedName name="_xlnm.Print_Area" localSheetId="10">Sheet11!$A$1:$P$47</definedName>
    <definedName name="_xlnm.Print_Area" localSheetId="1">Sheet2!$A$1:$P$47</definedName>
    <definedName name="_xlnm.Print_Area" localSheetId="2">Sheet3!$A$1:$P$47</definedName>
    <definedName name="_xlnm.Print_Area" localSheetId="3">Sheet4!$A$1:$P$47</definedName>
    <definedName name="_xlnm.Print_Area" localSheetId="4">Sheet5!$A$1:$P$47</definedName>
    <definedName name="_xlnm.Print_Area" localSheetId="5">Sheet6!$A$1:$P$47</definedName>
    <definedName name="_xlnm.Print_Area" localSheetId="6">Sheet7!$A$1:$P$47</definedName>
    <definedName name="_xlnm.Print_Area" localSheetId="7">Sheet8!$A$1:$P$47</definedName>
    <definedName name="_xlnm.Print_Area" localSheetId="8">Sheet9!$A$1:$P$47</definedName>
    <definedName name="Semester">Departments!$C$1:$C$10</definedName>
    <definedName name="Supplementary">Departments!$F$7:$F$8</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1"/>
  <c r="G2" i="36" l="1"/>
  <c r="F178" l="1"/>
  <c r="F146"/>
  <c r="F114"/>
  <c r="F89"/>
  <c r="F66"/>
  <c r="F45"/>
  <c r="C19"/>
  <c r="G19" s="1"/>
  <c r="C20"/>
  <c r="G20" s="1"/>
  <c r="C21"/>
  <c r="G21" s="1"/>
  <c r="C22"/>
  <c r="G22" s="1"/>
  <c r="C23"/>
  <c r="G23" s="1"/>
  <c r="C24"/>
  <c r="G24" s="1"/>
  <c r="C25"/>
  <c r="G25" s="1"/>
  <c r="C26"/>
  <c r="G26" s="1"/>
  <c r="C27"/>
  <c r="G27" s="1"/>
  <c r="C28"/>
  <c r="G28" s="1"/>
  <c r="C29"/>
  <c r="G29" s="1"/>
  <c r="C30"/>
  <c r="G30" s="1"/>
  <c r="C31"/>
  <c r="G31" s="1"/>
  <c r="C32"/>
  <c r="G32" s="1"/>
  <c r="C33"/>
  <c r="G33" s="1"/>
  <c r="C34"/>
  <c r="G34" s="1"/>
  <c r="C35"/>
  <c r="G35" s="1"/>
  <c r="C36"/>
  <c r="G36" s="1"/>
  <c r="C37"/>
  <c r="G37" s="1"/>
  <c r="C38"/>
  <c r="G38" s="1"/>
  <c r="C203"/>
  <c r="F203" s="1"/>
  <c r="C204"/>
  <c r="F204" s="1"/>
  <c r="C205"/>
  <c r="F205" s="1"/>
  <c r="C206"/>
  <c r="C207"/>
  <c r="C208"/>
  <c r="F208" s="1"/>
  <c r="C209"/>
  <c r="F209" s="1"/>
  <c r="C210"/>
  <c r="F210" s="1"/>
  <c r="C211"/>
  <c r="F211" s="1"/>
  <c r="C212"/>
  <c r="F212" s="1"/>
  <c r="C213"/>
  <c r="F213" s="1"/>
  <c r="C214"/>
  <c r="C215"/>
  <c r="C216"/>
  <c r="F216" s="1"/>
  <c r="C217"/>
  <c r="C218"/>
  <c r="F218" s="1"/>
  <c r="C219"/>
  <c r="F219" s="1"/>
  <c r="C220"/>
  <c r="F220" s="1"/>
  <c r="C221"/>
  <c r="F221" s="1"/>
  <c r="C202"/>
  <c r="F202" s="1"/>
  <c r="C183"/>
  <c r="C184"/>
  <c r="F184" s="1"/>
  <c r="C185"/>
  <c r="F185" s="1"/>
  <c r="C186"/>
  <c r="F186" s="1"/>
  <c r="C187"/>
  <c r="F187" s="1"/>
  <c r="C188"/>
  <c r="F188" s="1"/>
  <c r="C189"/>
  <c r="C190"/>
  <c r="C191"/>
  <c r="C192"/>
  <c r="C193"/>
  <c r="C194"/>
  <c r="F194" s="1"/>
  <c r="C195"/>
  <c r="F195" s="1"/>
  <c r="C196"/>
  <c r="F196" s="1"/>
  <c r="C197"/>
  <c r="F197" s="1"/>
  <c r="C198"/>
  <c r="C199"/>
  <c r="C200"/>
  <c r="F200" s="1"/>
  <c r="C201"/>
  <c r="F201" s="1"/>
  <c r="C182"/>
  <c r="C163"/>
  <c r="F163" s="1"/>
  <c r="C164"/>
  <c r="F164" s="1"/>
  <c r="C165"/>
  <c r="F165" s="1"/>
  <c r="C166"/>
  <c r="C167"/>
  <c r="C168"/>
  <c r="F168" s="1"/>
  <c r="C169"/>
  <c r="F169" s="1"/>
  <c r="C170"/>
  <c r="F170" s="1"/>
  <c r="C171"/>
  <c r="F171" s="1"/>
  <c r="C172"/>
  <c r="F172" s="1"/>
  <c r="C173"/>
  <c r="F173" s="1"/>
  <c r="C174"/>
  <c r="C175"/>
  <c r="C176"/>
  <c r="F176" s="1"/>
  <c r="C177"/>
  <c r="C178"/>
  <c r="C179"/>
  <c r="F179" s="1"/>
  <c r="C180"/>
  <c r="F180" s="1"/>
  <c r="C181"/>
  <c r="C162"/>
  <c r="F162" s="1"/>
  <c r="C143"/>
  <c r="C144"/>
  <c r="C145"/>
  <c r="F145" s="1"/>
  <c r="C146"/>
  <c r="C147"/>
  <c r="F147" s="1"/>
  <c r="C148"/>
  <c r="F148" s="1"/>
  <c r="C149"/>
  <c r="F149" s="1"/>
  <c r="C150"/>
  <c r="C151"/>
  <c r="C152"/>
  <c r="F152" s="1"/>
  <c r="C153"/>
  <c r="F153" s="1"/>
  <c r="C154"/>
  <c r="F154" s="1"/>
  <c r="C155"/>
  <c r="F155" s="1"/>
  <c r="C156"/>
  <c r="F156" s="1"/>
  <c r="C157"/>
  <c r="F157" s="1"/>
  <c r="C158"/>
  <c r="C159"/>
  <c r="C160"/>
  <c r="F160" s="1"/>
  <c r="C161"/>
  <c r="C142"/>
  <c r="C123"/>
  <c r="F123" s="1"/>
  <c r="C124"/>
  <c r="F124" s="1"/>
  <c r="C125"/>
  <c r="F125" s="1"/>
  <c r="C126"/>
  <c r="C127"/>
  <c r="C128"/>
  <c r="C129"/>
  <c r="F129" s="1"/>
  <c r="C130"/>
  <c r="F130" s="1"/>
  <c r="C131"/>
  <c r="F131" s="1"/>
  <c r="C132"/>
  <c r="F132" s="1"/>
  <c r="C133"/>
  <c r="F133" s="1"/>
  <c r="C134"/>
  <c r="C135"/>
  <c r="C136"/>
  <c r="F136" s="1"/>
  <c r="C137"/>
  <c r="F137" s="1"/>
  <c r="C138"/>
  <c r="F138" s="1"/>
  <c r="C139"/>
  <c r="F139" s="1"/>
  <c r="C140"/>
  <c r="F140" s="1"/>
  <c r="C141"/>
  <c r="C122"/>
  <c r="F122" s="1"/>
  <c r="C103"/>
  <c r="C104"/>
  <c r="F104" s="1"/>
  <c r="C105"/>
  <c r="C106"/>
  <c r="F106" s="1"/>
  <c r="C107"/>
  <c r="F107" s="1"/>
  <c r="C108"/>
  <c r="F108" s="1"/>
  <c r="C109"/>
  <c r="F109" s="1"/>
  <c r="C110"/>
  <c r="C111"/>
  <c r="C112"/>
  <c r="C113"/>
  <c r="F113" s="1"/>
  <c r="C114"/>
  <c r="C115"/>
  <c r="F115" s="1"/>
  <c r="C116"/>
  <c r="F116" s="1"/>
  <c r="C117"/>
  <c r="F117" s="1"/>
  <c r="C118"/>
  <c r="C119"/>
  <c r="C120"/>
  <c r="F120" s="1"/>
  <c r="C121"/>
  <c r="F121" s="1"/>
  <c r="C102"/>
  <c r="C82"/>
  <c r="F82" s="1"/>
  <c r="C83"/>
  <c r="G83" s="1"/>
  <c r="C84"/>
  <c r="F84" s="1"/>
  <c r="C85"/>
  <c r="G85" s="1"/>
  <c r="C86"/>
  <c r="C87"/>
  <c r="G87" s="1"/>
  <c r="C88"/>
  <c r="F88" s="1"/>
  <c r="C89"/>
  <c r="G89" s="1"/>
  <c r="C90"/>
  <c r="F90" s="1"/>
  <c r="C91"/>
  <c r="G91" s="1"/>
  <c r="C92"/>
  <c r="C93"/>
  <c r="G93" s="1"/>
  <c r="C94"/>
  <c r="C95"/>
  <c r="G95" s="1"/>
  <c r="C96"/>
  <c r="F96" s="1"/>
  <c r="C97"/>
  <c r="G97" s="1"/>
  <c r="C98"/>
  <c r="F98" s="1"/>
  <c r="C99"/>
  <c r="G99" s="1"/>
  <c r="C100"/>
  <c r="F100" s="1"/>
  <c r="C101"/>
  <c r="G101" s="1"/>
  <c r="E85"/>
  <c r="E89"/>
  <c r="E91"/>
  <c r="E97"/>
  <c r="E101"/>
  <c r="C63"/>
  <c r="C64"/>
  <c r="C65"/>
  <c r="F65" s="1"/>
  <c r="C66"/>
  <c r="C67"/>
  <c r="C68"/>
  <c r="C69"/>
  <c r="F69" s="1"/>
  <c r="C70"/>
  <c r="C71"/>
  <c r="C72"/>
  <c r="C73"/>
  <c r="F73" s="1"/>
  <c r="C74"/>
  <c r="F74" s="1"/>
  <c r="C75"/>
  <c r="F75" s="1"/>
  <c r="C76"/>
  <c r="C77"/>
  <c r="F77" s="1"/>
  <c r="C78"/>
  <c r="C79"/>
  <c r="F79" s="1"/>
  <c r="C80"/>
  <c r="C81"/>
  <c r="F81" s="1"/>
  <c r="C62"/>
  <c r="C43"/>
  <c r="F43" s="1"/>
  <c r="C44"/>
  <c r="C45"/>
  <c r="C46"/>
  <c r="C47"/>
  <c r="C48"/>
  <c r="C49"/>
  <c r="F49" s="1"/>
  <c r="C50"/>
  <c r="F50" s="1"/>
  <c r="C51"/>
  <c r="F51" s="1"/>
  <c r="C52"/>
  <c r="C53"/>
  <c r="F53" s="1"/>
  <c r="C54"/>
  <c r="C55"/>
  <c r="C56"/>
  <c r="C57"/>
  <c r="F57" s="1"/>
  <c r="C58"/>
  <c r="F58" s="1"/>
  <c r="C59"/>
  <c r="C60"/>
  <c r="C61"/>
  <c r="F61" s="1"/>
  <c r="C42"/>
  <c r="C39"/>
  <c r="C40"/>
  <c r="C41"/>
  <c r="F41" s="1"/>
  <c r="F29" l="1"/>
  <c r="E95"/>
  <c r="F34"/>
  <c r="F101"/>
  <c r="F37"/>
  <c r="F85"/>
  <c r="F21"/>
  <c r="F22"/>
  <c r="F93"/>
  <c r="F26"/>
  <c r="F97"/>
  <c r="E59"/>
  <c r="G59"/>
  <c r="E67"/>
  <c r="G67"/>
  <c r="E92"/>
  <c r="G92"/>
  <c r="E141"/>
  <c r="G141"/>
  <c r="E181"/>
  <c r="G181"/>
  <c r="E189"/>
  <c r="G189"/>
  <c r="E60"/>
  <c r="G60"/>
  <c r="E52"/>
  <c r="G52"/>
  <c r="E44"/>
  <c r="G44"/>
  <c r="E76"/>
  <c r="G76"/>
  <c r="E68"/>
  <c r="G68"/>
  <c r="E118"/>
  <c r="G118"/>
  <c r="E110"/>
  <c r="G110"/>
  <c r="E122"/>
  <c r="G122"/>
  <c r="E134"/>
  <c r="G134"/>
  <c r="E126"/>
  <c r="G126"/>
  <c r="E158"/>
  <c r="G158"/>
  <c r="E150"/>
  <c r="G150"/>
  <c r="E162"/>
  <c r="G162"/>
  <c r="E174"/>
  <c r="G174"/>
  <c r="E166"/>
  <c r="G166"/>
  <c r="E198"/>
  <c r="G198"/>
  <c r="E190"/>
  <c r="G190"/>
  <c r="E202"/>
  <c r="G202"/>
  <c r="E214"/>
  <c r="G214"/>
  <c r="E206"/>
  <c r="G206"/>
  <c r="E61"/>
  <c r="G61"/>
  <c r="E53"/>
  <c r="G53"/>
  <c r="E45"/>
  <c r="G45"/>
  <c r="E77"/>
  <c r="G77"/>
  <c r="E69"/>
  <c r="G69"/>
  <c r="E94"/>
  <c r="G94"/>
  <c r="E86"/>
  <c r="G86"/>
  <c r="E119"/>
  <c r="G119"/>
  <c r="E111"/>
  <c r="G111"/>
  <c r="E103"/>
  <c r="G103"/>
  <c r="E135"/>
  <c r="G135"/>
  <c r="E127"/>
  <c r="G127"/>
  <c r="E159"/>
  <c r="G159"/>
  <c r="E151"/>
  <c r="G151"/>
  <c r="E143"/>
  <c r="G143"/>
  <c r="E175"/>
  <c r="G175"/>
  <c r="E167"/>
  <c r="G167"/>
  <c r="E199"/>
  <c r="G199"/>
  <c r="E191"/>
  <c r="G191"/>
  <c r="E183"/>
  <c r="G183"/>
  <c r="E215"/>
  <c r="G215"/>
  <c r="E207"/>
  <c r="G207"/>
  <c r="F141"/>
  <c r="F181"/>
  <c r="F189"/>
  <c r="F20"/>
  <c r="F28"/>
  <c r="F36"/>
  <c r="F44"/>
  <c r="F52"/>
  <c r="F60"/>
  <c r="F68"/>
  <c r="F76"/>
  <c r="F92"/>
  <c r="E99"/>
  <c r="E83"/>
  <c r="F19"/>
  <c r="F27"/>
  <c r="F35"/>
  <c r="F59"/>
  <c r="F67"/>
  <c r="F83"/>
  <c r="F91"/>
  <c r="F99"/>
  <c r="E51"/>
  <c r="G51"/>
  <c r="E117"/>
  <c r="G117"/>
  <c r="E133"/>
  <c r="G133"/>
  <c r="E149"/>
  <c r="G149"/>
  <c r="E165"/>
  <c r="G165"/>
  <c r="E213"/>
  <c r="G213"/>
  <c r="E42"/>
  <c r="G42"/>
  <c r="E78"/>
  <c r="G78"/>
  <c r="E112"/>
  <c r="G112"/>
  <c r="E128"/>
  <c r="G128"/>
  <c r="E144"/>
  <c r="G144"/>
  <c r="E192"/>
  <c r="G192"/>
  <c r="E39"/>
  <c r="G39"/>
  <c r="E47"/>
  <c r="G47"/>
  <c r="E71"/>
  <c r="G71"/>
  <c r="E105"/>
  <c r="G105"/>
  <c r="E161"/>
  <c r="G161"/>
  <c r="E177"/>
  <c r="G177"/>
  <c r="E193"/>
  <c r="G193"/>
  <c r="E217"/>
  <c r="G217"/>
  <c r="E40"/>
  <c r="G40"/>
  <c r="E56"/>
  <c r="G56"/>
  <c r="E48"/>
  <c r="G48"/>
  <c r="E80"/>
  <c r="G80"/>
  <c r="E72"/>
  <c r="G72"/>
  <c r="E64"/>
  <c r="G64"/>
  <c r="E102"/>
  <c r="G102"/>
  <c r="E114"/>
  <c r="G114"/>
  <c r="E106"/>
  <c r="G106"/>
  <c r="E138"/>
  <c r="G138"/>
  <c r="E130"/>
  <c r="G130"/>
  <c r="E142"/>
  <c r="G142"/>
  <c r="E154"/>
  <c r="G154"/>
  <c r="E146"/>
  <c r="G146"/>
  <c r="E178"/>
  <c r="G178"/>
  <c r="E170"/>
  <c r="G170"/>
  <c r="E182"/>
  <c r="G182"/>
  <c r="E194"/>
  <c r="G194"/>
  <c r="E186"/>
  <c r="G186"/>
  <c r="E218"/>
  <c r="G218"/>
  <c r="E210"/>
  <c r="G210"/>
  <c r="E87"/>
  <c r="F25"/>
  <c r="F105"/>
  <c r="F161"/>
  <c r="F177"/>
  <c r="F193"/>
  <c r="F217"/>
  <c r="F24"/>
  <c r="F32"/>
  <c r="F40"/>
  <c r="F48"/>
  <c r="F56"/>
  <c r="F64"/>
  <c r="F72"/>
  <c r="F80"/>
  <c r="F112"/>
  <c r="F128"/>
  <c r="F144"/>
  <c r="F192"/>
  <c r="E43"/>
  <c r="G43"/>
  <c r="E100"/>
  <c r="G100"/>
  <c r="E109"/>
  <c r="G109"/>
  <c r="E125"/>
  <c r="G125"/>
  <c r="E173"/>
  <c r="G173"/>
  <c r="E197"/>
  <c r="G197"/>
  <c r="E205"/>
  <c r="G205"/>
  <c r="E54"/>
  <c r="G54"/>
  <c r="E70"/>
  <c r="G70"/>
  <c r="E120"/>
  <c r="G120"/>
  <c r="E136"/>
  <c r="G136"/>
  <c r="E152"/>
  <c r="G152"/>
  <c r="E168"/>
  <c r="G168"/>
  <c r="E200"/>
  <c r="G200"/>
  <c r="E216"/>
  <c r="G216"/>
  <c r="E208"/>
  <c r="G208"/>
  <c r="E55"/>
  <c r="G55"/>
  <c r="E63"/>
  <c r="G63"/>
  <c r="E88"/>
  <c r="G88"/>
  <c r="E113"/>
  <c r="G113"/>
  <c r="E129"/>
  <c r="G129"/>
  <c r="E145"/>
  <c r="G145"/>
  <c r="E185"/>
  <c r="G185"/>
  <c r="E209"/>
  <c r="G209"/>
  <c r="E41"/>
  <c r="G41"/>
  <c r="E49"/>
  <c r="G49"/>
  <c r="E65"/>
  <c r="G65"/>
  <c r="E98"/>
  <c r="G98"/>
  <c r="E90"/>
  <c r="G90"/>
  <c r="E82"/>
  <c r="G82"/>
  <c r="E115"/>
  <c r="G115"/>
  <c r="E107"/>
  <c r="G107"/>
  <c r="E139"/>
  <c r="G139"/>
  <c r="E131"/>
  <c r="G131"/>
  <c r="E123"/>
  <c r="G123"/>
  <c r="E155"/>
  <c r="G155"/>
  <c r="E147"/>
  <c r="G147"/>
  <c r="E179"/>
  <c r="G179"/>
  <c r="E171"/>
  <c r="G171"/>
  <c r="E163"/>
  <c r="G163"/>
  <c r="E195"/>
  <c r="G195"/>
  <c r="E187"/>
  <c r="G187"/>
  <c r="E219"/>
  <c r="G219"/>
  <c r="E211"/>
  <c r="G211"/>
  <c r="E203"/>
  <c r="G203"/>
  <c r="F42"/>
  <c r="F33"/>
  <c r="F23"/>
  <c r="F31"/>
  <c r="F39"/>
  <c r="F47"/>
  <c r="F55"/>
  <c r="F63"/>
  <c r="F71"/>
  <c r="F87"/>
  <c r="F95"/>
  <c r="F103"/>
  <c r="F111"/>
  <c r="F119"/>
  <c r="F127"/>
  <c r="F135"/>
  <c r="F143"/>
  <c r="F151"/>
  <c r="F159"/>
  <c r="F167"/>
  <c r="F175"/>
  <c r="F183"/>
  <c r="F191"/>
  <c r="F199"/>
  <c r="F207"/>
  <c r="F215"/>
  <c r="E75"/>
  <c r="G75"/>
  <c r="E84"/>
  <c r="G84"/>
  <c r="E157"/>
  <c r="G157"/>
  <c r="E221"/>
  <c r="G221"/>
  <c r="E46"/>
  <c r="G46"/>
  <c r="E104"/>
  <c r="G104"/>
  <c r="E160"/>
  <c r="G160"/>
  <c r="E176"/>
  <c r="G176"/>
  <c r="E184"/>
  <c r="G184"/>
  <c r="E79"/>
  <c r="G79"/>
  <c r="E96"/>
  <c r="G96"/>
  <c r="E121"/>
  <c r="G121"/>
  <c r="E137"/>
  <c r="G137"/>
  <c r="E153"/>
  <c r="G153"/>
  <c r="E169"/>
  <c r="G169"/>
  <c r="E201"/>
  <c r="G201"/>
  <c r="E57"/>
  <c r="G57"/>
  <c r="E81"/>
  <c r="G81"/>
  <c r="E73"/>
  <c r="G73"/>
  <c r="E58"/>
  <c r="G58"/>
  <c r="E50"/>
  <c r="G50"/>
  <c r="E62"/>
  <c r="G62"/>
  <c r="E74"/>
  <c r="G74"/>
  <c r="E66"/>
  <c r="G66"/>
  <c r="E116"/>
  <c r="G116"/>
  <c r="E108"/>
  <c r="G108"/>
  <c r="E140"/>
  <c r="G140"/>
  <c r="E132"/>
  <c r="G132"/>
  <c r="E124"/>
  <c r="G124"/>
  <c r="E156"/>
  <c r="G156"/>
  <c r="E148"/>
  <c r="G148"/>
  <c r="E180"/>
  <c r="G180"/>
  <c r="E172"/>
  <c r="G172"/>
  <c r="E164"/>
  <c r="G164"/>
  <c r="E196"/>
  <c r="G196"/>
  <c r="E188"/>
  <c r="G188"/>
  <c r="E220"/>
  <c r="G220"/>
  <c r="E212"/>
  <c r="G212"/>
  <c r="E204"/>
  <c r="G204"/>
  <c r="E93"/>
  <c r="F30"/>
  <c r="F38"/>
  <c r="F46"/>
  <c r="F54"/>
  <c r="F62"/>
  <c r="F70"/>
  <c r="F78"/>
  <c r="F86"/>
  <c r="F94"/>
  <c r="F102"/>
  <c r="F110"/>
  <c r="F118"/>
  <c r="F126"/>
  <c r="F134"/>
  <c r="F142"/>
  <c r="F150"/>
  <c r="F158"/>
  <c r="F166"/>
  <c r="F174"/>
  <c r="F182"/>
  <c r="F190"/>
  <c r="F198"/>
  <c r="F206"/>
  <c r="F214"/>
  <c r="E22"/>
  <c r="E38"/>
  <c r="E37"/>
  <c r="E36"/>
  <c r="E35"/>
  <c r="E34"/>
  <c r="E33"/>
  <c r="E32"/>
  <c r="E31"/>
  <c r="E30"/>
  <c r="E29"/>
  <c r="E28"/>
  <c r="E27"/>
  <c r="E26"/>
  <c r="E25"/>
  <c r="E24"/>
  <c r="E23"/>
  <c r="E21"/>
  <c r="E20"/>
  <c r="E19"/>
  <c r="C18"/>
  <c r="E18" s="1"/>
  <c r="C17"/>
  <c r="C16"/>
  <c r="C15"/>
  <c r="C14"/>
  <c r="E14" s="1"/>
  <c r="C13"/>
  <c r="C12"/>
  <c r="C11"/>
  <c r="C10"/>
  <c r="C9"/>
  <c r="C8"/>
  <c r="C7"/>
  <c r="C6"/>
  <c r="C5"/>
  <c r="C4"/>
  <c r="C3"/>
  <c r="E13"/>
  <c r="E15"/>
  <c r="E17"/>
  <c r="C2"/>
  <c r="F2" s="1"/>
  <c r="D2"/>
  <c r="D38" s="1"/>
  <c r="B2"/>
  <c r="B217" s="1"/>
  <c r="A2"/>
  <c r="A19" s="1"/>
  <c r="AC19" i="21"/>
  <c r="AC19" i="23"/>
  <c r="CV19" i="31"/>
  <c r="CV19" i="30"/>
  <c r="CV19" i="29"/>
  <c r="CV19" i="28"/>
  <c r="CV19" i="27"/>
  <c r="CV19" i="26"/>
  <c r="CV19" i="25"/>
  <c r="CV19" i="24"/>
  <c r="CV19" i="23"/>
  <c r="CV19" i="21"/>
  <c r="CV38" i="31"/>
  <c r="BW38"/>
  <c r="BL38"/>
  <c r="BO38" s="1"/>
  <c r="BR38" s="1"/>
  <c r="CV37"/>
  <c r="BW37"/>
  <c r="BL37"/>
  <c r="BN37" s="1"/>
  <c r="BQ37" s="1"/>
  <c r="CV36"/>
  <c r="BW36"/>
  <c r="BL36"/>
  <c r="BO36" s="1"/>
  <c r="BR36" s="1"/>
  <c r="CV35"/>
  <c r="BW35"/>
  <c r="BX35" s="1"/>
  <c r="CD35" s="1"/>
  <c r="BL35"/>
  <c r="BN35" s="1"/>
  <c r="BQ35" s="1"/>
  <c r="CV34"/>
  <c r="BW34"/>
  <c r="CM34" s="1"/>
  <c r="BL34"/>
  <c r="BM34" s="1"/>
  <c r="BP34" s="1"/>
  <c r="CV33"/>
  <c r="BW33"/>
  <c r="CB33" s="1"/>
  <c r="CH33" s="1"/>
  <c r="BL33"/>
  <c r="BN33" s="1"/>
  <c r="BQ33" s="1"/>
  <c r="CV32"/>
  <c r="BW32"/>
  <c r="CM32" s="1"/>
  <c r="CO32" s="1"/>
  <c r="BL32"/>
  <c r="BM32" s="1"/>
  <c r="BP32" s="1"/>
  <c r="CV31"/>
  <c r="BW31"/>
  <c r="CB31" s="1"/>
  <c r="CH31" s="1"/>
  <c r="BL31"/>
  <c r="BN31" s="1"/>
  <c r="BQ31" s="1"/>
  <c r="CV30"/>
  <c r="BW30"/>
  <c r="CM30" s="1"/>
  <c r="BL30"/>
  <c r="BM30" s="1"/>
  <c r="BP30" s="1"/>
  <c r="CV29"/>
  <c r="BW29"/>
  <c r="CB29" s="1"/>
  <c r="CH29" s="1"/>
  <c r="BL29"/>
  <c r="CV28"/>
  <c r="BW28"/>
  <c r="BL28"/>
  <c r="BM28" s="1"/>
  <c r="BP28" s="1"/>
  <c r="CV27"/>
  <c r="BW27"/>
  <c r="CB27" s="1"/>
  <c r="CH27" s="1"/>
  <c r="BL27"/>
  <c r="CV26"/>
  <c r="BW26"/>
  <c r="BL26"/>
  <c r="BM26" s="1"/>
  <c r="BP26" s="1"/>
  <c r="CV25"/>
  <c r="BW25"/>
  <c r="CB25" s="1"/>
  <c r="CH25" s="1"/>
  <c r="BL25"/>
  <c r="CV24"/>
  <c r="BW24"/>
  <c r="BL24"/>
  <c r="BM24" s="1"/>
  <c r="BP24" s="1"/>
  <c r="CV23"/>
  <c r="BW23"/>
  <c r="CB23" s="1"/>
  <c r="CH23" s="1"/>
  <c r="BL23"/>
  <c r="BO23" s="1"/>
  <c r="BR23" s="1"/>
  <c r="CV22"/>
  <c r="BW22"/>
  <c r="CL22" s="1"/>
  <c r="BL22"/>
  <c r="BM22" s="1"/>
  <c r="BP22" s="1"/>
  <c r="CV21"/>
  <c r="BW21"/>
  <c r="CB21" s="1"/>
  <c r="CH21" s="1"/>
  <c r="BL21"/>
  <c r="BO21" s="1"/>
  <c r="BR21" s="1"/>
  <c r="CV20"/>
  <c r="BW20"/>
  <c r="CL20" s="1"/>
  <c r="BL20"/>
  <c r="BM20" s="1"/>
  <c r="BP20" s="1"/>
  <c r="BW19"/>
  <c r="CM19" s="1"/>
  <c r="BU19"/>
  <c r="BL19"/>
  <c r="CV38" i="30"/>
  <c r="CV18" i="31" s="1"/>
  <c r="BW38" i="30"/>
  <c r="BX38" s="1"/>
  <c r="BL38"/>
  <c r="BO38" s="1"/>
  <c r="CV37"/>
  <c r="BW37"/>
  <c r="CL37" s="1"/>
  <c r="BL37"/>
  <c r="BM37" s="1"/>
  <c r="BP37" s="1"/>
  <c r="CV36"/>
  <c r="BW36"/>
  <c r="CB36" s="1"/>
  <c r="CH36" s="1"/>
  <c r="BL36"/>
  <c r="BO36" s="1"/>
  <c r="BR36" s="1"/>
  <c r="CV35"/>
  <c r="BW35"/>
  <c r="CL35" s="1"/>
  <c r="CO35" s="1"/>
  <c r="BL35"/>
  <c r="BM35"/>
  <c r="BP35" s="1"/>
  <c r="BN35"/>
  <c r="BQ35" s="1"/>
  <c r="CV34"/>
  <c r="BW34"/>
  <c r="CM34" s="1"/>
  <c r="CB34"/>
  <c r="CH34" s="1"/>
  <c r="BL34"/>
  <c r="BO34" s="1"/>
  <c r="BR34" s="1"/>
  <c r="CV33"/>
  <c r="BW33"/>
  <c r="BX33" s="1"/>
  <c r="CD33" s="1"/>
  <c r="BL33"/>
  <c r="BM33" s="1"/>
  <c r="BP33" s="1"/>
  <c r="CV32"/>
  <c r="BW32"/>
  <c r="CB32" s="1"/>
  <c r="CH32" s="1"/>
  <c r="BL32"/>
  <c r="BO32" s="1"/>
  <c r="BR32" s="1"/>
  <c r="CV31"/>
  <c r="BW31"/>
  <c r="BL31"/>
  <c r="BM31"/>
  <c r="BP31" s="1"/>
  <c r="BN31"/>
  <c r="BQ31" s="1"/>
  <c r="CV30"/>
  <c r="BW30"/>
  <c r="CM30" s="1"/>
  <c r="BL30"/>
  <c r="CV29"/>
  <c r="BW29"/>
  <c r="CC29" s="1"/>
  <c r="CI29" s="1"/>
  <c r="BL29"/>
  <c r="BN29" s="1"/>
  <c r="BQ29" s="1"/>
  <c r="CV28"/>
  <c r="BW28"/>
  <c r="CM28" s="1"/>
  <c r="BL28"/>
  <c r="BN28" s="1"/>
  <c r="BQ28" s="1"/>
  <c r="CV27"/>
  <c r="BW27"/>
  <c r="CC27" s="1"/>
  <c r="CI27" s="1"/>
  <c r="BL27"/>
  <c r="BN27" s="1"/>
  <c r="BQ27" s="1"/>
  <c r="CV26"/>
  <c r="BW26"/>
  <c r="CM26" s="1"/>
  <c r="BL26"/>
  <c r="BN26" s="1"/>
  <c r="BQ26" s="1"/>
  <c r="BS26" s="1"/>
  <c r="BT26" s="1"/>
  <c r="CV25"/>
  <c r="BW25"/>
  <c r="CC25" s="1"/>
  <c r="CI25" s="1"/>
  <c r="BL25"/>
  <c r="BN25" s="1"/>
  <c r="BQ25" s="1"/>
  <c r="CV24"/>
  <c r="BW24"/>
  <c r="CM24" s="1"/>
  <c r="BL24"/>
  <c r="BN24" s="1"/>
  <c r="BQ24" s="1"/>
  <c r="CV23"/>
  <c r="BW23"/>
  <c r="CL23" s="1"/>
  <c r="BL23"/>
  <c r="CV22"/>
  <c r="BW22"/>
  <c r="CB22" s="1"/>
  <c r="CH22" s="1"/>
  <c r="BL22"/>
  <c r="BO22" s="1"/>
  <c r="BR22" s="1"/>
  <c r="CV21"/>
  <c r="BW21"/>
  <c r="CL21" s="1"/>
  <c r="BL21"/>
  <c r="BM21" s="1"/>
  <c r="BP21" s="1"/>
  <c r="CV20"/>
  <c r="BW20"/>
  <c r="BL20"/>
  <c r="BO20" s="1"/>
  <c r="BR20" s="1"/>
  <c r="BW19"/>
  <c r="CL19" s="1"/>
  <c r="BU19"/>
  <c r="BL19"/>
  <c r="BN19" s="1"/>
  <c r="BQ19" s="1"/>
  <c r="CV38" i="29"/>
  <c r="CV18" i="30" s="1"/>
  <c r="BW38" i="29"/>
  <c r="BL38"/>
  <c r="BO38" s="1"/>
  <c r="BR38" s="1"/>
  <c r="CV37"/>
  <c r="BW37"/>
  <c r="CL37" s="1"/>
  <c r="BL37"/>
  <c r="BN37" s="1"/>
  <c r="BQ37" s="1"/>
  <c r="CV36"/>
  <c r="BW36"/>
  <c r="CM36" s="1"/>
  <c r="BL36"/>
  <c r="BO36" s="1"/>
  <c r="BR36" s="1"/>
  <c r="CV35"/>
  <c r="BW35"/>
  <c r="CL35" s="1"/>
  <c r="BL35"/>
  <c r="CV34"/>
  <c r="BW34"/>
  <c r="BX34" s="1"/>
  <c r="CD34" s="1"/>
  <c r="BL34"/>
  <c r="BO34" s="1"/>
  <c r="BR34" s="1"/>
  <c r="CV33"/>
  <c r="BW33"/>
  <c r="CL33" s="1"/>
  <c r="BL33"/>
  <c r="BN33" s="1"/>
  <c r="BQ33" s="1"/>
  <c r="CV32"/>
  <c r="BW32"/>
  <c r="BL32"/>
  <c r="BO32" s="1"/>
  <c r="BR32" s="1"/>
  <c r="CV31"/>
  <c r="BW31"/>
  <c r="CL31" s="1"/>
  <c r="BL31"/>
  <c r="BM31" s="1"/>
  <c r="BP31" s="1"/>
  <c r="CV30"/>
  <c r="BW30"/>
  <c r="CM30" s="1"/>
  <c r="BL30"/>
  <c r="BN30" s="1"/>
  <c r="BQ30" s="1"/>
  <c r="CV29"/>
  <c r="BW29"/>
  <c r="CC29" s="1"/>
  <c r="CI29" s="1"/>
  <c r="BL29"/>
  <c r="BN29" s="1"/>
  <c r="BQ29" s="1"/>
  <c r="CV28"/>
  <c r="BW28"/>
  <c r="CM28" s="1"/>
  <c r="BL28"/>
  <c r="BN28" s="1"/>
  <c r="BQ28" s="1"/>
  <c r="CV27"/>
  <c r="BW27"/>
  <c r="CC27" s="1"/>
  <c r="CI27" s="1"/>
  <c r="BL27"/>
  <c r="BN27" s="1"/>
  <c r="BQ27" s="1"/>
  <c r="CV26"/>
  <c r="BW26"/>
  <c r="CM26" s="1"/>
  <c r="BL26"/>
  <c r="BN26" s="1"/>
  <c r="BQ26" s="1"/>
  <c r="CV25"/>
  <c r="BW25"/>
  <c r="CC25" s="1"/>
  <c r="CI25" s="1"/>
  <c r="BL25"/>
  <c r="CV24"/>
  <c r="BW24"/>
  <c r="CM24" s="1"/>
  <c r="BL24"/>
  <c r="BN24" s="1"/>
  <c r="BQ24" s="1"/>
  <c r="CV23"/>
  <c r="BW23"/>
  <c r="CL23" s="1"/>
  <c r="BL23"/>
  <c r="BN23" s="1"/>
  <c r="BQ23" s="1"/>
  <c r="CV22"/>
  <c r="BW22"/>
  <c r="BL22"/>
  <c r="BO22" s="1"/>
  <c r="BR22" s="1"/>
  <c r="CV21"/>
  <c r="BW21"/>
  <c r="CL21" s="1"/>
  <c r="BL21"/>
  <c r="BM21" s="1"/>
  <c r="BP21" s="1"/>
  <c r="CV20"/>
  <c r="BW20"/>
  <c r="BX20" s="1"/>
  <c r="CD20" s="1"/>
  <c r="BL20"/>
  <c r="BO20" s="1"/>
  <c r="BR20" s="1"/>
  <c r="BW19"/>
  <c r="BU19"/>
  <c r="BL19"/>
  <c r="BN19" s="1"/>
  <c r="BQ19" s="1"/>
  <c r="CV38" i="28"/>
  <c r="CV18" i="29" s="1"/>
  <c r="BW38" i="28"/>
  <c r="BL38"/>
  <c r="CV37"/>
  <c r="BW37"/>
  <c r="CC37" s="1"/>
  <c r="CI37" s="1"/>
  <c r="BL37"/>
  <c r="CV36"/>
  <c r="BW36"/>
  <c r="BL36"/>
  <c r="CV35"/>
  <c r="BW35"/>
  <c r="BL35"/>
  <c r="BM35"/>
  <c r="BP35" s="1"/>
  <c r="CV34"/>
  <c r="BW34"/>
  <c r="BX34" s="1"/>
  <c r="CD34" s="1"/>
  <c r="BL34"/>
  <c r="CV33"/>
  <c r="BW33"/>
  <c r="BL33"/>
  <c r="BN33" s="1"/>
  <c r="BQ33" s="1"/>
  <c r="CV32"/>
  <c r="BW32"/>
  <c r="CM32" s="1"/>
  <c r="BL32"/>
  <c r="CV31"/>
  <c r="BW31"/>
  <c r="CC31" s="1"/>
  <c r="CI31" s="1"/>
  <c r="BL31"/>
  <c r="CV30"/>
  <c r="BW30"/>
  <c r="BL30"/>
  <c r="CV29"/>
  <c r="BW29"/>
  <c r="BL29"/>
  <c r="BM29" s="1"/>
  <c r="BP29" s="1"/>
  <c r="CV28"/>
  <c r="BW28"/>
  <c r="BX28" s="1"/>
  <c r="CD28" s="1"/>
  <c r="CM28"/>
  <c r="BL28"/>
  <c r="CV27"/>
  <c r="BW27"/>
  <c r="CC27" s="1"/>
  <c r="CI27" s="1"/>
  <c r="BL27"/>
  <c r="BN27" s="1"/>
  <c r="BQ27" s="1"/>
  <c r="CV26"/>
  <c r="BW26"/>
  <c r="BL26"/>
  <c r="BN26" s="1"/>
  <c r="BQ26" s="1"/>
  <c r="CV25"/>
  <c r="BW25"/>
  <c r="BL25"/>
  <c r="BM25" s="1"/>
  <c r="BP25" s="1"/>
  <c r="CV24"/>
  <c r="BW24"/>
  <c r="BX24" s="1"/>
  <c r="CD24" s="1"/>
  <c r="BL24"/>
  <c r="BN24" s="1"/>
  <c r="BQ24" s="1"/>
  <c r="CV23"/>
  <c r="BW23"/>
  <c r="BL23"/>
  <c r="CV22"/>
  <c r="BW22"/>
  <c r="CM22" s="1"/>
  <c r="BL22"/>
  <c r="BN22" s="1"/>
  <c r="BQ22" s="1"/>
  <c r="CV21"/>
  <c r="BW21"/>
  <c r="BL21"/>
  <c r="CV20"/>
  <c r="BW20"/>
  <c r="BL20"/>
  <c r="BW19"/>
  <c r="CM19" s="1"/>
  <c r="BU19"/>
  <c r="BL19"/>
  <c r="CV38" i="27"/>
  <c r="CV18" i="28" s="1"/>
  <c r="BW38" i="27"/>
  <c r="BX38" s="1"/>
  <c r="BL38"/>
  <c r="CV37"/>
  <c r="BW37"/>
  <c r="CC37" s="1"/>
  <c r="CI37" s="1"/>
  <c r="BL37"/>
  <c r="BM37" s="1"/>
  <c r="BP37" s="1"/>
  <c r="CV36"/>
  <c r="BW36"/>
  <c r="CB36" s="1"/>
  <c r="CH36" s="1"/>
  <c r="BL36"/>
  <c r="BN36"/>
  <c r="BQ36" s="1"/>
  <c r="CV35"/>
  <c r="BW35"/>
  <c r="CC35" s="1"/>
  <c r="CI35" s="1"/>
  <c r="BL35"/>
  <c r="BM35" s="1"/>
  <c r="BP35" s="1"/>
  <c r="CV34"/>
  <c r="BW34"/>
  <c r="CM34" s="1"/>
  <c r="BL34"/>
  <c r="BN34" s="1"/>
  <c r="BQ34" s="1"/>
  <c r="CV33"/>
  <c r="BW33"/>
  <c r="CC33" s="1"/>
  <c r="CI33" s="1"/>
  <c r="BL33"/>
  <c r="CV32"/>
  <c r="BW32"/>
  <c r="CB32" s="1"/>
  <c r="CH32" s="1"/>
  <c r="BL32"/>
  <c r="BN32" s="1"/>
  <c r="BQ32" s="1"/>
  <c r="CV31"/>
  <c r="BW31"/>
  <c r="CC31" s="1"/>
  <c r="CI31" s="1"/>
  <c r="BL31"/>
  <c r="BN31" s="1"/>
  <c r="BQ31" s="1"/>
  <c r="CV30"/>
  <c r="BW30"/>
  <c r="BX30" s="1"/>
  <c r="CD30" s="1"/>
  <c r="CM30"/>
  <c r="BL30"/>
  <c r="BN30"/>
  <c r="BQ30" s="1"/>
  <c r="CV29"/>
  <c r="BW29"/>
  <c r="CC29" s="1"/>
  <c r="CI29" s="1"/>
  <c r="BL29"/>
  <c r="BM29" s="1"/>
  <c r="BP29" s="1"/>
  <c r="CV28"/>
  <c r="BW28"/>
  <c r="CB28" s="1"/>
  <c r="CH28" s="1"/>
  <c r="BL28"/>
  <c r="BN28" s="1"/>
  <c r="BQ28" s="1"/>
  <c r="CV27"/>
  <c r="BW27"/>
  <c r="CC27" s="1"/>
  <c r="CI27" s="1"/>
  <c r="BL27"/>
  <c r="CV26"/>
  <c r="BW26"/>
  <c r="CM26" s="1"/>
  <c r="BL26"/>
  <c r="CV25"/>
  <c r="BW25"/>
  <c r="CC25" s="1"/>
  <c r="CI25" s="1"/>
  <c r="BL25"/>
  <c r="BM25" s="1"/>
  <c r="BP25" s="1"/>
  <c r="CV24"/>
  <c r="BW24"/>
  <c r="CB24" s="1"/>
  <c r="CH24" s="1"/>
  <c r="BL24"/>
  <c r="BN24" s="1"/>
  <c r="BQ24" s="1"/>
  <c r="CV23"/>
  <c r="BW23"/>
  <c r="BL23"/>
  <c r="BN23" s="1"/>
  <c r="BQ23" s="1"/>
  <c r="CV22"/>
  <c r="BW22"/>
  <c r="CM22" s="1"/>
  <c r="BL22"/>
  <c r="BN22" s="1"/>
  <c r="BQ22" s="1"/>
  <c r="CV21"/>
  <c r="BW21"/>
  <c r="CM21" s="1"/>
  <c r="BL21"/>
  <c r="BN21" s="1"/>
  <c r="BQ21" s="1"/>
  <c r="CV20"/>
  <c r="BW20"/>
  <c r="CM20" s="1"/>
  <c r="BL20"/>
  <c r="BN20" s="1"/>
  <c r="BQ20" s="1"/>
  <c r="BW19"/>
  <c r="CM19" s="1"/>
  <c r="BU19"/>
  <c r="BL19"/>
  <c r="BN19" s="1"/>
  <c r="BQ19" s="1"/>
  <c r="CV38" i="26"/>
  <c r="CV18" i="27" s="1"/>
  <c r="BW38" i="26"/>
  <c r="BL38"/>
  <c r="CV37"/>
  <c r="BW37"/>
  <c r="CL37" s="1"/>
  <c r="BL37"/>
  <c r="BN37" s="1"/>
  <c r="BQ37" s="1"/>
  <c r="CV36"/>
  <c r="BW36"/>
  <c r="CM36"/>
  <c r="BL36"/>
  <c r="BO36"/>
  <c r="BR36" s="1"/>
  <c r="CV35"/>
  <c r="BW35"/>
  <c r="CL35" s="1"/>
  <c r="BL35"/>
  <c r="BN35" s="1"/>
  <c r="BQ35" s="1"/>
  <c r="CV34"/>
  <c r="BW34"/>
  <c r="CM34"/>
  <c r="BL34"/>
  <c r="BO34"/>
  <c r="BR34" s="1"/>
  <c r="CV33"/>
  <c r="BW33"/>
  <c r="CL33" s="1"/>
  <c r="BL33"/>
  <c r="BN33" s="1"/>
  <c r="BQ33" s="1"/>
  <c r="CV32"/>
  <c r="BW32"/>
  <c r="CM32"/>
  <c r="BL32"/>
  <c r="BO32"/>
  <c r="BR32" s="1"/>
  <c r="CV31"/>
  <c r="BW31"/>
  <c r="CL31" s="1"/>
  <c r="BL31"/>
  <c r="BN31" s="1"/>
  <c r="BQ31" s="1"/>
  <c r="CV30"/>
  <c r="BW30"/>
  <c r="CL30"/>
  <c r="BL30"/>
  <c r="BN30"/>
  <c r="BQ30" s="1"/>
  <c r="CV29"/>
  <c r="BW29"/>
  <c r="BY29" s="1"/>
  <c r="CE29" s="1"/>
  <c r="BL29"/>
  <c r="BM29" s="1"/>
  <c r="BP29" s="1"/>
  <c r="CV28"/>
  <c r="BW28"/>
  <c r="CM28" s="1"/>
  <c r="BL28"/>
  <c r="BN28" s="1"/>
  <c r="BQ28" s="1"/>
  <c r="CV27"/>
  <c r="BW27"/>
  <c r="BL27"/>
  <c r="BN27" s="1"/>
  <c r="BQ27" s="1"/>
  <c r="CV26"/>
  <c r="BW26"/>
  <c r="CL26" s="1"/>
  <c r="BL26"/>
  <c r="BN26" s="1"/>
  <c r="BQ26" s="1"/>
  <c r="CV25"/>
  <c r="BW25"/>
  <c r="BY25" s="1"/>
  <c r="CE25" s="1"/>
  <c r="BL25"/>
  <c r="CV24"/>
  <c r="BW24"/>
  <c r="CM24" s="1"/>
  <c r="BL24"/>
  <c r="BN24" s="1"/>
  <c r="BQ24" s="1"/>
  <c r="CV23"/>
  <c r="BW23"/>
  <c r="CM23" s="1"/>
  <c r="BL23"/>
  <c r="BN23" s="1"/>
  <c r="BQ23" s="1"/>
  <c r="CV22"/>
  <c r="BW22"/>
  <c r="CM22" s="1"/>
  <c r="BL22"/>
  <c r="BN22" s="1"/>
  <c r="BQ22" s="1"/>
  <c r="CV21"/>
  <c r="BW21"/>
  <c r="CM21" s="1"/>
  <c r="BL21"/>
  <c r="BN21" s="1"/>
  <c r="BQ21" s="1"/>
  <c r="CV20"/>
  <c r="BW20"/>
  <c r="CM20" s="1"/>
  <c r="BL20"/>
  <c r="BN20" s="1"/>
  <c r="BQ20" s="1"/>
  <c r="BW19"/>
  <c r="CM19" s="1"/>
  <c r="BU19"/>
  <c r="BL19"/>
  <c r="BN19" s="1"/>
  <c r="BQ19" s="1"/>
  <c r="CV38" i="25"/>
  <c r="CV18" i="26" s="1"/>
  <c r="BW38" i="25"/>
  <c r="BL38"/>
  <c r="BL18" i="26" s="1"/>
  <c r="CV37" i="25"/>
  <c r="BW37"/>
  <c r="BL37"/>
  <c r="BM37" s="1"/>
  <c r="BP37" s="1"/>
  <c r="CV36"/>
  <c r="BW36"/>
  <c r="CM36" s="1"/>
  <c r="BL36"/>
  <c r="BN36" s="1"/>
  <c r="BQ36" s="1"/>
  <c r="CV35"/>
  <c r="BW35"/>
  <c r="CC35" s="1"/>
  <c r="CI35" s="1"/>
  <c r="BL35"/>
  <c r="CV34"/>
  <c r="BW34"/>
  <c r="BL34"/>
  <c r="BN34" s="1"/>
  <c r="BQ34" s="1"/>
  <c r="CV33"/>
  <c r="BW33"/>
  <c r="BL33"/>
  <c r="CV32"/>
  <c r="BW32"/>
  <c r="CM32" s="1"/>
  <c r="BL32"/>
  <c r="BN32" s="1"/>
  <c r="BQ32" s="1"/>
  <c r="CV31"/>
  <c r="BW31"/>
  <c r="CC31" s="1"/>
  <c r="CI31" s="1"/>
  <c r="BL31"/>
  <c r="CV30"/>
  <c r="BW30"/>
  <c r="BL30"/>
  <c r="CV29"/>
  <c r="BW29"/>
  <c r="BL29"/>
  <c r="BM29" s="1"/>
  <c r="BP29" s="1"/>
  <c r="CV28"/>
  <c r="BW28"/>
  <c r="CM28" s="1"/>
  <c r="BL28"/>
  <c r="BN28" s="1"/>
  <c r="BQ28" s="1"/>
  <c r="CV27"/>
  <c r="BW27"/>
  <c r="CC27" s="1"/>
  <c r="CI27" s="1"/>
  <c r="BL27"/>
  <c r="CV26"/>
  <c r="BW26"/>
  <c r="BL26"/>
  <c r="BN26" s="1"/>
  <c r="BQ26" s="1"/>
  <c r="CV25"/>
  <c r="BW25"/>
  <c r="BL25"/>
  <c r="CV24"/>
  <c r="BW24"/>
  <c r="CM24" s="1"/>
  <c r="BL24"/>
  <c r="BN24" s="1"/>
  <c r="BQ24" s="1"/>
  <c r="CV23"/>
  <c r="BW23"/>
  <c r="CL23" s="1"/>
  <c r="BL23"/>
  <c r="BN23" s="1"/>
  <c r="BQ23" s="1"/>
  <c r="CV22"/>
  <c r="BW22"/>
  <c r="BL22"/>
  <c r="BO22" s="1"/>
  <c r="BR22" s="1"/>
  <c r="CV21"/>
  <c r="BW21"/>
  <c r="CL21"/>
  <c r="BL21"/>
  <c r="BN21" s="1"/>
  <c r="BQ21" s="1"/>
  <c r="CV20"/>
  <c r="BW20"/>
  <c r="CM20" s="1"/>
  <c r="BL20"/>
  <c r="BW19"/>
  <c r="CL19" s="1"/>
  <c r="BU19"/>
  <c r="BL19"/>
  <c r="BN19" s="1"/>
  <c r="BQ19" s="1"/>
  <c r="CV38" i="24"/>
  <c r="CV18" i="25" s="1"/>
  <c r="BW38" i="24"/>
  <c r="BL38"/>
  <c r="BO38" s="1"/>
  <c r="CV37"/>
  <c r="BW37"/>
  <c r="BL37"/>
  <c r="BN37" s="1"/>
  <c r="BQ37" s="1"/>
  <c r="CV36"/>
  <c r="BW36"/>
  <c r="CM36"/>
  <c r="BL36"/>
  <c r="BO36" s="1"/>
  <c r="BR36" s="1"/>
  <c r="CV35"/>
  <c r="BW35"/>
  <c r="BL35"/>
  <c r="BN35" s="1"/>
  <c r="BQ35" s="1"/>
  <c r="CV34"/>
  <c r="BW34"/>
  <c r="CM34"/>
  <c r="BL34"/>
  <c r="BO34" s="1"/>
  <c r="BR34" s="1"/>
  <c r="CV33"/>
  <c r="BW33"/>
  <c r="BL33"/>
  <c r="BN33" s="1"/>
  <c r="BQ33" s="1"/>
  <c r="CV32"/>
  <c r="BW32"/>
  <c r="CM32"/>
  <c r="BL32"/>
  <c r="BO32" s="1"/>
  <c r="BR32" s="1"/>
  <c r="CV31"/>
  <c r="BW31"/>
  <c r="BL31"/>
  <c r="BN31" s="1"/>
  <c r="BQ31" s="1"/>
  <c r="CV30"/>
  <c r="BW30"/>
  <c r="CL30"/>
  <c r="BL30"/>
  <c r="BN30" s="1"/>
  <c r="BQ30" s="1"/>
  <c r="CV29"/>
  <c r="BW29"/>
  <c r="BL29"/>
  <c r="BM29" s="1"/>
  <c r="BP29" s="1"/>
  <c r="CV28"/>
  <c r="BW28"/>
  <c r="CB28" s="1"/>
  <c r="CH28" s="1"/>
  <c r="BL28"/>
  <c r="BN28" s="1"/>
  <c r="BQ28" s="1"/>
  <c r="CV27"/>
  <c r="BW27"/>
  <c r="CC27" s="1"/>
  <c r="CI27" s="1"/>
  <c r="BL27"/>
  <c r="BN27" s="1"/>
  <c r="BQ27" s="1"/>
  <c r="CV26"/>
  <c r="BW26"/>
  <c r="BL26"/>
  <c r="BN26" s="1"/>
  <c r="BQ26" s="1"/>
  <c r="CV25"/>
  <c r="BW25"/>
  <c r="CC25" s="1"/>
  <c r="CI25" s="1"/>
  <c r="BL25"/>
  <c r="BM25" s="1"/>
  <c r="BP25" s="1"/>
  <c r="CV24"/>
  <c r="BW24"/>
  <c r="CB24" s="1"/>
  <c r="CH24" s="1"/>
  <c r="BL24"/>
  <c r="CV23"/>
  <c r="BW23"/>
  <c r="CM23" s="1"/>
  <c r="BL23"/>
  <c r="BN23" s="1"/>
  <c r="BQ23" s="1"/>
  <c r="CV22"/>
  <c r="BW22"/>
  <c r="CM22" s="1"/>
  <c r="BL22"/>
  <c r="BN22" s="1"/>
  <c r="BQ22" s="1"/>
  <c r="CV21"/>
  <c r="BW21"/>
  <c r="BL21"/>
  <c r="BN21" s="1"/>
  <c r="BQ21" s="1"/>
  <c r="CV20"/>
  <c r="BW20"/>
  <c r="CM20" s="1"/>
  <c r="BL20"/>
  <c r="BN20" s="1"/>
  <c r="BQ20" s="1"/>
  <c r="BW19"/>
  <c r="CM19" s="1"/>
  <c r="BU19"/>
  <c r="BL19"/>
  <c r="BN19" s="1"/>
  <c r="BQ19" s="1"/>
  <c r="CV38" i="23"/>
  <c r="CV18" i="24" s="1"/>
  <c r="BW38" i="23"/>
  <c r="BL38"/>
  <c r="BO38" s="1"/>
  <c r="CV37"/>
  <c r="BW37"/>
  <c r="CL37" s="1"/>
  <c r="BL37"/>
  <c r="BN37" s="1"/>
  <c r="BQ37" s="1"/>
  <c r="CV36"/>
  <c r="BW36"/>
  <c r="CM36" s="1"/>
  <c r="BL36"/>
  <c r="CV35"/>
  <c r="BW35"/>
  <c r="CL35" s="1"/>
  <c r="BL35"/>
  <c r="BN35" s="1"/>
  <c r="BQ35" s="1"/>
  <c r="CV34"/>
  <c r="BW34"/>
  <c r="CM34" s="1"/>
  <c r="BL34"/>
  <c r="BO34" s="1"/>
  <c r="BR34" s="1"/>
  <c r="CV33"/>
  <c r="BW33"/>
  <c r="BL33"/>
  <c r="BN33" s="1"/>
  <c r="BQ33" s="1"/>
  <c r="CV32"/>
  <c r="BW32"/>
  <c r="CM32" s="1"/>
  <c r="BL32"/>
  <c r="BO32" s="1"/>
  <c r="BR32" s="1"/>
  <c r="CV31"/>
  <c r="BW31"/>
  <c r="CL31" s="1"/>
  <c r="BL31"/>
  <c r="BN31" s="1"/>
  <c r="BQ31" s="1"/>
  <c r="CV30"/>
  <c r="BW30"/>
  <c r="CL30" s="1"/>
  <c r="BL30"/>
  <c r="BN30" s="1"/>
  <c r="BQ30" s="1"/>
  <c r="CV29"/>
  <c r="BW29"/>
  <c r="CC29" s="1"/>
  <c r="CI29" s="1"/>
  <c r="BL29"/>
  <c r="BN29" s="1"/>
  <c r="BQ29" s="1"/>
  <c r="CV28"/>
  <c r="BW28"/>
  <c r="BX28"/>
  <c r="CD28" s="1"/>
  <c r="BL28"/>
  <c r="BN28" s="1"/>
  <c r="BQ28" s="1"/>
  <c r="CV27"/>
  <c r="BW27"/>
  <c r="CC27" s="1"/>
  <c r="CI27" s="1"/>
  <c r="BL27"/>
  <c r="BM27" s="1"/>
  <c r="BP27" s="1"/>
  <c r="CV26"/>
  <c r="BW26"/>
  <c r="CB26" s="1"/>
  <c r="CH26" s="1"/>
  <c r="BL26"/>
  <c r="CV25"/>
  <c r="BW25"/>
  <c r="CC25" s="1"/>
  <c r="CI25" s="1"/>
  <c r="BL25"/>
  <c r="BM25" s="1"/>
  <c r="BP25" s="1"/>
  <c r="CV24"/>
  <c r="BW24"/>
  <c r="CM24" s="1"/>
  <c r="CO24" s="1"/>
  <c r="BL24"/>
  <c r="BN24"/>
  <c r="BQ24" s="1"/>
  <c r="CV23"/>
  <c r="BW23"/>
  <c r="CM23" s="1"/>
  <c r="BL23"/>
  <c r="BN23" s="1"/>
  <c r="BQ23" s="1"/>
  <c r="CV22"/>
  <c r="BW22"/>
  <c r="CM22" s="1"/>
  <c r="CN22" s="1"/>
  <c r="BL22"/>
  <c r="BN22"/>
  <c r="BQ22" s="1"/>
  <c r="CV21"/>
  <c r="BW21"/>
  <c r="CM21" s="1"/>
  <c r="BL21"/>
  <c r="BN21" s="1"/>
  <c r="BQ21" s="1"/>
  <c r="CV20"/>
  <c r="BW20"/>
  <c r="CM20" s="1"/>
  <c r="BL20"/>
  <c r="BN20"/>
  <c r="BQ20" s="1"/>
  <c r="BW19"/>
  <c r="CM19" s="1"/>
  <c r="BU19"/>
  <c r="BL19"/>
  <c r="BN19" s="1"/>
  <c r="BQ19" s="1"/>
  <c r="CV38" i="21"/>
  <c r="CV18" i="23" s="1"/>
  <c r="BW38" i="21"/>
  <c r="BL38"/>
  <c r="BN38" s="1"/>
  <c r="CV37"/>
  <c r="BW37"/>
  <c r="BL37"/>
  <c r="BN37" s="1"/>
  <c r="BQ37" s="1"/>
  <c r="CV36"/>
  <c r="BW36"/>
  <c r="CM36" s="1"/>
  <c r="BL36"/>
  <c r="BN36" s="1"/>
  <c r="BQ36" s="1"/>
  <c r="CV35"/>
  <c r="BW35"/>
  <c r="CM35" s="1"/>
  <c r="BL35"/>
  <c r="BN35" s="1"/>
  <c r="BQ35" s="1"/>
  <c r="CV34"/>
  <c r="BW34"/>
  <c r="CM34" s="1"/>
  <c r="BL34"/>
  <c r="BN34" s="1"/>
  <c r="BQ34" s="1"/>
  <c r="CV33"/>
  <c r="BW33"/>
  <c r="CM33" s="1"/>
  <c r="BL33"/>
  <c r="BN33" s="1"/>
  <c r="BQ33" s="1"/>
  <c r="CV32"/>
  <c r="BW32"/>
  <c r="CM32"/>
  <c r="BL32"/>
  <c r="BN32" s="1"/>
  <c r="BQ32" s="1"/>
  <c r="CV31"/>
  <c r="BW31"/>
  <c r="CM31" s="1"/>
  <c r="BL31"/>
  <c r="BN31" s="1"/>
  <c r="BQ31" s="1"/>
  <c r="CV30"/>
  <c r="BW30"/>
  <c r="CC30"/>
  <c r="CI30" s="1"/>
  <c r="BL30"/>
  <c r="BN30" s="1"/>
  <c r="BQ30" s="1"/>
  <c r="CV29"/>
  <c r="BW29"/>
  <c r="CM29" s="1"/>
  <c r="BL29"/>
  <c r="BN29" s="1"/>
  <c r="BQ29" s="1"/>
  <c r="CV28"/>
  <c r="BW28"/>
  <c r="CC28" s="1"/>
  <c r="CI28" s="1"/>
  <c r="BL28"/>
  <c r="BN28"/>
  <c r="BQ28" s="1"/>
  <c r="CV27"/>
  <c r="BW27"/>
  <c r="CM27" s="1"/>
  <c r="BL27"/>
  <c r="BN27" s="1"/>
  <c r="BQ27" s="1"/>
  <c r="CV26"/>
  <c r="BW26"/>
  <c r="CC26" s="1"/>
  <c r="CI26" s="1"/>
  <c r="BL26"/>
  <c r="BN26" s="1"/>
  <c r="BQ26" s="1"/>
  <c r="CV25"/>
  <c r="BW25"/>
  <c r="BL25"/>
  <c r="BN25" s="1"/>
  <c r="BQ25" s="1"/>
  <c r="CV24"/>
  <c r="BW24"/>
  <c r="CC24" s="1"/>
  <c r="CI24" s="1"/>
  <c r="BL24"/>
  <c r="BN24" s="1"/>
  <c r="BQ24" s="1"/>
  <c r="CV23"/>
  <c r="BW23"/>
  <c r="CM23" s="1"/>
  <c r="BL23"/>
  <c r="BM23" s="1"/>
  <c r="BP23" s="1"/>
  <c r="CV22"/>
  <c r="BW22"/>
  <c r="CB22" s="1"/>
  <c r="CH22" s="1"/>
  <c r="BL22"/>
  <c r="BN22" s="1"/>
  <c r="BQ22" s="1"/>
  <c r="CV21"/>
  <c r="BW21"/>
  <c r="CM21" s="1"/>
  <c r="BL21"/>
  <c r="BM21" s="1"/>
  <c r="BP21" s="1"/>
  <c r="CV20"/>
  <c r="BW20"/>
  <c r="BL20"/>
  <c r="BW19"/>
  <c r="BU19"/>
  <c r="BL19"/>
  <c r="BN19" s="1"/>
  <c r="BQ19" s="1"/>
  <c r="CV38" i="1"/>
  <c r="CV18" i="21" s="1"/>
  <c r="BW38" i="1"/>
  <c r="BX38" s="1"/>
  <c r="BL38"/>
  <c r="BO38" s="1"/>
  <c r="CV37"/>
  <c r="BW37"/>
  <c r="BL37"/>
  <c r="BM37" s="1"/>
  <c r="BP37" s="1"/>
  <c r="CV36"/>
  <c r="BW36"/>
  <c r="CB36" s="1"/>
  <c r="CH36" s="1"/>
  <c r="BL36"/>
  <c r="BO36" s="1"/>
  <c r="BR36" s="1"/>
  <c r="CV35"/>
  <c r="BW35"/>
  <c r="CL35" s="1"/>
  <c r="BL35"/>
  <c r="BM35" s="1"/>
  <c r="BP35" s="1"/>
  <c r="CV34"/>
  <c r="BW34"/>
  <c r="CM34" s="1"/>
  <c r="BL34"/>
  <c r="BO34" s="1"/>
  <c r="BR34" s="1"/>
  <c r="CV33"/>
  <c r="BW33"/>
  <c r="CL33" s="1"/>
  <c r="BL33"/>
  <c r="BN33" s="1"/>
  <c r="BQ33" s="1"/>
  <c r="CV32"/>
  <c r="BW32"/>
  <c r="CM32" s="1"/>
  <c r="BL32"/>
  <c r="CV31"/>
  <c r="BW31"/>
  <c r="BY31" s="1"/>
  <c r="CE31" s="1"/>
  <c r="BL31"/>
  <c r="BM31" s="1"/>
  <c r="BP31" s="1"/>
  <c r="CV30"/>
  <c r="BW30"/>
  <c r="CL30" s="1"/>
  <c r="BL30"/>
  <c r="BN30" s="1"/>
  <c r="BQ30" s="1"/>
  <c r="CV29"/>
  <c r="BW29"/>
  <c r="BL29"/>
  <c r="BM29" s="1"/>
  <c r="BP29" s="1"/>
  <c r="CV28"/>
  <c r="BW28"/>
  <c r="CL28" s="1"/>
  <c r="BL28"/>
  <c r="BN28" s="1"/>
  <c r="BQ28" s="1"/>
  <c r="CV27"/>
  <c r="BW27"/>
  <c r="BY27" s="1"/>
  <c r="CE27" s="1"/>
  <c r="BL27"/>
  <c r="BM27" s="1"/>
  <c r="BP27" s="1"/>
  <c r="CV26"/>
  <c r="BW26"/>
  <c r="CL26" s="1"/>
  <c r="BL26"/>
  <c r="BN26" s="1"/>
  <c r="BQ26" s="1"/>
  <c r="CV25"/>
  <c r="BW25"/>
  <c r="BY25" s="1"/>
  <c r="CE25" s="1"/>
  <c r="BL25"/>
  <c r="BM25" s="1"/>
  <c r="BP25" s="1"/>
  <c r="CV24"/>
  <c r="BW24"/>
  <c r="CM24" s="1"/>
  <c r="BL24"/>
  <c r="CV23"/>
  <c r="BW23"/>
  <c r="CL23" s="1"/>
  <c r="BL23"/>
  <c r="BN23" s="1"/>
  <c r="BQ23" s="1"/>
  <c r="CV22"/>
  <c r="BW22"/>
  <c r="CM22" s="1"/>
  <c r="BL22"/>
  <c r="BO22" s="1"/>
  <c r="BR22" s="1"/>
  <c r="CV21"/>
  <c r="BW21"/>
  <c r="BL21"/>
  <c r="BN21" s="1"/>
  <c r="BQ21" s="1"/>
  <c r="CV20"/>
  <c r="BW20"/>
  <c r="CM20" s="1"/>
  <c r="BL20"/>
  <c r="BO20" s="1"/>
  <c r="BR20" s="1"/>
  <c r="CV19"/>
  <c r="BW19"/>
  <c r="CA19" s="1"/>
  <c r="CG19" s="1"/>
  <c r="BU19"/>
  <c r="BL19"/>
  <c r="BN19" s="1"/>
  <c r="BQ19" s="1"/>
  <c r="K10" i="31"/>
  <c r="C10"/>
  <c r="K10" i="30"/>
  <c r="C10"/>
  <c r="K10" i="29"/>
  <c r="C10"/>
  <c r="K10" i="28"/>
  <c r="C10"/>
  <c r="K10" i="27"/>
  <c r="C10"/>
  <c r="K10" i="26"/>
  <c r="C10"/>
  <c r="K10" i="25"/>
  <c r="C10"/>
  <c r="K10" i="24"/>
  <c r="C10"/>
  <c r="K10" i="23"/>
  <c r="C10"/>
  <c r="K10" i="21"/>
  <c r="C10"/>
  <c r="C7" i="29"/>
  <c r="AF6" i="1"/>
  <c r="AE4" i="31"/>
  <c r="AE5"/>
  <c r="E6"/>
  <c r="AE6"/>
  <c r="AE7"/>
  <c r="B8"/>
  <c r="G8"/>
  <c r="Y26" s="1"/>
  <c r="I8"/>
  <c r="N8"/>
  <c r="AE8"/>
  <c r="B9"/>
  <c r="O9"/>
  <c r="AE9"/>
  <c r="AE10"/>
  <c r="AE11"/>
  <c r="O12"/>
  <c r="G17" s="1"/>
  <c r="AE12"/>
  <c r="AE13"/>
  <c r="AE14"/>
  <c r="AE15"/>
  <c r="AA19"/>
  <c r="AC19"/>
  <c r="AA20"/>
  <c r="AC20"/>
  <c r="AD20" s="1"/>
  <c r="AC21"/>
  <c r="AD21" s="1"/>
  <c r="AA22"/>
  <c r="AC22"/>
  <c r="AD22" s="1"/>
  <c r="AC23"/>
  <c r="AD23" s="1"/>
  <c r="AA24"/>
  <c r="AC24"/>
  <c r="AD24" s="1"/>
  <c r="AC25"/>
  <c r="AD25" s="1"/>
  <c r="AA26"/>
  <c r="AC26"/>
  <c r="AD26" s="1"/>
  <c r="AC27"/>
  <c r="AD27" s="1"/>
  <c r="AA28"/>
  <c r="AC28"/>
  <c r="AD28" s="1"/>
  <c r="AC29"/>
  <c r="AD29" s="1"/>
  <c r="AA30"/>
  <c r="AC30"/>
  <c r="AD30" s="1"/>
  <c r="AC31"/>
  <c r="AD31" s="1"/>
  <c r="AA32"/>
  <c r="AC32"/>
  <c r="AD32" s="1"/>
  <c r="AC33"/>
  <c r="AD33" s="1"/>
  <c r="AA34"/>
  <c r="AC34"/>
  <c r="AD34" s="1"/>
  <c r="AC35"/>
  <c r="AD35" s="1"/>
  <c r="AA36"/>
  <c r="AC36"/>
  <c r="AD36" s="1"/>
  <c r="AC37"/>
  <c r="AD37" s="1"/>
  <c r="AA38"/>
  <c r="AC38"/>
  <c r="AD38" s="1"/>
  <c r="AE4" i="30"/>
  <c r="AE5"/>
  <c r="E6"/>
  <c r="AE6"/>
  <c r="AE7"/>
  <c r="B8"/>
  <c r="G8"/>
  <c r="Y36" s="1"/>
  <c r="I8"/>
  <c r="N8"/>
  <c r="AE8"/>
  <c r="B9"/>
  <c r="O9"/>
  <c r="AE9"/>
  <c r="AE10"/>
  <c r="AE11"/>
  <c r="O12"/>
  <c r="E17" s="1"/>
  <c r="AE12"/>
  <c r="AE13"/>
  <c r="AE14"/>
  <c r="AE15"/>
  <c r="AA19"/>
  <c r="AC19"/>
  <c r="AA20"/>
  <c r="AC20"/>
  <c r="AD20" s="1"/>
  <c r="AC21"/>
  <c r="AD21" s="1"/>
  <c r="AA22"/>
  <c r="AC22"/>
  <c r="AD22" s="1"/>
  <c r="AC23"/>
  <c r="AD23" s="1"/>
  <c r="AA24"/>
  <c r="AC24"/>
  <c r="AD24" s="1"/>
  <c r="AC25"/>
  <c r="AD25" s="1"/>
  <c r="AA26"/>
  <c r="AC26"/>
  <c r="AD26" s="1"/>
  <c r="AC27"/>
  <c r="AD27" s="1"/>
  <c r="AA28"/>
  <c r="AC28"/>
  <c r="AD28" s="1"/>
  <c r="AC29"/>
  <c r="AD29" s="1"/>
  <c r="AA30"/>
  <c r="AC30"/>
  <c r="AD30" s="1"/>
  <c r="AC31"/>
  <c r="AD31" s="1"/>
  <c r="AA32"/>
  <c r="AC32"/>
  <c r="AD32" s="1"/>
  <c r="AC33"/>
  <c r="AD33" s="1"/>
  <c r="AA34"/>
  <c r="AC34"/>
  <c r="AD34" s="1"/>
  <c r="AC35"/>
  <c r="AD35" s="1"/>
  <c r="AA36"/>
  <c r="AC36"/>
  <c r="AD36" s="1"/>
  <c r="AC37"/>
  <c r="AD37" s="1"/>
  <c r="AA38"/>
  <c r="AC38"/>
  <c r="AE4" i="29"/>
  <c r="AE5"/>
  <c r="E6"/>
  <c r="AE6"/>
  <c r="AE7"/>
  <c r="B8"/>
  <c r="G8"/>
  <c r="Z19" s="1"/>
  <c r="I8"/>
  <c r="N8"/>
  <c r="AE8"/>
  <c r="B9"/>
  <c r="O9"/>
  <c r="AE9"/>
  <c r="AE10"/>
  <c r="AE11"/>
  <c r="O12"/>
  <c r="E17" s="1"/>
  <c r="AE12"/>
  <c r="AE13"/>
  <c r="AE14"/>
  <c r="AE15"/>
  <c r="AA19"/>
  <c r="AC19"/>
  <c r="AA20"/>
  <c r="AC20"/>
  <c r="AD20" s="1"/>
  <c r="AC21"/>
  <c r="AD21" s="1"/>
  <c r="AC22"/>
  <c r="AD22" s="1"/>
  <c r="AC23"/>
  <c r="AD23" s="1"/>
  <c r="AC24"/>
  <c r="AD24" s="1"/>
  <c r="AA25"/>
  <c r="AC25"/>
  <c r="AD25" s="1"/>
  <c r="AC26"/>
  <c r="AD26" s="1"/>
  <c r="AC27"/>
  <c r="AD27" s="1"/>
  <c r="AC28"/>
  <c r="AD28" s="1"/>
  <c r="AA29"/>
  <c r="AC29"/>
  <c r="AD29" s="1"/>
  <c r="AC30"/>
  <c r="AD30" s="1"/>
  <c r="AC31"/>
  <c r="AD31" s="1"/>
  <c r="AC32"/>
  <c r="AD32" s="1"/>
  <c r="AA33"/>
  <c r="AC33"/>
  <c r="AD33" s="1"/>
  <c r="AC34"/>
  <c r="AD34" s="1"/>
  <c r="AC35"/>
  <c r="AD35" s="1"/>
  <c r="AC36"/>
  <c r="AD36" s="1"/>
  <c r="AA37"/>
  <c r="AC37"/>
  <c r="AD37" s="1"/>
  <c r="AC38"/>
  <c r="AE4" i="28"/>
  <c r="AE5"/>
  <c r="E6"/>
  <c r="AE6"/>
  <c r="AE7"/>
  <c r="B8"/>
  <c r="G8"/>
  <c r="AA21" s="1"/>
  <c r="I8"/>
  <c r="N8"/>
  <c r="AE8"/>
  <c r="B9"/>
  <c r="O9"/>
  <c r="AE9"/>
  <c r="AE10"/>
  <c r="AE11"/>
  <c r="O12"/>
  <c r="E17" s="1"/>
  <c r="AE12"/>
  <c r="AE13"/>
  <c r="AE14"/>
  <c r="AE15"/>
  <c r="AA19"/>
  <c r="AC19"/>
  <c r="AA20"/>
  <c r="AC20"/>
  <c r="AD20" s="1"/>
  <c r="AC21"/>
  <c r="AD21" s="1"/>
  <c r="AC22"/>
  <c r="AD22" s="1"/>
  <c r="AA23"/>
  <c r="AC23"/>
  <c r="AD23" s="1"/>
  <c r="AC24"/>
  <c r="AD24" s="1"/>
  <c r="AA25"/>
  <c r="AC25"/>
  <c r="AD25" s="1"/>
  <c r="AC26"/>
  <c r="AD26" s="1"/>
  <c r="AA27"/>
  <c r="AC27"/>
  <c r="AD27" s="1"/>
  <c r="AC28"/>
  <c r="AD28" s="1"/>
  <c r="AC29"/>
  <c r="AD29" s="1"/>
  <c r="AC30"/>
  <c r="AD30" s="1"/>
  <c r="AA31"/>
  <c r="AC31"/>
  <c r="AD31" s="1"/>
  <c r="AC32"/>
  <c r="AD32" s="1"/>
  <c r="AC33"/>
  <c r="AD33" s="1"/>
  <c r="AC34"/>
  <c r="AD34" s="1"/>
  <c r="AC35"/>
  <c r="AD35" s="1"/>
  <c r="AC36"/>
  <c r="AD36" s="1"/>
  <c r="AC37"/>
  <c r="AD37" s="1"/>
  <c r="AC38"/>
  <c r="AC18" i="29" s="1"/>
  <c r="AD18" s="1"/>
  <c r="AD19" s="1"/>
  <c r="AE4" i="27"/>
  <c r="AE5"/>
  <c r="E6"/>
  <c r="AE6"/>
  <c r="AE7"/>
  <c r="B8"/>
  <c r="G8"/>
  <c r="AA21" s="1"/>
  <c r="I8"/>
  <c r="N8"/>
  <c r="AE8"/>
  <c r="B9"/>
  <c r="O9"/>
  <c r="AE9"/>
  <c r="AE10"/>
  <c r="AE11"/>
  <c r="O12"/>
  <c r="G17" s="1"/>
  <c r="AE12"/>
  <c r="AE13"/>
  <c r="AE14"/>
  <c r="AE15"/>
  <c r="AC19"/>
  <c r="AC20"/>
  <c r="AD20" s="1"/>
  <c r="AC21"/>
  <c r="AD21" s="1"/>
  <c r="AC22"/>
  <c r="AD22" s="1"/>
  <c r="AC23"/>
  <c r="AD23" s="1"/>
  <c r="AC24"/>
  <c r="AD24" s="1"/>
  <c r="AA25"/>
  <c r="AC25"/>
  <c r="AD25" s="1"/>
  <c r="AC26"/>
  <c r="AD26" s="1"/>
  <c r="AC27"/>
  <c r="AD27" s="1"/>
  <c r="AC28"/>
  <c r="AD28" s="1"/>
  <c r="AC29"/>
  <c r="AD29" s="1"/>
  <c r="AC30"/>
  <c r="AD30" s="1"/>
  <c r="AC31"/>
  <c r="AD31" s="1"/>
  <c r="AA32"/>
  <c r="AC32"/>
  <c r="AD32" s="1"/>
  <c r="AC33"/>
  <c r="AD33" s="1"/>
  <c r="AC34"/>
  <c r="AD34" s="1"/>
  <c r="AC35"/>
  <c r="AD35" s="1"/>
  <c r="AA36"/>
  <c r="AC36"/>
  <c r="AD36" s="1"/>
  <c r="AC37"/>
  <c r="AD37" s="1"/>
  <c r="AC38"/>
  <c r="AC18" i="28" s="1"/>
  <c r="AD38" i="27"/>
  <c r="AE4" i="26"/>
  <c r="AE5"/>
  <c r="E6"/>
  <c r="AE6"/>
  <c r="AE7"/>
  <c r="B8"/>
  <c r="G8"/>
  <c r="AB19" s="1"/>
  <c r="I8"/>
  <c r="N8"/>
  <c r="AE8"/>
  <c r="B9"/>
  <c r="O9"/>
  <c r="AE9"/>
  <c r="AE10"/>
  <c r="AE11"/>
  <c r="O12"/>
  <c r="E17" s="1"/>
  <c r="AE12"/>
  <c r="AE13"/>
  <c r="AE14"/>
  <c r="AE15"/>
  <c r="AA19"/>
  <c r="AC19"/>
  <c r="AA20"/>
  <c r="AC20"/>
  <c r="AD20" s="1"/>
  <c r="AC21"/>
  <c r="AD21" s="1"/>
  <c r="AC22"/>
  <c r="AD22" s="1"/>
  <c r="AC23"/>
  <c r="AD23" s="1"/>
  <c r="AA24"/>
  <c r="AC24"/>
  <c r="AD24" s="1"/>
  <c r="AC25"/>
  <c r="AD25" s="1"/>
  <c r="AC26"/>
  <c r="AD26" s="1"/>
  <c r="AC27"/>
  <c r="AD27" s="1"/>
  <c r="AA28"/>
  <c r="AC28"/>
  <c r="AD28" s="1"/>
  <c r="AC29"/>
  <c r="AD29" s="1"/>
  <c r="AC30"/>
  <c r="AD30" s="1"/>
  <c r="AC31"/>
  <c r="AD31" s="1"/>
  <c r="AA32"/>
  <c r="AC32"/>
  <c r="AD32" s="1"/>
  <c r="AC33"/>
  <c r="AD33" s="1"/>
  <c r="AC34"/>
  <c r="AD34" s="1"/>
  <c r="AC35"/>
  <c r="AD35" s="1"/>
  <c r="AA36"/>
  <c r="AC36"/>
  <c r="AD36" s="1"/>
  <c r="AC37"/>
  <c r="AD37" s="1"/>
  <c r="AC38"/>
  <c r="AC18" i="27" s="1"/>
  <c r="AE4" i="25"/>
  <c r="AE5"/>
  <c r="E6"/>
  <c r="AE6"/>
  <c r="AE7"/>
  <c r="B8"/>
  <c r="G8"/>
  <c r="AB29" s="1"/>
  <c r="I8"/>
  <c r="N8"/>
  <c r="AE8"/>
  <c r="B9"/>
  <c r="O9"/>
  <c r="AE9"/>
  <c r="AE10"/>
  <c r="AE11"/>
  <c r="O12"/>
  <c r="E17" s="1"/>
  <c r="AE12"/>
  <c r="AE13"/>
  <c r="AE14"/>
  <c r="AE15"/>
  <c r="AA19"/>
  <c r="AC19"/>
  <c r="AC20"/>
  <c r="AD20" s="1"/>
  <c r="AA21"/>
  <c r="AC21"/>
  <c r="AD21" s="1"/>
  <c r="AC22"/>
  <c r="AD22" s="1"/>
  <c r="AC23"/>
  <c r="AD23" s="1"/>
  <c r="AC24"/>
  <c r="AD24" s="1"/>
  <c r="AC25"/>
  <c r="AD25" s="1"/>
  <c r="AA26"/>
  <c r="AC26"/>
  <c r="AD26" s="1"/>
  <c r="AC27"/>
  <c r="AD27" s="1"/>
  <c r="AC28"/>
  <c r="AD28" s="1"/>
  <c r="AC29"/>
  <c r="AD29" s="1"/>
  <c r="AA30"/>
  <c r="AC30"/>
  <c r="AD30" s="1"/>
  <c r="AC31"/>
  <c r="AD31" s="1"/>
  <c r="AA32"/>
  <c r="AC32"/>
  <c r="AD32" s="1"/>
  <c r="AC33"/>
  <c r="AD33" s="1"/>
  <c r="AC34"/>
  <c r="AD34" s="1"/>
  <c r="AA35"/>
  <c r="AC35"/>
  <c r="AD35" s="1"/>
  <c r="AC36"/>
  <c r="AD36" s="1"/>
  <c r="AC37"/>
  <c r="AD37" s="1"/>
  <c r="AC38"/>
  <c r="AC18" i="26" s="1"/>
  <c r="AE4" i="24"/>
  <c r="AE5"/>
  <c r="E6"/>
  <c r="AE6"/>
  <c r="AE7"/>
  <c r="B8"/>
  <c r="G8"/>
  <c r="Y22" s="1"/>
  <c r="I8"/>
  <c r="N8"/>
  <c r="AE8"/>
  <c r="B9"/>
  <c r="O9"/>
  <c r="AE9"/>
  <c r="AE10"/>
  <c r="AE11"/>
  <c r="O12"/>
  <c r="E17" s="1"/>
  <c r="AE12"/>
  <c r="AE13"/>
  <c r="AE14"/>
  <c r="AE15"/>
  <c r="AA19"/>
  <c r="AC19"/>
  <c r="AA20"/>
  <c r="AC20"/>
  <c r="AD20" s="1"/>
  <c r="AC21"/>
  <c r="AD21" s="1"/>
  <c r="AA22"/>
  <c r="AC22"/>
  <c r="AD22" s="1"/>
  <c r="AC23"/>
  <c r="AD23" s="1"/>
  <c r="AC24"/>
  <c r="AD24" s="1"/>
  <c r="AA25"/>
  <c r="AC25"/>
  <c r="AD25" s="1"/>
  <c r="AA26"/>
  <c r="AC26"/>
  <c r="AD26" s="1"/>
  <c r="AC27"/>
  <c r="AD27" s="1"/>
  <c r="AA28"/>
  <c r="AC28"/>
  <c r="AD28" s="1"/>
  <c r="AC29"/>
  <c r="AD29" s="1"/>
  <c r="AA30"/>
  <c r="AC30"/>
  <c r="AD30" s="1"/>
  <c r="AC31"/>
  <c r="AD31" s="1"/>
  <c r="AC32"/>
  <c r="AD32" s="1"/>
  <c r="AA33"/>
  <c r="AC33"/>
  <c r="AD33" s="1"/>
  <c r="AA34"/>
  <c r="AC34"/>
  <c r="AD34" s="1"/>
  <c r="AC35"/>
  <c r="AD35" s="1"/>
  <c r="AC36"/>
  <c r="AD36" s="1"/>
  <c r="AA37"/>
  <c r="AC37"/>
  <c r="AD37" s="1"/>
  <c r="AA38"/>
  <c r="AC38"/>
  <c r="AC18" i="25" s="1"/>
  <c r="AE4" i="23"/>
  <c r="AE5"/>
  <c r="E6"/>
  <c r="AE6"/>
  <c r="AE7"/>
  <c r="B8"/>
  <c r="G8"/>
  <c r="Y24" s="1"/>
  <c r="I8"/>
  <c r="N8"/>
  <c r="AE8"/>
  <c r="B9"/>
  <c r="O9"/>
  <c r="AE9"/>
  <c r="AE10"/>
  <c r="AE11"/>
  <c r="O12"/>
  <c r="E17" s="1"/>
  <c r="AE12"/>
  <c r="AE13"/>
  <c r="AE14"/>
  <c r="AE15"/>
  <c r="AA19"/>
  <c r="AA20"/>
  <c r="AC20"/>
  <c r="AD20" s="1"/>
  <c r="AA21"/>
  <c r="AC21"/>
  <c r="AD21" s="1"/>
  <c r="AA22"/>
  <c r="AC22"/>
  <c r="AD22" s="1"/>
  <c r="AA23"/>
  <c r="AC23"/>
  <c r="AD23" s="1"/>
  <c r="AA24"/>
  <c r="AC24"/>
  <c r="AD24" s="1"/>
  <c r="AA25"/>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C18" i="24" s="1"/>
  <c r="AD18" s="1"/>
  <c r="AD19" s="1"/>
  <c r="AE4" i="21"/>
  <c r="AE5"/>
  <c r="E6"/>
  <c r="AE6"/>
  <c r="AE7"/>
  <c r="B8"/>
  <c r="G8"/>
  <c r="Z27" s="1"/>
  <c r="I8"/>
  <c r="N8"/>
  <c r="AE8"/>
  <c r="B9"/>
  <c r="O9"/>
  <c r="AE9"/>
  <c r="AE10"/>
  <c r="AE11"/>
  <c r="O12"/>
  <c r="E17" s="1"/>
  <c r="AE12"/>
  <c r="AE13"/>
  <c r="AE14"/>
  <c r="AE15"/>
  <c r="AA19"/>
  <c r="AC20"/>
  <c r="AD20" s="1"/>
  <c r="AC21"/>
  <c r="AD21" s="1"/>
  <c r="AC22"/>
  <c r="AD22" s="1"/>
  <c r="AC23"/>
  <c r="AD23" s="1"/>
  <c r="AC24"/>
  <c r="AD24" s="1"/>
  <c r="AC25"/>
  <c r="AD25" s="1"/>
  <c r="AC26"/>
  <c r="AD26" s="1"/>
  <c r="AA27"/>
  <c r="AC27"/>
  <c r="AD27" s="1"/>
  <c r="AC28"/>
  <c r="AD28" s="1"/>
  <c r="AC29"/>
  <c r="AD29" s="1"/>
  <c r="AC30"/>
  <c r="AD30" s="1"/>
  <c r="AA31"/>
  <c r="AC31"/>
  <c r="AD31" s="1"/>
  <c r="AC32"/>
  <c r="AD32" s="1"/>
  <c r="AC33"/>
  <c r="AD33" s="1"/>
  <c r="AC34"/>
  <c r="AD34" s="1"/>
  <c r="AC35"/>
  <c r="AD35" s="1"/>
  <c r="AC36"/>
  <c r="AD36" s="1"/>
  <c r="AC37"/>
  <c r="AD37" s="1"/>
  <c r="AC38"/>
  <c r="AC18" i="23" s="1"/>
  <c r="AD18" s="1"/>
  <c r="AD19" s="1"/>
  <c r="R4" i="1"/>
  <c r="AE4" s="1"/>
  <c r="R6"/>
  <c r="AE6" s="1"/>
  <c r="R8"/>
  <c r="AE8" s="1"/>
  <c r="R9"/>
  <c r="AE9" s="1"/>
  <c r="R10"/>
  <c r="AE10" s="1"/>
  <c r="R11"/>
  <c r="AE11" s="1"/>
  <c r="R12"/>
  <c r="AE12" s="1"/>
  <c r="R13"/>
  <c r="AE13" s="1"/>
  <c r="R14"/>
  <c r="AE14" s="1"/>
  <c r="R15"/>
  <c r="AE15" s="1"/>
  <c r="E17"/>
  <c r="G17"/>
  <c r="Y19"/>
  <c r="Z19"/>
  <c r="AA19"/>
  <c r="AB19"/>
  <c r="AC19"/>
  <c r="AD19" s="1"/>
  <c r="Y20"/>
  <c r="Z20"/>
  <c r="AA20"/>
  <c r="AB20"/>
  <c r="AC20"/>
  <c r="AD20" s="1"/>
  <c r="Y21"/>
  <c r="Z21"/>
  <c r="AA21"/>
  <c r="AB21"/>
  <c r="AC21"/>
  <c r="AD21" s="1"/>
  <c r="Y22"/>
  <c r="Z22"/>
  <c r="AA22"/>
  <c r="AB22"/>
  <c r="AC22"/>
  <c r="AD22" s="1"/>
  <c r="Y23"/>
  <c r="Z23"/>
  <c r="AA23"/>
  <c r="AB23"/>
  <c r="AC23"/>
  <c r="AD23" s="1"/>
  <c r="Y24"/>
  <c r="Z24"/>
  <c r="AA24"/>
  <c r="AB24"/>
  <c r="AC24"/>
  <c r="AD24" s="1"/>
  <c r="Y25"/>
  <c r="Z25"/>
  <c r="AA25"/>
  <c r="AB25"/>
  <c r="AC25"/>
  <c r="AD25" s="1"/>
  <c r="Y26"/>
  <c r="Z26"/>
  <c r="AA26"/>
  <c r="AB26"/>
  <c r="AC26"/>
  <c r="AD26" s="1"/>
  <c r="Y27"/>
  <c r="Z27"/>
  <c r="AA27"/>
  <c r="AB27"/>
  <c r="AC27"/>
  <c r="AD27" s="1"/>
  <c r="Y28"/>
  <c r="Z28"/>
  <c r="AA28"/>
  <c r="AB28"/>
  <c r="AC28"/>
  <c r="AD28" s="1"/>
  <c r="Y29"/>
  <c r="Z29"/>
  <c r="AA29"/>
  <c r="AB29"/>
  <c r="AC29"/>
  <c r="AD29" s="1"/>
  <c r="Y30"/>
  <c r="Z30"/>
  <c r="AA30"/>
  <c r="AB30"/>
  <c r="AC30"/>
  <c r="AD30" s="1"/>
  <c r="Y31"/>
  <c r="Z31"/>
  <c r="AA31"/>
  <c r="AB31"/>
  <c r="AC31"/>
  <c r="AD31" s="1"/>
  <c r="Y32"/>
  <c r="Z32"/>
  <c r="AA32"/>
  <c r="AB32"/>
  <c r="AC32"/>
  <c r="AD32" s="1"/>
  <c r="Y33"/>
  <c r="Z33"/>
  <c r="AA33"/>
  <c r="AB33"/>
  <c r="AC33"/>
  <c r="AD33" s="1"/>
  <c r="Y34"/>
  <c r="Z34"/>
  <c r="AA34"/>
  <c r="AB34"/>
  <c r="AC34"/>
  <c r="AD34" s="1"/>
  <c r="Y35"/>
  <c r="Z35"/>
  <c r="AA35"/>
  <c r="AB35"/>
  <c r="AC35"/>
  <c r="AD35" s="1"/>
  <c r="Y36"/>
  <c r="Z36"/>
  <c r="AA36"/>
  <c r="AB36"/>
  <c r="AC36"/>
  <c r="AD36" s="1"/>
  <c r="Y37"/>
  <c r="Z37"/>
  <c r="AA37"/>
  <c r="AB37"/>
  <c r="AC37"/>
  <c r="AD37" s="1"/>
  <c r="Y38"/>
  <c r="Z38"/>
  <c r="AA38"/>
  <c r="AB38"/>
  <c r="AC38"/>
  <c r="AC18" i="21" s="1"/>
  <c r="AD18" s="1"/>
  <c r="AD19" s="1"/>
  <c r="E17" i="31"/>
  <c r="S25" s="1"/>
  <c r="BX24" i="1"/>
  <c r="CD24" s="1"/>
  <c r="CL24"/>
  <c r="CB24"/>
  <c r="CH24" s="1"/>
  <c r="CB20" i="21"/>
  <c r="CH20" s="1"/>
  <c r="BX20"/>
  <c r="CD20" s="1"/>
  <c r="CB38" i="30"/>
  <c r="CH38" s="1"/>
  <c r="BX38" i="29"/>
  <c r="CB38" i="27"/>
  <c r="CH38" s="1"/>
  <c r="BN38" i="25"/>
  <c r="BQ38" s="1"/>
  <c r="BQ18" i="26" s="1"/>
  <c r="CB38" i="1"/>
  <c r="BM33"/>
  <c r="BP33" s="1"/>
  <c r="BO20" i="31"/>
  <c r="BR20" s="1"/>
  <c r="BZ21"/>
  <c r="CF21" s="1"/>
  <c r="CL21"/>
  <c r="BO22"/>
  <c r="BR22" s="1"/>
  <c r="BZ23"/>
  <c r="CF23"/>
  <c r="CL23"/>
  <c r="BO24"/>
  <c r="BR24" s="1"/>
  <c r="BZ25"/>
  <c r="CF25" s="1"/>
  <c r="CL25"/>
  <c r="BO26"/>
  <c r="BR26" s="1"/>
  <c r="BZ27"/>
  <c r="CF27" s="1"/>
  <c r="CL27"/>
  <c r="BO28"/>
  <c r="BR28" s="1"/>
  <c r="BZ29"/>
  <c r="CF29" s="1"/>
  <c r="CL29"/>
  <c r="BO30"/>
  <c r="BR30" s="1"/>
  <c r="BZ31"/>
  <c r="CF31" s="1"/>
  <c r="CL31"/>
  <c r="BO32"/>
  <c r="BR32" s="1"/>
  <c r="BZ33"/>
  <c r="CF33" s="1"/>
  <c r="CL33"/>
  <c r="BO34"/>
  <c r="BR34" s="1"/>
  <c r="BX19"/>
  <c r="CD19" s="1"/>
  <c r="CB19"/>
  <c r="CH19" s="1"/>
  <c r="BZ19"/>
  <c r="CF19" s="1"/>
  <c r="CL19"/>
  <c r="CN19" s="1"/>
  <c r="CL20" i="30"/>
  <c r="BO21"/>
  <c r="BR21" s="1"/>
  <c r="BZ22"/>
  <c r="CF22" s="1"/>
  <c r="CL22"/>
  <c r="BX24"/>
  <c r="CD24" s="1"/>
  <c r="CB24"/>
  <c r="CH24" s="1"/>
  <c r="CL24"/>
  <c r="BM25"/>
  <c r="BP25" s="1"/>
  <c r="BY25"/>
  <c r="CE25" s="1"/>
  <c r="BX26"/>
  <c r="CD26" s="1"/>
  <c r="CB26"/>
  <c r="CH26"/>
  <c r="CL26"/>
  <c r="CN26" s="1"/>
  <c r="BM27"/>
  <c r="BP27" s="1"/>
  <c r="BY27"/>
  <c r="CE27" s="1"/>
  <c r="BX28"/>
  <c r="CD28" s="1"/>
  <c r="CB28"/>
  <c r="CH28" s="1"/>
  <c r="CL28"/>
  <c r="BM29"/>
  <c r="BP29" s="1"/>
  <c r="BY29"/>
  <c r="CE29" s="1"/>
  <c r="BX30"/>
  <c r="CD30" s="1"/>
  <c r="CB30"/>
  <c r="CH30" s="1"/>
  <c r="CL30"/>
  <c r="BO31"/>
  <c r="BR31" s="1"/>
  <c r="BS31" s="1"/>
  <c r="BT31" s="1"/>
  <c r="BZ32"/>
  <c r="CF32" s="1"/>
  <c r="CL32"/>
  <c r="BO33"/>
  <c r="BR33" s="1"/>
  <c r="BZ34"/>
  <c r="CF34" s="1"/>
  <c r="CL34"/>
  <c r="BO35"/>
  <c r="BR35" s="1"/>
  <c r="BZ36"/>
  <c r="CF36" s="1"/>
  <c r="CL36"/>
  <c r="BO37"/>
  <c r="BR37" s="1"/>
  <c r="BZ38"/>
  <c r="BW18" i="31"/>
  <c r="BZ24" i="30"/>
  <c r="CF24" s="1"/>
  <c r="BO25"/>
  <c r="BR25" s="1"/>
  <c r="BZ26"/>
  <c r="CF26" s="1"/>
  <c r="BO27"/>
  <c r="BR27" s="1"/>
  <c r="BZ28"/>
  <c r="CF28" s="1"/>
  <c r="BO29"/>
  <c r="BR29" s="1"/>
  <c r="BZ30"/>
  <c r="CF30" s="1"/>
  <c r="BL18" i="31"/>
  <c r="BM19" i="30"/>
  <c r="BP19" s="1"/>
  <c r="BO19"/>
  <c r="BR19" s="1"/>
  <c r="CB36" i="29"/>
  <c r="CH36" s="1"/>
  <c r="CB20"/>
  <c r="CH20" s="1"/>
  <c r="BM23"/>
  <c r="BP23" s="1"/>
  <c r="BM33"/>
  <c r="BP33" s="1"/>
  <c r="CB34"/>
  <c r="CH34" s="1"/>
  <c r="BX36"/>
  <c r="CD36" s="1"/>
  <c r="BM37"/>
  <c r="BP37" s="1"/>
  <c r="CB38"/>
  <c r="BX32" i="28"/>
  <c r="CD32" s="1"/>
  <c r="BM33"/>
  <c r="BP33" s="1"/>
  <c r="CB34"/>
  <c r="CH34" s="1"/>
  <c r="CB24"/>
  <c r="CH24" s="1"/>
  <c r="BX26"/>
  <c r="CD26" s="1"/>
  <c r="CB28"/>
  <c r="CH28" s="1"/>
  <c r="BM31"/>
  <c r="BP31" s="1"/>
  <c r="CB32"/>
  <c r="CH32" s="1"/>
  <c r="CB36"/>
  <c r="CH36" s="1"/>
  <c r="BZ20" i="29"/>
  <c r="CF20" s="1"/>
  <c r="CL20"/>
  <c r="BO21"/>
  <c r="BR21" s="1"/>
  <c r="BO23"/>
  <c r="BR23" s="1"/>
  <c r="BX24"/>
  <c r="CD24" s="1"/>
  <c r="CB24"/>
  <c r="CH24" s="1"/>
  <c r="CL24"/>
  <c r="CO24" s="1"/>
  <c r="BY25"/>
  <c r="CE25" s="1"/>
  <c r="BX26"/>
  <c r="CD26" s="1"/>
  <c r="CB26"/>
  <c r="CH26" s="1"/>
  <c r="CL26"/>
  <c r="CO26" s="1"/>
  <c r="BM27"/>
  <c r="BP27" s="1"/>
  <c r="BY27"/>
  <c r="CE27" s="1"/>
  <c r="BX28"/>
  <c r="CD28" s="1"/>
  <c r="CB28"/>
  <c r="CH28" s="1"/>
  <c r="CL28"/>
  <c r="BM29"/>
  <c r="BP29" s="1"/>
  <c r="BY29"/>
  <c r="CE29" s="1"/>
  <c r="BX30"/>
  <c r="CD30" s="1"/>
  <c r="CB30"/>
  <c r="CH30" s="1"/>
  <c r="CL30"/>
  <c r="BO31"/>
  <c r="BR31" s="1"/>
  <c r="BO33"/>
  <c r="BR33" s="1"/>
  <c r="BZ34"/>
  <c r="CF34" s="1"/>
  <c r="CL34"/>
  <c r="BZ36"/>
  <c r="CF36" s="1"/>
  <c r="CL36"/>
  <c r="BO37"/>
  <c r="BR37" s="1"/>
  <c r="BZ38"/>
  <c r="BL18" i="30"/>
  <c r="BZ24" i="29"/>
  <c r="CF24" s="1"/>
  <c r="BZ26"/>
  <c r="CF26" s="1"/>
  <c r="BO27"/>
  <c r="BR27" s="1"/>
  <c r="BZ28"/>
  <c r="CF28" s="1"/>
  <c r="BO29"/>
  <c r="BR29" s="1"/>
  <c r="BZ30"/>
  <c r="CF30" s="1"/>
  <c r="BW18" i="30"/>
  <c r="BO18"/>
  <c r="BO19" i="29"/>
  <c r="BR19" s="1"/>
  <c r="BX21" i="28"/>
  <c r="CD21" s="1"/>
  <c r="CB21"/>
  <c r="CH21" s="1"/>
  <c r="BM22"/>
  <c r="BP22" s="1"/>
  <c r="BX23"/>
  <c r="CD23" s="1"/>
  <c r="CB23"/>
  <c r="CH23" s="1"/>
  <c r="BZ24"/>
  <c r="CF24" s="1"/>
  <c r="CL24"/>
  <c r="BO25"/>
  <c r="BR25" s="1"/>
  <c r="BO27"/>
  <c r="BR27" s="1"/>
  <c r="BZ28"/>
  <c r="CF28" s="1"/>
  <c r="CL28"/>
  <c r="CN28" s="1"/>
  <c r="BO29"/>
  <c r="BR29" s="1"/>
  <c r="BZ30"/>
  <c r="CF30" s="1"/>
  <c r="BZ32"/>
  <c r="CF32" s="1"/>
  <c r="CL32"/>
  <c r="BO33"/>
  <c r="BR33" s="1"/>
  <c r="BZ34"/>
  <c r="CF34" s="1"/>
  <c r="CL34"/>
  <c r="BO35"/>
  <c r="BR35" s="1"/>
  <c r="BZ36"/>
  <c r="CF36" s="1"/>
  <c r="CL36"/>
  <c r="BW18" i="29"/>
  <c r="BZ23" i="28"/>
  <c r="CF23" s="1"/>
  <c r="CL23"/>
  <c r="BX19"/>
  <c r="CD19" s="1"/>
  <c r="CB19"/>
  <c r="CH19" s="1"/>
  <c r="BZ19"/>
  <c r="CF19" s="1"/>
  <c r="CL19"/>
  <c r="CN19" s="1"/>
  <c r="BM20" i="27"/>
  <c r="BP20" s="1"/>
  <c r="BX21"/>
  <c r="CD21" s="1"/>
  <c r="CB21"/>
  <c r="CH21" s="1"/>
  <c r="BM22"/>
  <c r="BP22" s="1"/>
  <c r="CB23"/>
  <c r="CH23" s="1"/>
  <c r="BZ24"/>
  <c r="CF24" s="1"/>
  <c r="CL24"/>
  <c r="BO25"/>
  <c r="BR25" s="1"/>
  <c r="BZ26"/>
  <c r="CF26" s="1"/>
  <c r="CL26"/>
  <c r="BO27"/>
  <c r="BR27" s="1"/>
  <c r="BZ28"/>
  <c r="CF28" s="1"/>
  <c r="CL28"/>
  <c r="BO29"/>
  <c r="BR29" s="1"/>
  <c r="BZ30"/>
  <c r="CF30" s="1"/>
  <c r="CL30"/>
  <c r="CN30"/>
  <c r="BO31"/>
  <c r="BR31" s="1"/>
  <c r="BZ32"/>
  <c r="CF32" s="1"/>
  <c r="CL32"/>
  <c r="BZ34"/>
  <c r="CF34" s="1"/>
  <c r="CL34"/>
  <c r="BO35"/>
  <c r="BR35" s="1"/>
  <c r="BZ36"/>
  <c r="CF36" s="1"/>
  <c r="CL36"/>
  <c r="BO37"/>
  <c r="BR37" s="1"/>
  <c r="BZ38"/>
  <c r="CB18" i="28"/>
  <c r="BO20" i="27"/>
  <c r="BR20" s="1"/>
  <c r="BZ21"/>
  <c r="CF21" s="1"/>
  <c r="CL21"/>
  <c r="BO22"/>
  <c r="BR22" s="1"/>
  <c r="BW18" i="28"/>
  <c r="BX19" i="27"/>
  <c r="CD19" s="1"/>
  <c r="CB19"/>
  <c r="CH19" s="1"/>
  <c r="CK19" s="1"/>
  <c r="BZ19"/>
  <c r="CF19"/>
  <c r="CL19"/>
  <c r="BX20" i="26"/>
  <c r="CD20" s="1"/>
  <c r="CB20"/>
  <c r="CH20" s="1"/>
  <c r="BM21"/>
  <c r="BP21" s="1"/>
  <c r="BX22"/>
  <c r="CD22" s="1"/>
  <c r="CB22"/>
  <c r="CH22" s="1"/>
  <c r="BM23"/>
  <c r="BP23" s="1"/>
  <c r="BZ24"/>
  <c r="CF24" s="1"/>
  <c r="BO25"/>
  <c r="BR25" s="1"/>
  <c r="BZ26"/>
  <c r="CF26" s="1"/>
  <c r="BO27"/>
  <c r="BR27" s="1"/>
  <c r="BZ28"/>
  <c r="CF28" s="1"/>
  <c r="BO29"/>
  <c r="BR29" s="1"/>
  <c r="BZ30"/>
  <c r="CF30" s="1"/>
  <c r="BM31"/>
  <c r="BP31" s="1"/>
  <c r="BX32"/>
  <c r="CD32" s="1"/>
  <c r="CB32"/>
  <c r="CH32" s="1"/>
  <c r="BM33"/>
  <c r="BP33"/>
  <c r="BX34"/>
  <c r="CD34" s="1"/>
  <c r="CB34"/>
  <c r="CH34"/>
  <c r="BM35"/>
  <c r="BP35" s="1"/>
  <c r="BX36"/>
  <c r="CD36" s="1"/>
  <c r="CB36"/>
  <c r="CH36"/>
  <c r="BM37"/>
  <c r="BP37" s="1"/>
  <c r="BX38"/>
  <c r="CB38"/>
  <c r="BW18" i="27"/>
  <c r="BZ20" i="26"/>
  <c r="CF20" s="1"/>
  <c r="CL20"/>
  <c r="BO21"/>
  <c r="BR21" s="1"/>
  <c r="BZ22"/>
  <c r="CF22" s="1"/>
  <c r="CL22"/>
  <c r="BO23"/>
  <c r="BR23" s="1"/>
  <c r="BO31"/>
  <c r="BR31" s="1"/>
  <c r="BZ32"/>
  <c r="CF32" s="1"/>
  <c r="CL32"/>
  <c r="BO33"/>
  <c r="BR33"/>
  <c r="BZ34"/>
  <c r="CF34" s="1"/>
  <c r="CL34"/>
  <c r="BO35"/>
  <c r="BR35" s="1"/>
  <c r="BZ36"/>
  <c r="CF36" s="1"/>
  <c r="CL36"/>
  <c r="BO37"/>
  <c r="BR37"/>
  <c r="BZ38"/>
  <c r="BO19"/>
  <c r="BR19" s="1"/>
  <c r="BM19"/>
  <c r="BP19" s="1"/>
  <c r="BZ20" i="25"/>
  <c r="CF20" s="1"/>
  <c r="CL20"/>
  <c r="CO20" s="1"/>
  <c r="BO21"/>
  <c r="BR21" s="1"/>
  <c r="BO23"/>
  <c r="BR23" s="1"/>
  <c r="BN18" i="26"/>
  <c r="BX20" i="25"/>
  <c r="CD20" s="1"/>
  <c r="CB20"/>
  <c r="CH20" s="1"/>
  <c r="BM21"/>
  <c r="BP21" s="1"/>
  <c r="BM23"/>
  <c r="BP23" s="1"/>
  <c r="BZ24"/>
  <c r="CF24" s="1"/>
  <c r="BZ28"/>
  <c r="CF28" s="1"/>
  <c r="BO29"/>
  <c r="BR29" s="1"/>
  <c r="BZ32"/>
  <c r="CF32" s="1"/>
  <c r="BZ36"/>
  <c r="CF36" s="1"/>
  <c r="BO37"/>
  <c r="BR37" s="1"/>
  <c r="BM19"/>
  <c r="BP19" s="1"/>
  <c r="BO19"/>
  <c r="BR19" s="1"/>
  <c r="BO22" i="24"/>
  <c r="BR22" s="1"/>
  <c r="BZ23"/>
  <c r="CF23" s="1"/>
  <c r="CL23"/>
  <c r="BO31"/>
  <c r="BR31" s="1"/>
  <c r="BZ32"/>
  <c r="CF32" s="1"/>
  <c r="CL32"/>
  <c r="CN32" s="1"/>
  <c r="BO33"/>
  <c r="BR33" s="1"/>
  <c r="BZ34"/>
  <c r="CF34"/>
  <c r="CL34"/>
  <c r="BO35"/>
  <c r="BR35" s="1"/>
  <c r="BZ36"/>
  <c r="CF36" s="1"/>
  <c r="CL36"/>
  <c r="CN36" s="1"/>
  <c r="BO37"/>
  <c r="BR37" s="1"/>
  <c r="BZ38"/>
  <c r="BL18" i="25"/>
  <c r="BM22" i="24"/>
  <c r="BP22" s="1"/>
  <c r="BX23"/>
  <c r="CD23"/>
  <c r="CB23"/>
  <c r="CH23" s="1"/>
  <c r="BZ24"/>
  <c r="CF24"/>
  <c r="CL24"/>
  <c r="BO25"/>
  <c r="BR25" s="1"/>
  <c r="BZ26"/>
  <c r="CF26" s="1"/>
  <c r="CL26"/>
  <c r="BO27"/>
  <c r="BR27" s="1"/>
  <c r="BZ28"/>
  <c r="CF28" s="1"/>
  <c r="CL28"/>
  <c r="BO29"/>
  <c r="BR29" s="1"/>
  <c r="BZ30"/>
  <c r="CF30" s="1"/>
  <c r="BM31"/>
  <c r="BP31" s="1"/>
  <c r="BS31" s="1"/>
  <c r="BT31" s="1"/>
  <c r="BX32"/>
  <c r="CD32" s="1"/>
  <c r="CB32"/>
  <c r="CH32" s="1"/>
  <c r="BM33"/>
  <c r="BP33" s="1"/>
  <c r="BX34"/>
  <c r="CD34" s="1"/>
  <c r="CB34"/>
  <c r="CH34" s="1"/>
  <c r="BM35"/>
  <c r="BP35" s="1"/>
  <c r="BS35" s="1"/>
  <c r="BT35" s="1"/>
  <c r="BX36"/>
  <c r="CD36" s="1"/>
  <c r="CB36"/>
  <c r="CH36" s="1"/>
  <c r="BM37"/>
  <c r="BP37" s="1"/>
  <c r="BX38"/>
  <c r="CD38" s="1"/>
  <c r="CD18" i="25" s="1"/>
  <c r="CB38" i="24"/>
  <c r="BW18" i="25"/>
  <c r="BM20" i="24"/>
  <c r="BP20" s="1"/>
  <c r="BO20"/>
  <c r="BR20" s="1"/>
  <c r="BX19"/>
  <c r="CD19" s="1"/>
  <c r="CB19"/>
  <c r="CH19" s="1"/>
  <c r="BZ19"/>
  <c r="CF19" s="1"/>
  <c r="CL19"/>
  <c r="CO19" s="1"/>
  <c r="BM20" i="23"/>
  <c r="BP20" s="1"/>
  <c r="BX21"/>
  <c r="CD21" s="1"/>
  <c r="CB21"/>
  <c r="CH21" s="1"/>
  <c r="BM22"/>
  <c r="BP22" s="1"/>
  <c r="BX23"/>
  <c r="CD23" s="1"/>
  <c r="CB23"/>
  <c r="CH23" s="1"/>
  <c r="BZ24"/>
  <c r="CF24" s="1"/>
  <c r="CL24"/>
  <c r="BO25"/>
  <c r="BR25" s="1"/>
  <c r="BZ26"/>
  <c r="CF26" s="1"/>
  <c r="CL26"/>
  <c r="BO27"/>
  <c r="BR27" s="1"/>
  <c r="BZ28"/>
  <c r="CF28" s="1"/>
  <c r="CL28"/>
  <c r="BO29"/>
  <c r="BR29" s="1"/>
  <c r="BZ30"/>
  <c r="CF30" s="1"/>
  <c r="BM31"/>
  <c r="BP31" s="1"/>
  <c r="BX32"/>
  <c r="CD32" s="1"/>
  <c r="CB32"/>
  <c r="CH32" s="1"/>
  <c r="BM33"/>
  <c r="BP33" s="1"/>
  <c r="BX34"/>
  <c r="CD34" s="1"/>
  <c r="CB34"/>
  <c r="CH34" s="1"/>
  <c r="BM35"/>
  <c r="BP35" s="1"/>
  <c r="BX36"/>
  <c r="CD36" s="1"/>
  <c r="CB36"/>
  <c r="CH36" s="1"/>
  <c r="BM37"/>
  <c r="BP37" s="1"/>
  <c r="BX38"/>
  <c r="CB38"/>
  <c r="BL18" i="24"/>
  <c r="BO20" i="23"/>
  <c r="BR20" s="1"/>
  <c r="BZ21"/>
  <c r="CF21" s="1"/>
  <c r="CL21"/>
  <c r="BO22"/>
  <c r="BR22" s="1"/>
  <c r="BZ23"/>
  <c r="CF23" s="1"/>
  <c r="CL23"/>
  <c r="BO31"/>
  <c r="BR31" s="1"/>
  <c r="BS31" s="1"/>
  <c r="BT31" s="1"/>
  <c r="BZ32"/>
  <c r="CF32" s="1"/>
  <c r="CL32"/>
  <c r="BO33"/>
  <c r="BR33" s="1"/>
  <c r="BZ34"/>
  <c r="CF34" s="1"/>
  <c r="CL34"/>
  <c r="BO35"/>
  <c r="BR35" s="1"/>
  <c r="BS35" s="1"/>
  <c r="BT35" s="1"/>
  <c r="BZ36"/>
  <c r="CF36" s="1"/>
  <c r="CL36"/>
  <c r="BO37"/>
  <c r="BR37" s="1"/>
  <c r="BZ38"/>
  <c r="BW18" i="24"/>
  <c r="BX19" i="23"/>
  <c r="CD19" s="1"/>
  <c r="CB19"/>
  <c r="CH19" s="1"/>
  <c r="BZ19"/>
  <c r="CF19" s="1"/>
  <c r="CL19"/>
  <c r="BZ20" i="21"/>
  <c r="CF20" s="1"/>
  <c r="BO21"/>
  <c r="BR21" s="1"/>
  <c r="BZ22"/>
  <c r="CF22" s="1"/>
  <c r="CL22"/>
  <c r="BO23"/>
  <c r="BR23" s="1"/>
  <c r="BM24"/>
  <c r="BP24" s="1"/>
  <c r="BY24"/>
  <c r="CE24" s="1"/>
  <c r="CL25"/>
  <c r="BM26"/>
  <c r="BP26" s="1"/>
  <c r="BY26"/>
  <c r="CE26" s="1"/>
  <c r="BX27"/>
  <c r="CD27" s="1"/>
  <c r="CB27"/>
  <c r="CH27" s="1"/>
  <c r="CL27"/>
  <c r="CN27" s="1"/>
  <c r="BM28"/>
  <c r="BP28" s="1"/>
  <c r="BY28"/>
  <c r="CE28" s="1"/>
  <c r="BX29"/>
  <c r="CD29" s="1"/>
  <c r="CB29"/>
  <c r="CH29" s="1"/>
  <c r="CL29"/>
  <c r="BM30"/>
  <c r="BP30" s="1"/>
  <c r="BY30"/>
  <c r="CE30" s="1"/>
  <c r="BX31"/>
  <c r="CD31" s="1"/>
  <c r="CB31"/>
  <c r="CH31" s="1"/>
  <c r="BM32"/>
  <c r="BP32" s="1"/>
  <c r="BX33"/>
  <c r="CD33" s="1"/>
  <c r="CB33"/>
  <c r="CH33" s="1"/>
  <c r="BM34"/>
  <c r="BP34" s="1"/>
  <c r="BX35"/>
  <c r="CD35" s="1"/>
  <c r="CB35"/>
  <c r="CH35" s="1"/>
  <c r="BM36"/>
  <c r="BP36" s="1"/>
  <c r="BM38"/>
  <c r="BW18" i="23"/>
  <c r="BO24" i="21"/>
  <c r="BR24" s="1"/>
  <c r="BO26"/>
  <c r="BR26" s="1"/>
  <c r="BZ27"/>
  <c r="CF27" s="1"/>
  <c r="BO28"/>
  <c r="BR28" s="1"/>
  <c r="BZ29"/>
  <c r="CF29" s="1"/>
  <c r="BO30"/>
  <c r="BR30" s="1"/>
  <c r="BZ31"/>
  <c r="CF31" s="1"/>
  <c r="CL31"/>
  <c r="BO32"/>
  <c r="BR32" s="1"/>
  <c r="BZ33"/>
  <c r="CF33" s="1"/>
  <c r="CL33"/>
  <c r="BO34"/>
  <c r="BR34" s="1"/>
  <c r="BZ35"/>
  <c r="CF35" s="1"/>
  <c r="CL35"/>
  <c r="BO36"/>
  <c r="BR36" s="1"/>
  <c r="BO38"/>
  <c r="BL18" i="23"/>
  <c r="BM19" i="21"/>
  <c r="BP19" s="1"/>
  <c r="BO19"/>
  <c r="BR19" s="1"/>
  <c r="BX22" i="1"/>
  <c r="CD22" s="1"/>
  <c r="CB22"/>
  <c r="CH22" s="1"/>
  <c r="BZ24"/>
  <c r="CF24" s="1"/>
  <c r="BZ26"/>
  <c r="CF26" s="1"/>
  <c r="BZ28"/>
  <c r="CF28" s="1"/>
  <c r="BZ30"/>
  <c r="CF30" s="1"/>
  <c r="BO33"/>
  <c r="BR33" s="1"/>
  <c r="CL34"/>
  <c r="CO34" s="1"/>
  <c r="BZ36"/>
  <c r="CF36" s="1"/>
  <c r="BO37"/>
  <c r="BR37" s="1"/>
  <c r="BL18" i="21"/>
  <c r="BZ22" i="1"/>
  <c r="CF22" s="1"/>
  <c r="CL22"/>
  <c r="BO23"/>
  <c r="BR23" s="1"/>
  <c r="BZ24" i="31"/>
  <c r="CF24" s="1"/>
  <c r="BO25"/>
  <c r="BR25" s="1"/>
  <c r="BM25"/>
  <c r="BP25" s="1"/>
  <c r="CL26"/>
  <c r="CB26"/>
  <c r="CH26" s="1"/>
  <c r="BZ26"/>
  <c r="CF26" s="1"/>
  <c r="BX26"/>
  <c r="CD26" s="1"/>
  <c r="BO27"/>
  <c r="BR27" s="1"/>
  <c r="CL28"/>
  <c r="CB28"/>
  <c r="CH28" s="1"/>
  <c r="BZ28"/>
  <c r="CF28" s="1"/>
  <c r="BX28"/>
  <c r="CD28"/>
  <c r="BO29"/>
  <c r="BR29" s="1"/>
  <c r="BM29"/>
  <c r="BP29" s="1"/>
  <c r="BY20"/>
  <c r="CE20" s="1"/>
  <c r="CA20"/>
  <c r="CG20" s="1"/>
  <c r="CC20"/>
  <c r="CI20" s="1"/>
  <c r="CM20"/>
  <c r="BN21"/>
  <c r="BQ21" s="1"/>
  <c r="BY22"/>
  <c r="CE22" s="1"/>
  <c r="CA22"/>
  <c r="CG22" s="1"/>
  <c r="CC22"/>
  <c r="CI22" s="1"/>
  <c r="CM22"/>
  <c r="BN23"/>
  <c r="BQ23" s="1"/>
  <c r="CA24"/>
  <c r="CG24" s="1"/>
  <c r="CA26"/>
  <c r="CG26" s="1"/>
  <c r="CM26"/>
  <c r="CA28"/>
  <c r="CG28" s="1"/>
  <c r="CM28"/>
  <c r="BY19"/>
  <c r="CE19" s="1"/>
  <c r="CJ19" s="1"/>
  <c r="CA19"/>
  <c r="CG19" s="1"/>
  <c r="CC19"/>
  <c r="CI19" s="1"/>
  <c r="BX20"/>
  <c r="CD20" s="1"/>
  <c r="BZ20"/>
  <c r="CF20" s="1"/>
  <c r="CB20"/>
  <c r="CH20" s="1"/>
  <c r="BM21"/>
  <c r="BP21" s="1"/>
  <c r="BY21"/>
  <c r="CE21" s="1"/>
  <c r="CA21"/>
  <c r="CG21" s="1"/>
  <c r="CC21"/>
  <c r="CI21" s="1"/>
  <c r="BX22"/>
  <c r="CD22" s="1"/>
  <c r="BZ22"/>
  <c r="CF22" s="1"/>
  <c r="CB22"/>
  <c r="CH22" s="1"/>
  <c r="BM23"/>
  <c r="BP23" s="1"/>
  <c r="BY23"/>
  <c r="CE23" s="1"/>
  <c r="CA23"/>
  <c r="CG23" s="1"/>
  <c r="CC23"/>
  <c r="CI23" s="1"/>
  <c r="BY24"/>
  <c r="CE24" s="1"/>
  <c r="BN25"/>
  <c r="BQ25" s="1"/>
  <c r="BY26"/>
  <c r="CE26" s="1"/>
  <c r="CC26"/>
  <c r="CI26" s="1"/>
  <c r="BY28"/>
  <c r="CE28"/>
  <c r="CC28"/>
  <c r="CI28" s="1"/>
  <c r="BN29"/>
  <c r="BQ29"/>
  <c r="BY25"/>
  <c r="CE25" s="1"/>
  <c r="CA25"/>
  <c r="CG25"/>
  <c r="CC25"/>
  <c r="CI25" s="1"/>
  <c r="BY27"/>
  <c r="CE27" s="1"/>
  <c r="CA27"/>
  <c r="CG27" s="1"/>
  <c r="CC27"/>
  <c r="CI27" s="1"/>
  <c r="BY29"/>
  <c r="CE29" s="1"/>
  <c r="CA29"/>
  <c r="CG29"/>
  <c r="CC29"/>
  <c r="CI29" s="1"/>
  <c r="BX30"/>
  <c r="CD30" s="1"/>
  <c r="BZ30"/>
  <c r="CF30" s="1"/>
  <c r="CB30"/>
  <c r="CH30" s="1"/>
  <c r="CL30"/>
  <c r="BM31"/>
  <c r="BP31" s="1"/>
  <c r="BO31"/>
  <c r="BR31" s="1"/>
  <c r="BY31"/>
  <c r="CE31" s="1"/>
  <c r="CA31"/>
  <c r="CG31" s="1"/>
  <c r="CC31"/>
  <c r="CI31" s="1"/>
  <c r="BX32"/>
  <c r="CD32" s="1"/>
  <c r="BZ32"/>
  <c r="CF32" s="1"/>
  <c r="CB32"/>
  <c r="CH32" s="1"/>
  <c r="CL32"/>
  <c r="BM33"/>
  <c r="BP33" s="1"/>
  <c r="BO33"/>
  <c r="BR33" s="1"/>
  <c r="BY33"/>
  <c r="CE33" s="1"/>
  <c r="CA33"/>
  <c r="CG33" s="1"/>
  <c r="CC33"/>
  <c r="CI33"/>
  <c r="BX34"/>
  <c r="CD34" s="1"/>
  <c r="BZ34"/>
  <c r="CF34" s="1"/>
  <c r="CB34"/>
  <c r="CH34" s="1"/>
  <c r="CL34"/>
  <c r="BM35"/>
  <c r="BP35" s="1"/>
  <c r="BO35"/>
  <c r="BR35"/>
  <c r="BY35"/>
  <c r="CE35" s="1"/>
  <c r="CA35"/>
  <c r="CG35"/>
  <c r="CC35"/>
  <c r="CI35" s="1"/>
  <c r="BN36"/>
  <c r="BQ36"/>
  <c r="BM37"/>
  <c r="BP37" s="1"/>
  <c r="BO37"/>
  <c r="BR37" s="1"/>
  <c r="BY37"/>
  <c r="CE37" s="1"/>
  <c r="CA37"/>
  <c r="CG37" s="1"/>
  <c r="CC37"/>
  <c r="CI37" s="1"/>
  <c r="BN38"/>
  <c r="BQ38" s="1"/>
  <c r="BX38"/>
  <c r="CD38" s="1"/>
  <c r="BZ38"/>
  <c r="CF38" s="1"/>
  <c r="CB38"/>
  <c r="CH38" s="1"/>
  <c r="BY30"/>
  <c r="CE30" s="1"/>
  <c r="CA30"/>
  <c r="CG30"/>
  <c r="CC30"/>
  <c r="CI30" s="1"/>
  <c r="BY32"/>
  <c r="CE32"/>
  <c r="CA32"/>
  <c r="CG32" s="1"/>
  <c r="CC32"/>
  <c r="CI32" s="1"/>
  <c r="BY34"/>
  <c r="CE34" s="1"/>
  <c r="CA34"/>
  <c r="CG34" s="1"/>
  <c r="CC34"/>
  <c r="CI34" s="1"/>
  <c r="BZ35"/>
  <c r="CF35" s="1"/>
  <c r="CB35"/>
  <c r="CH35" s="1"/>
  <c r="CM35"/>
  <c r="BM36"/>
  <c r="BP36" s="1"/>
  <c r="BX37"/>
  <c r="CD37" s="1"/>
  <c r="BZ37"/>
  <c r="CF37" s="1"/>
  <c r="CB37"/>
  <c r="CH37" s="1"/>
  <c r="BM38"/>
  <c r="BP38" s="1"/>
  <c r="BS38" s="1"/>
  <c r="BT38" s="1"/>
  <c r="BY38"/>
  <c r="CE38" s="1"/>
  <c r="CA38"/>
  <c r="CG38" s="1"/>
  <c r="CC38"/>
  <c r="CI38" s="1"/>
  <c r="BY19" i="30"/>
  <c r="CE19" s="1"/>
  <c r="CA19"/>
  <c r="CG19" s="1"/>
  <c r="CC19"/>
  <c r="CI19" s="1"/>
  <c r="CM19"/>
  <c r="BN20"/>
  <c r="BQ20" s="1"/>
  <c r="BY21"/>
  <c r="CE21" s="1"/>
  <c r="CA21"/>
  <c r="CG21" s="1"/>
  <c r="CC21"/>
  <c r="CI21" s="1"/>
  <c r="CM21"/>
  <c r="BN22"/>
  <c r="BQ22" s="1"/>
  <c r="BY23"/>
  <c r="CE23" s="1"/>
  <c r="CA23"/>
  <c r="CG23" s="1"/>
  <c r="CC23"/>
  <c r="CI23" s="1"/>
  <c r="CM23"/>
  <c r="BO24"/>
  <c r="BR24" s="1"/>
  <c r="BM24"/>
  <c r="BP24" s="1"/>
  <c r="CL25"/>
  <c r="CB25"/>
  <c r="CH25" s="1"/>
  <c r="BZ25"/>
  <c r="CF25" s="1"/>
  <c r="BX25"/>
  <c r="CD25" s="1"/>
  <c r="BO26"/>
  <c r="BR26" s="1"/>
  <c r="BM26"/>
  <c r="BP26" s="1"/>
  <c r="CL27"/>
  <c r="CB27"/>
  <c r="CH27"/>
  <c r="BZ27"/>
  <c r="CF27" s="1"/>
  <c r="BX27"/>
  <c r="CD27"/>
  <c r="BO28"/>
  <c r="BR28" s="1"/>
  <c r="BM28"/>
  <c r="BP28"/>
  <c r="CL29"/>
  <c r="CB29"/>
  <c r="CH29" s="1"/>
  <c r="BZ29"/>
  <c r="CF29" s="1"/>
  <c r="BX29"/>
  <c r="CD29" s="1"/>
  <c r="CJ29" s="1"/>
  <c r="BO30"/>
  <c r="BR30" s="1"/>
  <c r="BX19"/>
  <c r="CD19" s="1"/>
  <c r="BZ19"/>
  <c r="CF19" s="1"/>
  <c r="CB19"/>
  <c r="CH19" s="1"/>
  <c r="CK19" s="1"/>
  <c r="BM20"/>
  <c r="BP20" s="1"/>
  <c r="BX21"/>
  <c r="CD21" s="1"/>
  <c r="BZ21"/>
  <c r="CF21" s="1"/>
  <c r="CB21"/>
  <c r="CH21" s="1"/>
  <c r="BM22"/>
  <c r="BP22" s="1"/>
  <c r="BY22"/>
  <c r="CE22" s="1"/>
  <c r="CA22"/>
  <c r="CG22" s="1"/>
  <c r="CC22"/>
  <c r="CI22" s="1"/>
  <c r="BX23"/>
  <c r="CD23" s="1"/>
  <c r="BZ23"/>
  <c r="CF23" s="1"/>
  <c r="CB23"/>
  <c r="CH23" s="1"/>
  <c r="CA25"/>
  <c r="CG25" s="1"/>
  <c r="CM25"/>
  <c r="CA27"/>
  <c r="CG27" s="1"/>
  <c r="CM27"/>
  <c r="CA29"/>
  <c r="CG29" s="1"/>
  <c r="CM29"/>
  <c r="CA31"/>
  <c r="CG31" s="1"/>
  <c r="BN32"/>
  <c r="BQ32" s="1"/>
  <c r="BN34"/>
  <c r="BQ34" s="1"/>
  <c r="BY35"/>
  <c r="CE35" s="1"/>
  <c r="CA35"/>
  <c r="CG35" s="1"/>
  <c r="CC35"/>
  <c r="CI35" s="1"/>
  <c r="CM35"/>
  <c r="BN36"/>
  <c r="BQ36" s="1"/>
  <c r="BY37"/>
  <c r="CE37" s="1"/>
  <c r="CA37"/>
  <c r="CG37" s="1"/>
  <c r="CC37"/>
  <c r="CI37" s="1"/>
  <c r="CM37"/>
  <c r="BN38"/>
  <c r="BY24"/>
  <c r="CE24" s="1"/>
  <c r="CA24"/>
  <c r="CG24" s="1"/>
  <c r="CC24"/>
  <c r="CI24" s="1"/>
  <c r="BY26"/>
  <c r="CE26" s="1"/>
  <c r="CJ26" s="1"/>
  <c r="CA26"/>
  <c r="CG26" s="1"/>
  <c r="CC26"/>
  <c r="CI26" s="1"/>
  <c r="BY28"/>
  <c r="CE28" s="1"/>
  <c r="CA28"/>
  <c r="CG28" s="1"/>
  <c r="CC28"/>
  <c r="CI28" s="1"/>
  <c r="BY30"/>
  <c r="CE30" s="1"/>
  <c r="CA30"/>
  <c r="CG30" s="1"/>
  <c r="CC30"/>
  <c r="CI30" s="1"/>
  <c r="BM32"/>
  <c r="BP32" s="1"/>
  <c r="BY32"/>
  <c r="CE32" s="1"/>
  <c r="CA32"/>
  <c r="CG32" s="1"/>
  <c r="CC32"/>
  <c r="CI32" s="1"/>
  <c r="BM34"/>
  <c r="BP34" s="1"/>
  <c r="BY34"/>
  <c r="CE34" s="1"/>
  <c r="CA34"/>
  <c r="CG34" s="1"/>
  <c r="CC34"/>
  <c r="CI34" s="1"/>
  <c r="BX35"/>
  <c r="CD35" s="1"/>
  <c r="BZ35"/>
  <c r="CF35" s="1"/>
  <c r="CB35"/>
  <c r="CH35" s="1"/>
  <c r="BM36"/>
  <c r="BP36" s="1"/>
  <c r="BY36"/>
  <c r="CE36" s="1"/>
  <c r="CA36"/>
  <c r="CG36" s="1"/>
  <c r="CC36"/>
  <c r="CI36" s="1"/>
  <c r="BX37"/>
  <c r="CD37" s="1"/>
  <c r="BZ37"/>
  <c r="CF37" s="1"/>
  <c r="CB37"/>
  <c r="CH37" s="1"/>
  <c r="BM38"/>
  <c r="BP38" s="1"/>
  <c r="BY38"/>
  <c r="CA38"/>
  <c r="CG38" s="1"/>
  <c r="CC38"/>
  <c r="BN20" i="29"/>
  <c r="BQ20" s="1"/>
  <c r="BY21"/>
  <c r="CE21" s="1"/>
  <c r="CA21"/>
  <c r="CG21" s="1"/>
  <c r="CC21"/>
  <c r="CI21" s="1"/>
  <c r="CM21"/>
  <c r="BN22"/>
  <c r="BQ22" s="1"/>
  <c r="BY23"/>
  <c r="CE23" s="1"/>
  <c r="CA23"/>
  <c r="CG23" s="1"/>
  <c r="CC23"/>
  <c r="CI23" s="1"/>
  <c r="CM23"/>
  <c r="BO24"/>
  <c r="BR24" s="1"/>
  <c r="BM24"/>
  <c r="BP24" s="1"/>
  <c r="CL25"/>
  <c r="CN25" s="1"/>
  <c r="CB25"/>
  <c r="CH25" s="1"/>
  <c r="BZ25"/>
  <c r="CF25" s="1"/>
  <c r="BX25"/>
  <c r="CD25" s="1"/>
  <c r="BO26"/>
  <c r="BR26" s="1"/>
  <c r="BM26"/>
  <c r="BP26" s="1"/>
  <c r="CL27"/>
  <c r="CB27"/>
  <c r="CH27"/>
  <c r="BZ27"/>
  <c r="CF27" s="1"/>
  <c r="BX27"/>
  <c r="CD27" s="1"/>
  <c r="CJ27" s="1"/>
  <c r="BO28"/>
  <c r="BR28" s="1"/>
  <c r="BM28"/>
  <c r="BP28" s="1"/>
  <c r="CL29"/>
  <c r="CB29"/>
  <c r="CH29" s="1"/>
  <c r="BZ29"/>
  <c r="CF29" s="1"/>
  <c r="BX29"/>
  <c r="CD29" s="1"/>
  <c r="BO30"/>
  <c r="BR30" s="1"/>
  <c r="BM30"/>
  <c r="BP30" s="1"/>
  <c r="BM20"/>
  <c r="BP20" s="1"/>
  <c r="BS20" s="1"/>
  <c r="BT20" s="1"/>
  <c r="BY20"/>
  <c r="CE20" s="1"/>
  <c r="CA20"/>
  <c r="CG20" s="1"/>
  <c r="CC20"/>
  <c r="CI20" s="1"/>
  <c r="BX21"/>
  <c r="CD21" s="1"/>
  <c r="BZ21"/>
  <c r="CF21" s="1"/>
  <c r="CB21"/>
  <c r="CH21" s="1"/>
  <c r="BM22"/>
  <c r="BP22" s="1"/>
  <c r="BS22" s="1"/>
  <c r="BT22" s="1"/>
  <c r="BX23"/>
  <c r="CD23" s="1"/>
  <c r="BZ23"/>
  <c r="CF23" s="1"/>
  <c r="CB23"/>
  <c r="CH23" s="1"/>
  <c r="CA25"/>
  <c r="CG25" s="1"/>
  <c r="CK25" s="1"/>
  <c r="CM25"/>
  <c r="CA27"/>
  <c r="CG27" s="1"/>
  <c r="CM27"/>
  <c r="CA29"/>
  <c r="CG29" s="1"/>
  <c r="CM29"/>
  <c r="BY31"/>
  <c r="CE31" s="1"/>
  <c r="CA31"/>
  <c r="CG31" s="1"/>
  <c r="CC31"/>
  <c r="CI31" s="1"/>
  <c r="CM31"/>
  <c r="BN32"/>
  <c r="BQ32" s="1"/>
  <c r="BY33"/>
  <c r="CE33" s="1"/>
  <c r="CA33"/>
  <c r="CG33" s="1"/>
  <c r="CC33"/>
  <c r="CI33" s="1"/>
  <c r="CM33"/>
  <c r="BN34"/>
  <c r="BQ34" s="1"/>
  <c r="BY35"/>
  <c r="CE35" s="1"/>
  <c r="CA35"/>
  <c r="CG35" s="1"/>
  <c r="CC35"/>
  <c r="CI35" s="1"/>
  <c r="CM35"/>
  <c r="CO35" s="1"/>
  <c r="BN36"/>
  <c r="BQ36" s="1"/>
  <c r="BY37"/>
  <c r="CE37" s="1"/>
  <c r="CA37"/>
  <c r="CG37" s="1"/>
  <c r="CC37"/>
  <c r="CI37" s="1"/>
  <c r="CM37"/>
  <c r="BN38"/>
  <c r="BY24"/>
  <c r="CE24" s="1"/>
  <c r="CA24"/>
  <c r="CG24" s="1"/>
  <c r="CC24"/>
  <c r="CI24" s="1"/>
  <c r="BY26"/>
  <c r="CE26" s="1"/>
  <c r="CA26"/>
  <c r="CG26" s="1"/>
  <c r="CC26"/>
  <c r="CI26" s="1"/>
  <c r="BY28"/>
  <c r="CE28" s="1"/>
  <c r="CA28"/>
  <c r="CG28" s="1"/>
  <c r="CC28"/>
  <c r="CI28" s="1"/>
  <c r="BY30"/>
  <c r="CE30" s="1"/>
  <c r="CJ30" s="1"/>
  <c r="CA30"/>
  <c r="CG30"/>
  <c r="CC30"/>
  <c r="CI30" s="1"/>
  <c r="BX31"/>
  <c r="CD31" s="1"/>
  <c r="BZ31"/>
  <c r="CF31" s="1"/>
  <c r="CB31"/>
  <c r="CH31"/>
  <c r="BM32"/>
  <c r="BP32"/>
  <c r="BX33"/>
  <c r="CD33"/>
  <c r="BZ33"/>
  <c r="CF33" s="1"/>
  <c r="CB33"/>
  <c r="CH33" s="1"/>
  <c r="BM34"/>
  <c r="BP34"/>
  <c r="BS34" s="1"/>
  <c r="BT34" s="1"/>
  <c r="BY34"/>
  <c r="CE34"/>
  <c r="CA34"/>
  <c r="CG34" s="1"/>
  <c r="CC34"/>
  <c r="CI34" s="1"/>
  <c r="BX35"/>
  <c r="CD35"/>
  <c r="BZ35"/>
  <c r="CF35" s="1"/>
  <c r="CB35"/>
  <c r="CH35" s="1"/>
  <c r="BM36"/>
  <c r="BP36" s="1"/>
  <c r="BS36" s="1"/>
  <c r="BT36" s="1"/>
  <c r="BY36"/>
  <c r="CE36" s="1"/>
  <c r="CA36"/>
  <c r="CG36"/>
  <c r="CC36"/>
  <c r="CI36"/>
  <c r="BX37"/>
  <c r="CD37" s="1"/>
  <c r="BZ37"/>
  <c r="CF37" s="1"/>
  <c r="CB37"/>
  <c r="CH37" s="1"/>
  <c r="BM38"/>
  <c r="BY38"/>
  <c r="CA38"/>
  <c r="CC38"/>
  <c r="BY19" i="28"/>
  <c r="CE19" s="1"/>
  <c r="CA19"/>
  <c r="CG19" s="1"/>
  <c r="CC19"/>
  <c r="CI19" s="1"/>
  <c r="BX22"/>
  <c r="CD22" s="1"/>
  <c r="BZ22"/>
  <c r="CF22" s="1"/>
  <c r="CB22"/>
  <c r="CH22" s="1"/>
  <c r="CL22"/>
  <c r="CN22" s="1"/>
  <c r="CA23"/>
  <c r="CG23" s="1"/>
  <c r="BY27"/>
  <c r="CE27" s="1"/>
  <c r="BY31"/>
  <c r="CE31" s="1"/>
  <c r="BY33"/>
  <c r="CE33" s="1"/>
  <c r="BY35"/>
  <c r="CE35" s="1"/>
  <c r="BY37"/>
  <c r="CE37" s="1"/>
  <c r="BO24"/>
  <c r="BR24" s="1"/>
  <c r="BM26"/>
  <c r="BP26" s="1"/>
  <c r="CL27"/>
  <c r="CB27"/>
  <c r="CH27" s="1"/>
  <c r="BZ27"/>
  <c r="CF27" s="1"/>
  <c r="BX27"/>
  <c r="CD27" s="1"/>
  <c r="CL31"/>
  <c r="CB31"/>
  <c r="CH31" s="1"/>
  <c r="BZ31"/>
  <c r="CF31" s="1"/>
  <c r="BX31"/>
  <c r="CD31" s="1"/>
  <c r="CB33"/>
  <c r="CH33" s="1"/>
  <c r="BZ33"/>
  <c r="CF33" s="1"/>
  <c r="BX33"/>
  <c r="CD33" s="1"/>
  <c r="CB35"/>
  <c r="CH35" s="1"/>
  <c r="BZ35"/>
  <c r="CF35" s="1"/>
  <c r="BX35"/>
  <c r="CD35" s="1"/>
  <c r="CL37"/>
  <c r="CB37"/>
  <c r="CH37" s="1"/>
  <c r="BZ37"/>
  <c r="CF37" s="1"/>
  <c r="BX37"/>
  <c r="CD37" s="1"/>
  <c r="CM37"/>
  <c r="CA20"/>
  <c r="CG20" s="1"/>
  <c r="BY22"/>
  <c r="CE22" s="1"/>
  <c r="CA22"/>
  <c r="CG22" s="1"/>
  <c r="CC22"/>
  <c r="CI22" s="1"/>
  <c r="CA27"/>
  <c r="CG27" s="1"/>
  <c r="CM27"/>
  <c r="CA31"/>
  <c r="CG31" s="1"/>
  <c r="CM31"/>
  <c r="CA33"/>
  <c r="CG33" s="1"/>
  <c r="CA35"/>
  <c r="CG35" s="1"/>
  <c r="CA37"/>
  <c r="CG37" s="1"/>
  <c r="BY24"/>
  <c r="CE24" s="1"/>
  <c r="CJ24" s="1"/>
  <c r="CA24"/>
  <c r="CG24" s="1"/>
  <c r="CC24"/>
  <c r="CI24" s="1"/>
  <c r="BY26"/>
  <c r="CE26" s="1"/>
  <c r="BY28"/>
  <c r="CE28" s="1"/>
  <c r="CA28"/>
  <c r="CG28" s="1"/>
  <c r="CC28"/>
  <c r="CI28" s="1"/>
  <c r="CC30"/>
  <c r="CI30" s="1"/>
  <c r="BY32"/>
  <c r="CE32" s="1"/>
  <c r="CA32"/>
  <c r="CG32" s="1"/>
  <c r="CC32"/>
  <c r="CI32" s="1"/>
  <c r="BY34"/>
  <c r="CE34" s="1"/>
  <c r="CA34"/>
  <c r="CG34" s="1"/>
  <c r="CC34"/>
  <c r="CI34" s="1"/>
  <c r="BY36"/>
  <c r="CE36" s="1"/>
  <c r="CA36"/>
  <c r="CG36" s="1"/>
  <c r="BY38"/>
  <c r="CE38" s="1"/>
  <c r="CE18" i="29" s="1"/>
  <c r="CC38" i="28"/>
  <c r="CI38" s="1"/>
  <c r="CI18" i="29" s="1"/>
  <c r="BM19" i="27"/>
  <c r="BP19" s="1"/>
  <c r="BO19"/>
  <c r="BR19" s="1"/>
  <c r="BY19"/>
  <c r="CE19" s="1"/>
  <c r="CA19"/>
  <c r="CG19"/>
  <c r="CC19"/>
  <c r="CI19" s="1"/>
  <c r="BX20"/>
  <c r="CD20" s="1"/>
  <c r="BZ20"/>
  <c r="CF20" s="1"/>
  <c r="CB20"/>
  <c r="CH20" s="1"/>
  <c r="CL20"/>
  <c r="BM21"/>
  <c r="BP21" s="1"/>
  <c r="BO21"/>
  <c r="BR21" s="1"/>
  <c r="BY21"/>
  <c r="CE21" s="1"/>
  <c r="CA21"/>
  <c r="CG21" s="1"/>
  <c r="CC21"/>
  <c r="CI21" s="1"/>
  <c r="BX22"/>
  <c r="CD22" s="1"/>
  <c r="BZ22"/>
  <c r="CF22" s="1"/>
  <c r="CB22"/>
  <c r="CH22" s="1"/>
  <c r="CL22"/>
  <c r="BM23"/>
  <c r="BP23" s="1"/>
  <c r="BO23"/>
  <c r="BR23" s="1"/>
  <c r="BY25"/>
  <c r="CE25" s="1"/>
  <c r="BY27"/>
  <c r="CE27" s="1"/>
  <c r="BY29"/>
  <c r="CE29" s="1"/>
  <c r="BY31"/>
  <c r="CE31" s="1"/>
  <c r="BY33"/>
  <c r="CE33" s="1"/>
  <c r="BY35"/>
  <c r="CE35" s="1"/>
  <c r="BY37"/>
  <c r="CE37" s="1"/>
  <c r="BO24"/>
  <c r="BR24" s="1"/>
  <c r="BM24"/>
  <c r="BP24" s="1"/>
  <c r="CL25"/>
  <c r="CB25"/>
  <c r="CH25" s="1"/>
  <c r="BZ25"/>
  <c r="CF25" s="1"/>
  <c r="BX25"/>
  <c r="CD25" s="1"/>
  <c r="CL27"/>
  <c r="CB27"/>
  <c r="CH27" s="1"/>
  <c r="BZ27"/>
  <c r="CF27" s="1"/>
  <c r="BX27"/>
  <c r="CD27" s="1"/>
  <c r="BO28"/>
  <c r="BR28" s="1"/>
  <c r="BM28"/>
  <c r="BP28" s="1"/>
  <c r="CL29"/>
  <c r="CB29"/>
  <c r="CH29"/>
  <c r="BZ29"/>
  <c r="CF29" s="1"/>
  <c r="BX29"/>
  <c r="CD29"/>
  <c r="BO30"/>
  <c r="BR30" s="1"/>
  <c r="BM30"/>
  <c r="BP30" s="1"/>
  <c r="CL31"/>
  <c r="CB31"/>
  <c r="CH31" s="1"/>
  <c r="BZ31"/>
  <c r="CF31" s="1"/>
  <c r="BX31"/>
  <c r="CD31" s="1"/>
  <c r="BO32"/>
  <c r="BR32" s="1"/>
  <c r="BM32"/>
  <c r="BP32" s="1"/>
  <c r="CL33"/>
  <c r="CB33"/>
  <c r="CH33" s="1"/>
  <c r="BZ33"/>
  <c r="CF33" s="1"/>
  <c r="BX33"/>
  <c r="CD33" s="1"/>
  <c r="BO34"/>
  <c r="BR34" s="1"/>
  <c r="BM34"/>
  <c r="BP34" s="1"/>
  <c r="CL35"/>
  <c r="CB35"/>
  <c r="CH35" s="1"/>
  <c r="BZ35"/>
  <c r="CF35" s="1"/>
  <c r="BX35"/>
  <c r="CD35" s="1"/>
  <c r="BO36"/>
  <c r="BR36" s="1"/>
  <c r="BM36"/>
  <c r="BP36" s="1"/>
  <c r="CL37"/>
  <c r="CB37"/>
  <c r="CH37" s="1"/>
  <c r="BZ37"/>
  <c r="CF37" s="1"/>
  <c r="BX37"/>
  <c r="CD37" s="1"/>
  <c r="BY20"/>
  <c r="CE20" s="1"/>
  <c r="CA20"/>
  <c r="CG20" s="1"/>
  <c r="CC20"/>
  <c r="CI20" s="1"/>
  <c r="BY22"/>
  <c r="CE22" s="1"/>
  <c r="CA22"/>
  <c r="CG22" s="1"/>
  <c r="CC22"/>
  <c r="CI22"/>
  <c r="CA25"/>
  <c r="CG25"/>
  <c r="CM25"/>
  <c r="CA27"/>
  <c r="CG27" s="1"/>
  <c r="CM27"/>
  <c r="CA29"/>
  <c r="CG29" s="1"/>
  <c r="CM29"/>
  <c r="CO30"/>
  <c r="CA31"/>
  <c r="CG31" s="1"/>
  <c r="CK31" s="1"/>
  <c r="CM31"/>
  <c r="CA33"/>
  <c r="CG33" s="1"/>
  <c r="CM33"/>
  <c r="CA35"/>
  <c r="CG35" s="1"/>
  <c r="CM35"/>
  <c r="CA37"/>
  <c r="CG37" s="1"/>
  <c r="CM37"/>
  <c r="BY24"/>
  <c r="CE24" s="1"/>
  <c r="CA24"/>
  <c r="CG24" s="1"/>
  <c r="CC24"/>
  <c r="CI24" s="1"/>
  <c r="BY26"/>
  <c r="CE26" s="1"/>
  <c r="CA26"/>
  <c r="CG26" s="1"/>
  <c r="CC26"/>
  <c r="CI26" s="1"/>
  <c r="BY28"/>
  <c r="CE28" s="1"/>
  <c r="CA28"/>
  <c r="CG28" s="1"/>
  <c r="CC28"/>
  <c r="CI28" s="1"/>
  <c r="BY30"/>
  <c r="CE30" s="1"/>
  <c r="CA30"/>
  <c r="CG30" s="1"/>
  <c r="CC30"/>
  <c r="CI30" s="1"/>
  <c r="BY32"/>
  <c r="CE32" s="1"/>
  <c r="CA32"/>
  <c r="CG32" s="1"/>
  <c r="CC32"/>
  <c r="CI32" s="1"/>
  <c r="BY34"/>
  <c r="CE34" s="1"/>
  <c r="CA34"/>
  <c r="CG34" s="1"/>
  <c r="CC34"/>
  <c r="CI34" s="1"/>
  <c r="BY36"/>
  <c r="CE36" s="1"/>
  <c r="CA36"/>
  <c r="CG36" s="1"/>
  <c r="CC36"/>
  <c r="CI36" s="1"/>
  <c r="BY38"/>
  <c r="BY18" i="28" s="1"/>
  <c r="CA38" i="27"/>
  <c r="CC38"/>
  <c r="CI38" s="1"/>
  <c r="CI18" i="28" s="1"/>
  <c r="BO24" i="26"/>
  <c r="BR24" s="1"/>
  <c r="BM24"/>
  <c r="BP24" s="1"/>
  <c r="CL25"/>
  <c r="CB25"/>
  <c r="CH25" s="1"/>
  <c r="BZ25"/>
  <c r="CF25" s="1"/>
  <c r="BX25"/>
  <c r="CD25" s="1"/>
  <c r="BO26"/>
  <c r="BR26" s="1"/>
  <c r="BM26"/>
  <c r="BP26" s="1"/>
  <c r="CL27"/>
  <c r="BO28"/>
  <c r="BR28" s="1"/>
  <c r="BM28"/>
  <c r="BP28" s="1"/>
  <c r="CL29"/>
  <c r="CB29"/>
  <c r="CH29"/>
  <c r="BZ29"/>
  <c r="CF29" s="1"/>
  <c r="BX29"/>
  <c r="CD29" s="1"/>
  <c r="BO30"/>
  <c r="BR30" s="1"/>
  <c r="BM30"/>
  <c r="BP30" s="1"/>
  <c r="BX19"/>
  <c r="CD19" s="1"/>
  <c r="BZ19"/>
  <c r="CF19" s="1"/>
  <c r="CB19"/>
  <c r="CH19" s="1"/>
  <c r="CL19"/>
  <c r="BM20"/>
  <c r="BP20" s="1"/>
  <c r="BO20"/>
  <c r="BR20" s="1"/>
  <c r="BY20"/>
  <c r="CE20"/>
  <c r="CA20"/>
  <c r="CG20" s="1"/>
  <c r="CK20" s="1"/>
  <c r="CC20"/>
  <c r="CI20" s="1"/>
  <c r="BX21"/>
  <c r="CD21" s="1"/>
  <c r="BZ21"/>
  <c r="CF21" s="1"/>
  <c r="CB21"/>
  <c r="CH21" s="1"/>
  <c r="CL21"/>
  <c r="BM22"/>
  <c r="BP22" s="1"/>
  <c r="BO22"/>
  <c r="BR22" s="1"/>
  <c r="BY22"/>
  <c r="CE22" s="1"/>
  <c r="CJ22" s="1"/>
  <c r="CA22"/>
  <c r="CG22" s="1"/>
  <c r="CC22"/>
  <c r="CI22" s="1"/>
  <c r="BX23"/>
  <c r="CD23" s="1"/>
  <c r="BZ23"/>
  <c r="CF23" s="1"/>
  <c r="CB23"/>
  <c r="CH23" s="1"/>
  <c r="CL23"/>
  <c r="CN23" s="1"/>
  <c r="CA25"/>
  <c r="CG25" s="1"/>
  <c r="CM25"/>
  <c r="CA29"/>
  <c r="CG29" s="1"/>
  <c r="CM29"/>
  <c r="CO32"/>
  <c r="BY19"/>
  <c r="CE19" s="1"/>
  <c r="CA19"/>
  <c r="CG19" s="1"/>
  <c r="CC19"/>
  <c r="CI19" s="1"/>
  <c r="BY21"/>
  <c r="CE21" s="1"/>
  <c r="CJ21" s="1"/>
  <c r="CA21"/>
  <c r="CG21"/>
  <c r="CC21"/>
  <c r="CI21" s="1"/>
  <c r="BY23"/>
  <c r="CE23" s="1"/>
  <c r="CA23"/>
  <c r="CG23" s="1"/>
  <c r="CC23"/>
  <c r="CI23"/>
  <c r="BY31"/>
  <c r="CE31" s="1"/>
  <c r="CA31"/>
  <c r="CG31" s="1"/>
  <c r="CC31"/>
  <c r="CI31" s="1"/>
  <c r="CM31"/>
  <c r="BN32"/>
  <c r="BQ32" s="1"/>
  <c r="BS32" s="1"/>
  <c r="BT32" s="1"/>
  <c r="CN32"/>
  <c r="BY33"/>
  <c r="CE33" s="1"/>
  <c r="CA33"/>
  <c r="CG33" s="1"/>
  <c r="CC33"/>
  <c r="CI33" s="1"/>
  <c r="CM33"/>
  <c r="BN34"/>
  <c r="BQ34" s="1"/>
  <c r="BY35"/>
  <c r="CE35" s="1"/>
  <c r="CA35"/>
  <c r="CG35" s="1"/>
  <c r="CC35"/>
  <c r="CI35"/>
  <c r="CM35"/>
  <c r="BN36"/>
  <c r="BQ36" s="1"/>
  <c r="BY37"/>
  <c r="CE37" s="1"/>
  <c r="CA37"/>
  <c r="CG37" s="1"/>
  <c r="CC37"/>
  <c r="CI37" s="1"/>
  <c r="CM37"/>
  <c r="BY24"/>
  <c r="CE24" s="1"/>
  <c r="CA24"/>
  <c r="CG24" s="1"/>
  <c r="CC24"/>
  <c r="CI24" s="1"/>
  <c r="BY26"/>
  <c r="CE26" s="1"/>
  <c r="CA26"/>
  <c r="CG26" s="1"/>
  <c r="CC26"/>
  <c r="CI26" s="1"/>
  <c r="BY28"/>
  <c r="CE28" s="1"/>
  <c r="CA28"/>
  <c r="CG28" s="1"/>
  <c r="CC28"/>
  <c r="CI28" s="1"/>
  <c r="BY30"/>
  <c r="CE30" s="1"/>
  <c r="CA30"/>
  <c r="CG30" s="1"/>
  <c r="CC30"/>
  <c r="CI30" s="1"/>
  <c r="BX31"/>
  <c r="CD31" s="1"/>
  <c r="BZ31"/>
  <c r="CF31" s="1"/>
  <c r="CB31"/>
  <c r="CH31" s="1"/>
  <c r="BM32"/>
  <c r="BP32" s="1"/>
  <c r="BY32"/>
  <c r="CE32" s="1"/>
  <c r="CA32"/>
  <c r="CG32" s="1"/>
  <c r="CK32" s="1"/>
  <c r="CC32"/>
  <c r="CI32" s="1"/>
  <c r="BX33"/>
  <c r="CD33" s="1"/>
  <c r="BZ33"/>
  <c r="CF33" s="1"/>
  <c r="CB33"/>
  <c r="CH33" s="1"/>
  <c r="BM34"/>
  <c r="BP34" s="1"/>
  <c r="BS34" s="1"/>
  <c r="BT34" s="1"/>
  <c r="BY34"/>
  <c r="CE34" s="1"/>
  <c r="CA34"/>
  <c r="CG34" s="1"/>
  <c r="CK34" s="1"/>
  <c r="CC34"/>
  <c r="CI34" s="1"/>
  <c r="BX35"/>
  <c r="CD35" s="1"/>
  <c r="BZ35"/>
  <c r="CF35" s="1"/>
  <c r="CB35"/>
  <c r="CH35" s="1"/>
  <c r="BM36"/>
  <c r="BP36" s="1"/>
  <c r="BS36" s="1"/>
  <c r="BT36" s="1"/>
  <c r="BY36"/>
  <c r="CE36" s="1"/>
  <c r="CA36"/>
  <c r="CG36" s="1"/>
  <c r="CC36"/>
  <c r="CI36" s="1"/>
  <c r="BX37"/>
  <c r="CD37" s="1"/>
  <c r="BZ37"/>
  <c r="CF37" s="1"/>
  <c r="CB37"/>
  <c r="CH37" s="1"/>
  <c r="CK37" s="1"/>
  <c r="BY38"/>
  <c r="CA38"/>
  <c r="CC38"/>
  <c r="BY21" i="25"/>
  <c r="CE21" s="1"/>
  <c r="CA21"/>
  <c r="CG21" s="1"/>
  <c r="CC21"/>
  <c r="CI21" s="1"/>
  <c r="CM21"/>
  <c r="CO21" s="1"/>
  <c r="BN22"/>
  <c r="BQ22" s="1"/>
  <c r="BY23"/>
  <c r="CE23" s="1"/>
  <c r="CA23"/>
  <c r="CG23" s="1"/>
  <c r="CC23"/>
  <c r="CI23" s="1"/>
  <c r="CM23"/>
  <c r="BO24"/>
  <c r="BR24" s="1"/>
  <c r="BM24"/>
  <c r="BP24" s="1"/>
  <c r="BO26"/>
  <c r="BR26" s="1"/>
  <c r="BM26"/>
  <c r="BP26" s="1"/>
  <c r="CL27"/>
  <c r="CB27"/>
  <c r="CH27" s="1"/>
  <c r="BZ27"/>
  <c r="CF27" s="1"/>
  <c r="BX27"/>
  <c r="CD27" s="1"/>
  <c r="BO28"/>
  <c r="BR28" s="1"/>
  <c r="BM28"/>
  <c r="BP28" s="1"/>
  <c r="CB29"/>
  <c r="CH29" s="1"/>
  <c r="BZ29"/>
  <c r="CF29" s="1"/>
  <c r="BX29"/>
  <c r="CD29" s="1"/>
  <c r="CL31"/>
  <c r="CB31"/>
  <c r="CH31" s="1"/>
  <c r="BZ31"/>
  <c r="CF31" s="1"/>
  <c r="BX31"/>
  <c r="CD31" s="1"/>
  <c r="BO32"/>
  <c r="BR32" s="1"/>
  <c r="BM32"/>
  <c r="BP32" s="1"/>
  <c r="BO34"/>
  <c r="BR34"/>
  <c r="BM34"/>
  <c r="BP34" s="1"/>
  <c r="BS34" s="1"/>
  <c r="BT34" s="1"/>
  <c r="CL35"/>
  <c r="CB35"/>
  <c r="CH35" s="1"/>
  <c r="BZ35"/>
  <c r="CF35" s="1"/>
  <c r="BX35"/>
  <c r="CD35" s="1"/>
  <c r="BO36"/>
  <c r="BR36" s="1"/>
  <c r="BM36"/>
  <c r="BP36" s="1"/>
  <c r="BS36" s="1"/>
  <c r="BT36" s="1"/>
  <c r="CB37"/>
  <c r="CH37" s="1"/>
  <c r="BZ37"/>
  <c r="CF37" s="1"/>
  <c r="BX37"/>
  <c r="CD37" s="1"/>
  <c r="BO38"/>
  <c r="BM38"/>
  <c r="BP38" s="1"/>
  <c r="BY20"/>
  <c r="CE20" s="1"/>
  <c r="CA20"/>
  <c r="CG20" s="1"/>
  <c r="CC20"/>
  <c r="CI20" s="1"/>
  <c r="BX21"/>
  <c r="CD21" s="1"/>
  <c r="BZ21"/>
  <c r="CF21" s="1"/>
  <c r="CB21"/>
  <c r="CH21" s="1"/>
  <c r="BM22"/>
  <c r="BP22" s="1"/>
  <c r="BX23"/>
  <c r="CD23" s="1"/>
  <c r="BZ23"/>
  <c r="CF23" s="1"/>
  <c r="CB23"/>
  <c r="CH23" s="1"/>
  <c r="CM25"/>
  <c r="CA27"/>
  <c r="CG27" s="1"/>
  <c r="CM27"/>
  <c r="CA31"/>
  <c r="CG31" s="1"/>
  <c r="CM31"/>
  <c r="CA33"/>
  <c r="CG33" s="1"/>
  <c r="CA35"/>
  <c r="CG35" s="1"/>
  <c r="CM35"/>
  <c r="BY24"/>
  <c r="CE24" s="1"/>
  <c r="CA24"/>
  <c r="CG24" s="1"/>
  <c r="CC24"/>
  <c r="CI24" s="1"/>
  <c r="CA26"/>
  <c r="CG26" s="1"/>
  <c r="BY28"/>
  <c r="CE28" s="1"/>
  <c r="CA28"/>
  <c r="CG28" s="1"/>
  <c r="CC28"/>
  <c r="CI28" s="1"/>
  <c r="CA30"/>
  <c r="CG30" s="1"/>
  <c r="BY32"/>
  <c r="CE32" s="1"/>
  <c r="CA32"/>
  <c r="CG32" s="1"/>
  <c r="CC32"/>
  <c r="CI32" s="1"/>
  <c r="CA34"/>
  <c r="CG34" s="1"/>
  <c r="BY36"/>
  <c r="CE36" s="1"/>
  <c r="CA36"/>
  <c r="CG36" s="1"/>
  <c r="CC36"/>
  <c r="CI36" s="1"/>
  <c r="BM19" i="24"/>
  <c r="BP19" s="1"/>
  <c r="BO19"/>
  <c r="BR19" s="1"/>
  <c r="BY19"/>
  <c r="CE19" s="1"/>
  <c r="CA19"/>
  <c r="CG19" s="1"/>
  <c r="CC19"/>
  <c r="CI19" s="1"/>
  <c r="BX20"/>
  <c r="CD20" s="1"/>
  <c r="BZ20"/>
  <c r="CF20" s="1"/>
  <c r="CB20"/>
  <c r="CH20" s="1"/>
  <c r="CL20"/>
  <c r="CO20" s="1"/>
  <c r="BM21"/>
  <c r="BP21" s="1"/>
  <c r="BO21"/>
  <c r="BR21" s="1"/>
  <c r="BX22"/>
  <c r="CD22" s="1"/>
  <c r="BZ22"/>
  <c r="CF22" s="1"/>
  <c r="CB22"/>
  <c r="CH22" s="1"/>
  <c r="CL22"/>
  <c r="CO22" s="1"/>
  <c r="BM23"/>
  <c r="BP23" s="1"/>
  <c r="BO23"/>
  <c r="BR23" s="1"/>
  <c r="BY23"/>
  <c r="CE23" s="1"/>
  <c r="CJ23" s="1"/>
  <c r="CA23"/>
  <c r="CG23" s="1"/>
  <c r="CC23"/>
  <c r="CI23" s="1"/>
  <c r="BY25"/>
  <c r="CE25" s="1"/>
  <c r="BY27"/>
  <c r="CE27" s="1"/>
  <c r="CL25"/>
  <c r="CB25"/>
  <c r="CH25" s="1"/>
  <c r="BZ25"/>
  <c r="CF25" s="1"/>
  <c r="BX25"/>
  <c r="CD25" s="1"/>
  <c r="BO26"/>
  <c r="BR26" s="1"/>
  <c r="BM26"/>
  <c r="BP26" s="1"/>
  <c r="CL27"/>
  <c r="CB27"/>
  <c r="CH27" s="1"/>
  <c r="BZ27"/>
  <c r="CF27" s="1"/>
  <c r="BX27"/>
  <c r="CD27" s="1"/>
  <c r="BO28"/>
  <c r="BR28" s="1"/>
  <c r="BM28"/>
  <c r="BP28" s="1"/>
  <c r="BO30"/>
  <c r="BR30" s="1"/>
  <c r="BM30"/>
  <c r="BP30" s="1"/>
  <c r="BY20"/>
  <c r="CE20" s="1"/>
  <c r="CA20"/>
  <c r="CG20" s="1"/>
  <c r="CC20"/>
  <c r="CI20" s="1"/>
  <c r="BY22"/>
  <c r="CE22" s="1"/>
  <c r="CA22"/>
  <c r="CG22" s="1"/>
  <c r="CC22"/>
  <c r="CI22" s="1"/>
  <c r="CA25"/>
  <c r="CG25" s="1"/>
  <c r="CM25"/>
  <c r="CO25" s="1"/>
  <c r="CA27"/>
  <c r="CG27" s="1"/>
  <c r="CM27"/>
  <c r="CC31"/>
  <c r="CI31" s="1"/>
  <c r="BN32"/>
  <c r="BQ32" s="1"/>
  <c r="BN34"/>
  <c r="BQ34" s="1"/>
  <c r="BY35"/>
  <c r="CE35" s="1"/>
  <c r="BN36"/>
  <c r="BQ36" s="1"/>
  <c r="CM37"/>
  <c r="BN38"/>
  <c r="BQ38" s="1"/>
  <c r="BQ18" i="25" s="1"/>
  <c r="BY24" i="24"/>
  <c r="CE24" s="1"/>
  <c r="CA24"/>
  <c r="CG24" s="1"/>
  <c r="CC24"/>
  <c r="CI24" s="1"/>
  <c r="BY26"/>
  <c r="CE26" s="1"/>
  <c r="CA26"/>
  <c r="CG26" s="1"/>
  <c r="CC26"/>
  <c r="CI26" s="1"/>
  <c r="BY28"/>
  <c r="CE28" s="1"/>
  <c r="CA28"/>
  <c r="CG28" s="1"/>
  <c r="CC28"/>
  <c r="CI28" s="1"/>
  <c r="BY30"/>
  <c r="CE30" s="1"/>
  <c r="CA30"/>
  <c r="CG30" s="1"/>
  <c r="CC30"/>
  <c r="CI30" s="1"/>
  <c r="CB31"/>
  <c r="CH31" s="1"/>
  <c r="BM32"/>
  <c r="BP32" s="1"/>
  <c r="BY32"/>
  <c r="CE32" s="1"/>
  <c r="CA32"/>
  <c r="CG32" s="1"/>
  <c r="CC32"/>
  <c r="CI32" s="1"/>
  <c r="BM34"/>
  <c r="BP34" s="1"/>
  <c r="BY34"/>
  <c r="CE34" s="1"/>
  <c r="CA34"/>
  <c r="CG34" s="1"/>
  <c r="CC34"/>
  <c r="CI34" s="1"/>
  <c r="BM36"/>
  <c r="BP36" s="1"/>
  <c r="BY36"/>
  <c r="CE36" s="1"/>
  <c r="CA36"/>
  <c r="CG36" s="1"/>
  <c r="CC36"/>
  <c r="CI36" s="1"/>
  <c r="BM38"/>
  <c r="BP38" s="1"/>
  <c r="BY38"/>
  <c r="CE38" s="1"/>
  <c r="CA38"/>
  <c r="CC38"/>
  <c r="CI38" s="1"/>
  <c r="BM19" i="23"/>
  <c r="BP19" s="1"/>
  <c r="BO19"/>
  <c r="BR19" s="1"/>
  <c r="BY19"/>
  <c r="CE19" s="1"/>
  <c r="CA19"/>
  <c r="CG19" s="1"/>
  <c r="CC19"/>
  <c r="CI19" s="1"/>
  <c r="BX20"/>
  <c r="CD20" s="1"/>
  <c r="BZ20"/>
  <c r="CF20" s="1"/>
  <c r="CB20"/>
  <c r="CH20" s="1"/>
  <c r="CL20"/>
  <c r="BM21"/>
  <c r="BP21" s="1"/>
  <c r="BO21"/>
  <c r="BR21" s="1"/>
  <c r="BY21"/>
  <c r="CE21" s="1"/>
  <c r="CA21"/>
  <c r="CG21" s="1"/>
  <c r="CC21"/>
  <c r="CI21" s="1"/>
  <c r="BX22"/>
  <c r="CD22" s="1"/>
  <c r="BZ22"/>
  <c r="CF22" s="1"/>
  <c r="CB22"/>
  <c r="CH22" s="1"/>
  <c r="CL22"/>
  <c r="BM23"/>
  <c r="BP23" s="1"/>
  <c r="BO23"/>
  <c r="BR23" s="1"/>
  <c r="BY23"/>
  <c r="CE23" s="1"/>
  <c r="CA23"/>
  <c r="CG23" s="1"/>
  <c r="CK23" s="1"/>
  <c r="CC23"/>
  <c r="CI23" s="1"/>
  <c r="BY25"/>
  <c r="CE25" s="1"/>
  <c r="BY27"/>
  <c r="CE27" s="1"/>
  <c r="BY29"/>
  <c r="CE29" s="1"/>
  <c r="CO32"/>
  <c r="CO34"/>
  <c r="BO24"/>
  <c r="BR24" s="1"/>
  <c r="BM24"/>
  <c r="BP24" s="1"/>
  <c r="CL25"/>
  <c r="CB25"/>
  <c r="CH25" s="1"/>
  <c r="BZ25"/>
  <c r="CF25" s="1"/>
  <c r="BX25"/>
  <c r="CD25" s="1"/>
  <c r="CL27"/>
  <c r="CB27"/>
  <c r="CH27" s="1"/>
  <c r="BZ27"/>
  <c r="CF27" s="1"/>
  <c r="BX27"/>
  <c r="CD27" s="1"/>
  <c r="BO28"/>
  <c r="BR28" s="1"/>
  <c r="BM28"/>
  <c r="BP28" s="1"/>
  <c r="CL29"/>
  <c r="CB29"/>
  <c r="CH29" s="1"/>
  <c r="BZ29"/>
  <c r="CF29" s="1"/>
  <c r="BX29"/>
  <c r="CD29" s="1"/>
  <c r="BO30"/>
  <c r="BR30" s="1"/>
  <c r="BM30"/>
  <c r="BP30" s="1"/>
  <c r="BY20"/>
  <c r="CE20" s="1"/>
  <c r="CA20"/>
  <c r="CG20" s="1"/>
  <c r="CC20"/>
  <c r="CI20" s="1"/>
  <c r="BY22"/>
  <c r="CE22" s="1"/>
  <c r="CA22"/>
  <c r="CG22" s="1"/>
  <c r="CC22"/>
  <c r="CI22" s="1"/>
  <c r="CA25"/>
  <c r="CG25" s="1"/>
  <c r="CM25"/>
  <c r="CA27"/>
  <c r="CG27" s="1"/>
  <c r="CM27"/>
  <c r="CA29"/>
  <c r="CG29" s="1"/>
  <c r="CK29" s="1"/>
  <c r="CM29"/>
  <c r="BY31"/>
  <c r="CE31" s="1"/>
  <c r="CA31"/>
  <c r="CG31" s="1"/>
  <c r="CC31"/>
  <c r="CI31" s="1"/>
  <c r="CM31"/>
  <c r="CO31" s="1"/>
  <c r="BN32"/>
  <c r="BQ32" s="1"/>
  <c r="CN32"/>
  <c r="BN34"/>
  <c r="BQ34" s="1"/>
  <c r="CN34"/>
  <c r="BY35"/>
  <c r="CE35" s="1"/>
  <c r="CA35"/>
  <c r="CG35" s="1"/>
  <c r="CC35"/>
  <c r="CI35"/>
  <c r="CM35"/>
  <c r="BY37"/>
  <c r="CE37" s="1"/>
  <c r="CA37"/>
  <c r="CG37" s="1"/>
  <c r="CC37"/>
  <c r="CI37" s="1"/>
  <c r="CM37"/>
  <c r="BN38"/>
  <c r="BQ38" s="1"/>
  <c r="BY24"/>
  <c r="CE24"/>
  <c r="CA24"/>
  <c r="CG24" s="1"/>
  <c r="CC24"/>
  <c r="CI24" s="1"/>
  <c r="BY26"/>
  <c r="CE26"/>
  <c r="CA26"/>
  <c r="CG26" s="1"/>
  <c r="CC26"/>
  <c r="CI26" s="1"/>
  <c r="BY28"/>
  <c r="CE28" s="1"/>
  <c r="CA28"/>
  <c r="CG28"/>
  <c r="CC28"/>
  <c r="CI28" s="1"/>
  <c r="BY30"/>
  <c r="CE30" s="1"/>
  <c r="CA30"/>
  <c r="CG30" s="1"/>
  <c r="CC30"/>
  <c r="CI30"/>
  <c r="BX31"/>
  <c r="CD31" s="1"/>
  <c r="BZ31"/>
  <c r="CF31" s="1"/>
  <c r="CB31"/>
  <c r="CH31" s="1"/>
  <c r="BM32"/>
  <c r="BP32"/>
  <c r="BS32" s="1"/>
  <c r="BT32" s="1"/>
  <c r="BY32"/>
  <c r="CE32" s="1"/>
  <c r="CA32"/>
  <c r="CG32" s="1"/>
  <c r="CC32"/>
  <c r="CI32" s="1"/>
  <c r="BM34"/>
  <c r="BP34" s="1"/>
  <c r="BY34"/>
  <c r="CE34" s="1"/>
  <c r="CA34"/>
  <c r="CG34" s="1"/>
  <c r="CC34"/>
  <c r="CI34" s="1"/>
  <c r="BX35"/>
  <c r="CD35" s="1"/>
  <c r="BZ35"/>
  <c r="CF35" s="1"/>
  <c r="CB35"/>
  <c r="CH35" s="1"/>
  <c r="BY36"/>
  <c r="CE36" s="1"/>
  <c r="CA36"/>
  <c r="CG36" s="1"/>
  <c r="CK36" s="1"/>
  <c r="CC36"/>
  <c r="CI36" s="1"/>
  <c r="BX37"/>
  <c r="CD37" s="1"/>
  <c r="BZ37"/>
  <c r="CF37"/>
  <c r="CB37"/>
  <c r="CH37" s="1"/>
  <c r="BM38"/>
  <c r="BY38"/>
  <c r="CE38" s="1"/>
  <c r="CA38"/>
  <c r="CC38"/>
  <c r="CI38" s="1"/>
  <c r="CL24" i="21"/>
  <c r="CB24"/>
  <c r="CH24" s="1"/>
  <c r="BZ24"/>
  <c r="CF24" s="1"/>
  <c r="BX24"/>
  <c r="CD24" s="1"/>
  <c r="BO25"/>
  <c r="BR25" s="1"/>
  <c r="BM25"/>
  <c r="BP25" s="1"/>
  <c r="CL26"/>
  <c r="CB26"/>
  <c r="CH26" s="1"/>
  <c r="BZ26"/>
  <c r="CF26" s="1"/>
  <c r="BX26"/>
  <c r="CD26" s="1"/>
  <c r="CJ26" s="1"/>
  <c r="BO27"/>
  <c r="BR27" s="1"/>
  <c r="BM27"/>
  <c r="BP27" s="1"/>
  <c r="CL28"/>
  <c r="CB28"/>
  <c r="CH28" s="1"/>
  <c r="BZ28"/>
  <c r="CF28" s="1"/>
  <c r="BX28"/>
  <c r="CD28" s="1"/>
  <c r="BO29"/>
  <c r="BR29" s="1"/>
  <c r="BM29"/>
  <c r="BP29" s="1"/>
  <c r="CL30"/>
  <c r="CB30"/>
  <c r="CH30" s="1"/>
  <c r="BZ30"/>
  <c r="CF30" s="1"/>
  <c r="BX30"/>
  <c r="CD30" s="1"/>
  <c r="BO31"/>
  <c r="BR31" s="1"/>
  <c r="BM31"/>
  <c r="BP31" s="1"/>
  <c r="BX19"/>
  <c r="CD19" s="1"/>
  <c r="BZ19"/>
  <c r="CF19" s="1"/>
  <c r="CB19"/>
  <c r="CH19" s="1"/>
  <c r="BY20"/>
  <c r="CE20" s="1"/>
  <c r="CJ20" s="1"/>
  <c r="CL20"/>
  <c r="CA20"/>
  <c r="CG20" s="1"/>
  <c r="CC20"/>
  <c r="CI20" s="1"/>
  <c r="BX21"/>
  <c r="CD21" s="1"/>
  <c r="BZ21"/>
  <c r="CF21" s="1"/>
  <c r="CB21"/>
  <c r="CH21" s="1"/>
  <c r="CL21"/>
  <c r="BM22"/>
  <c r="BP22" s="1"/>
  <c r="BO22"/>
  <c r="BR22" s="1"/>
  <c r="BY22"/>
  <c r="CE22" s="1"/>
  <c r="CA22"/>
  <c r="CG22" s="1"/>
  <c r="CC22"/>
  <c r="CI22" s="1"/>
  <c r="BX23"/>
  <c r="CD23" s="1"/>
  <c r="BZ23"/>
  <c r="CF23" s="1"/>
  <c r="CB23"/>
  <c r="CH23" s="1"/>
  <c r="CL23"/>
  <c r="CN23" s="1"/>
  <c r="CA24"/>
  <c r="CG24" s="1"/>
  <c r="CM24"/>
  <c r="CA26"/>
  <c r="CG26" s="1"/>
  <c r="CM26"/>
  <c r="CN26" s="1"/>
  <c r="CA28"/>
  <c r="CG28" s="1"/>
  <c r="CM28"/>
  <c r="CA30"/>
  <c r="CG30" s="1"/>
  <c r="CM30"/>
  <c r="BY19"/>
  <c r="CE19" s="1"/>
  <c r="CA19"/>
  <c r="CG19" s="1"/>
  <c r="CC19"/>
  <c r="CI19" s="1"/>
  <c r="BY21"/>
  <c r="CE21" s="1"/>
  <c r="CA21"/>
  <c r="CG21" s="1"/>
  <c r="CC21"/>
  <c r="CI21" s="1"/>
  <c r="BY23"/>
  <c r="CE23" s="1"/>
  <c r="CA23"/>
  <c r="CG23" s="1"/>
  <c r="CC23"/>
  <c r="CI23" s="1"/>
  <c r="CC25"/>
  <c r="CI25" s="1"/>
  <c r="BY27"/>
  <c r="CE27" s="1"/>
  <c r="CA27"/>
  <c r="CG27" s="1"/>
  <c r="CC27"/>
  <c r="CI27" s="1"/>
  <c r="BY29"/>
  <c r="CE29" s="1"/>
  <c r="CA29"/>
  <c r="CG29" s="1"/>
  <c r="CC29"/>
  <c r="CI29" s="1"/>
  <c r="BY31"/>
  <c r="CE31" s="1"/>
  <c r="CJ31" s="1"/>
  <c r="CA31"/>
  <c r="CG31" s="1"/>
  <c r="CC31"/>
  <c r="CI31" s="1"/>
  <c r="BX32"/>
  <c r="CD32" s="1"/>
  <c r="BZ32"/>
  <c r="CF32" s="1"/>
  <c r="CB32"/>
  <c r="CH32" s="1"/>
  <c r="CL32"/>
  <c r="BM33"/>
  <c r="BP33" s="1"/>
  <c r="BO33"/>
  <c r="BR33" s="1"/>
  <c r="BY33"/>
  <c r="CE33" s="1"/>
  <c r="CJ33" s="1"/>
  <c r="CA33"/>
  <c r="CG33" s="1"/>
  <c r="CC33"/>
  <c r="CI33" s="1"/>
  <c r="BX34"/>
  <c r="CD34" s="1"/>
  <c r="BZ34"/>
  <c r="CF34" s="1"/>
  <c r="CB34"/>
  <c r="CH34" s="1"/>
  <c r="CL34"/>
  <c r="CO34" s="1"/>
  <c r="BM35"/>
  <c r="BP35" s="1"/>
  <c r="BO35"/>
  <c r="BR35" s="1"/>
  <c r="BY35"/>
  <c r="CE35" s="1"/>
  <c r="CA35"/>
  <c r="CG35" s="1"/>
  <c r="CC35"/>
  <c r="CI35" s="1"/>
  <c r="BX36"/>
  <c r="CD36" s="1"/>
  <c r="BZ36"/>
  <c r="CF36" s="1"/>
  <c r="CB36"/>
  <c r="CH36" s="1"/>
  <c r="CL36"/>
  <c r="CN36" s="1"/>
  <c r="BM37"/>
  <c r="BP37" s="1"/>
  <c r="BO37"/>
  <c r="BR37" s="1"/>
  <c r="BX38"/>
  <c r="BX18" i="23" s="1"/>
  <c r="BZ38" i="21"/>
  <c r="CB38"/>
  <c r="CH38" s="1"/>
  <c r="BY32"/>
  <c r="CE32" s="1"/>
  <c r="CA32"/>
  <c r="CG32" s="1"/>
  <c r="CC32"/>
  <c r="CI32" s="1"/>
  <c r="BY34"/>
  <c r="CE34" s="1"/>
  <c r="CA34"/>
  <c r="CG34" s="1"/>
  <c r="CK34" s="1"/>
  <c r="CC34"/>
  <c r="CI34" s="1"/>
  <c r="BY36"/>
  <c r="CE36" s="1"/>
  <c r="CA36"/>
  <c r="CG36" s="1"/>
  <c r="CC36"/>
  <c r="CI36" s="1"/>
  <c r="BY38"/>
  <c r="CA38"/>
  <c r="CA18" i="23" s="1"/>
  <c r="CC38" i="21"/>
  <c r="CI38" s="1"/>
  <c r="CI18" i="23" s="1"/>
  <c r="CC19" i="1"/>
  <c r="CI19" s="1"/>
  <c r="BN20"/>
  <c r="BQ20" s="1"/>
  <c r="BN22"/>
  <c r="BQ22" s="1"/>
  <c r="BY23"/>
  <c r="CE23" s="1"/>
  <c r="CA23"/>
  <c r="CG23" s="1"/>
  <c r="CC23"/>
  <c r="CI23" s="1"/>
  <c r="CM23"/>
  <c r="CL25"/>
  <c r="CB25"/>
  <c r="CH25" s="1"/>
  <c r="BZ25"/>
  <c r="CF25" s="1"/>
  <c r="BX25"/>
  <c r="CD25" s="1"/>
  <c r="BO26"/>
  <c r="BR26" s="1"/>
  <c r="BM26"/>
  <c r="BP26" s="1"/>
  <c r="CL27"/>
  <c r="CB27"/>
  <c r="CH27" s="1"/>
  <c r="BZ27"/>
  <c r="CF27" s="1"/>
  <c r="BX27"/>
  <c r="CD27" s="1"/>
  <c r="BO28"/>
  <c r="BR28" s="1"/>
  <c r="BM28"/>
  <c r="BP28" s="1"/>
  <c r="BO30"/>
  <c r="BR30" s="1"/>
  <c r="BM30"/>
  <c r="BP30" s="1"/>
  <c r="CL31"/>
  <c r="CB31"/>
  <c r="CH31" s="1"/>
  <c r="BZ31"/>
  <c r="CF31" s="1"/>
  <c r="BX31"/>
  <c r="CD31" s="1"/>
  <c r="BZ19"/>
  <c r="CF19" s="1"/>
  <c r="BM20"/>
  <c r="BP20" s="1"/>
  <c r="CC20"/>
  <c r="CI20" s="1"/>
  <c r="BZ21"/>
  <c r="CF21" s="1"/>
  <c r="BM22"/>
  <c r="BP22" s="1"/>
  <c r="BY22"/>
  <c r="CE22" s="1"/>
  <c r="CA22"/>
  <c r="CG22" s="1"/>
  <c r="CC22"/>
  <c r="CI22" s="1"/>
  <c r="CB23"/>
  <c r="CH23" s="1"/>
  <c r="CA25"/>
  <c r="CG25" s="1"/>
  <c r="CM25"/>
  <c r="CA27"/>
  <c r="CG27" s="1"/>
  <c r="CM27"/>
  <c r="CN27" s="1"/>
  <c r="CA31"/>
  <c r="CG31" s="1"/>
  <c r="CM31"/>
  <c r="BY33"/>
  <c r="CE33" s="1"/>
  <c r="CA33"/>
  <c r="CG33" s="1"/>
  <c r="CC33"/>
  <c r="CI33" s="1"/>
  <c r="BN34"/>
  <c r="BQ34" s="1"/>
  <c r="BY35"/>
  <c r="CE35" s="1"/>
  <c r="CA35"/>
  <c r="CG35" s="1"/>
  <c r="CC35"/>
  <c r="CI35" s="1"/>
  <c r="CM35"/>
  <c r="BN36"/>
  <c r="BQ36" s="1"/>
  <c r="CC37"/>
  <c r="CI37" s="1"/>
  <c r="BN38"/>
  <c r="BQ38" s="1"/>
  <c r="BQ18" i="21" s="1"/>
  <c r="BY24" i="1"/>
  <c r="CE24" s="1"/>
  <c r="CA24"/>
  <c r="CG24" s="1"/>
  <c r="CC24"/>
  <c r="CI24" s="1"/>
  <c r="CA26"/>
  <c r="CG26" s="1"/>
  <c r="BY28"/>
  <c r="CE28" s="1"/>
  <c r="CC28"/>
  <c r="CI28" s="1"/>
  <c r="BY30"/>
  <c r="CE30" s="1"/>
  <c r="CA30"/>
  <c r="CG30" s="1"/>
  <c r="CC30"/>
  <c r="CI30" s="1"/>
  <c r="BY32"/>
  <c r="CE32" s="1"/>
  <c r="CA32"/>
  <c r="CG32" s="1"/>
  <c r="CC32"/>
  <c r="CI32" s="1"/>
  <c r="BX33"/>
  <c r="CD33" s="1"/>
  <c r="BZ33"/>
  <c r="CF33" s="1"/>
  <c r="CB33"/>
  <c r="CH33" s="1"/>
  <c r="BM34"/>
  <c r="BP34" s="1"/>
  <c r="BY34"/>
  <c r="CE34" s="1"/>
  <c r="CA34"/>
  <c r="CG34" s="1"/>
  <c r="CC34"/>
  <c r="CI34" s="1"/>
  <c r="BX35"/>
  <c r="CD35" s="1"/>
  <c r="BZ35"/>
  <c r="CF35" s="1"/>
  <c r="CB35"/>
  <c r="CH35" s="1"/>
  <c r="BM36"/>
  <c r="BP36" s="1"/>
  <c r="BY36"/>
  <c r="CE36" s="1"/>
  <c r="CA36"/>
  <c r="CG36" s="1"/>
  <c r="CC36"/>
  <c r="CI36" s="1"/>
  <c r="BY38"/>
  <c r="CC38"/>
  <c r="CI38" s="1"/>
  <c r="CI18" i="21" s="1"/>
  <c r="CM20"/>
  <c r="CN20" s="1"/>
  <c r="CA18" i="31"/>
  <c r="BM18"/>
  <c r="CF38" i="30"/>
  <c r="CF18" i="31" s="1"/>
  <c r="BZ18"/>
  <c r="CI38" i="30"/>
  <c r="CI18" i="31" s="1"/>
  <c r="CC18"/>
  <c r="CE38" i="30"/>
  <c r="BY18" i="31"/>
  <c r="CE38" i="29"/>
  <c r="BY18" i="30"/>
  <c r="CG38" i="29"/>
  <c r="CG18" i="30"/>
  <c r="CA18"/>
  <c r="BP38" i="29"/>
  <c r="BP18" i="30" s="1"/>
  <c r="BM18"/>
  <c r="BQ38" i="29"/>
  <c r="BQ18" i="30" s="1"/>
  <c r="BN18"/>
  <c r="CF38" i="29"/>
  <c r="CF18" i="30" s="1"/>
  <c r="BZ18"/>
  <c r="BY18" i="29"/>
  <c r="CG38" i="27"/>
  <c r="CG18" i="28" s="1"/>
  <c r="CA18"/>
  <c r="CF38" i="27"/>
  <c r="CF18" i="28" s="1"/>
  <c r="BZ18"/>
  <c r="CE38" i="27"/>
  <c r="CE18" i="28" s="1"/>
  <c r="CG38" i="26"/>
  <c r="CK38" s="1"/>
  <c r="CK18" i="27" s="1"/>
  <c r="CA18"/>
  <c r="CF38" i="26"/>
  <c r="CF18" i="27" s="1"/>
  <c r="BZ18"/>
  <c r="CH38" i="26"/>
  <c r="CH18" i="27" s="1"/>
  <c r="CB18"/>
  <c r="CI38" i="26"/>
  <c r="CI18" i="27" s="1"/>
  <c r="CC18"/>
  <c r="CE38" i="26"/>
  <c r="CE18" i="27" s="1"/>
  <c r="BY18"/>
  <c r="CD38" i="26"/>
  <c r="CD18" i="27" s="1"/>
  <c r="BX18"/>
  <c r="BR38" i="25"/>
  <c r="BR18" i="26" s="1"/>
  <c r="BO18"/>
  <c r="BM18" i="25"/>
  <c r="BN18"/>
  <c r="CH38" i="24"/>
  <c r="CH18" i="25" s="1"/>
  <c r="CB18"/>
  <c r="CF38" i="24"/>
  <c r="CF18" i="25" s="1"/>
  <c r="BZ18"/>
  <c r="BY18"/>
  <c r="BX18"/>
  <c r="CG38" i="23"/>
  <c r="CG18" i="24" s="1"/>
  <c r="CA18"/>
  <c r="CF38" i="23"/>
  <c r="CF18" i="24" s="1"/>
  <c r="BZ18"/>
  <c r="CH38" i="23"/>
  <c r="CH18" i="24" s="1"/>
  <c r="CB18"/>
  <c r="BP38" i="23"/>
  <c r="BP18" i="24" s="1"/>
  <c r="BM18"/>
  <c r="BY18"/>
  <c r="CD38" i="23"/>
  <c r="CD18" i="24" s="1"/>
  <c r="BX18"/>
  <c r="CG38" i="21"/>
  <c r="CG18" i="23" s="1"/>
  <c r="CC18"/>
  <c r="CF38" i="21"/>
  <c r="CF18" i="23" s="1"/>
  <c r="BZ18"/>
  <c r="CB18"/>
  <c r="CN32" i="31"/>
  <c r="CN28"/>
  <c r="CO28"/>
  <c r="CN26"/>
  <c r="CO26"/>
  <c r="CN27" i="30"/>
  <c r="CO27"/>
  <c r="CN29" i="29"/>
  <c r="CO29"/>
  <c r="CN27"/>
  <c r="CO27"/>
  <c r="CO25"/>
  <c r="CN35"/>
  <c r="CN37" i="28"/>
  <c r="CO37"/>
  <c r="CN27"/>
  <c r="CN35" i="27"/>
  <c r="CO35"/>
  <c r="CN33"/>
  <c r="CO33"/>
  <c r="CN29"/>
  <c r="CO29"/>
  <c r="CN27"/>
  <c r="CP27" s="1"/>
  <c r="CO27"/>
  <c r="CN25"/>
  <c r="CO25"/>
  <c r="CN29" i="26"/>
  <c r="CO29"/>
  <c r="CN25"/>
  <c r="CO25"/>
  <c r="CO35" i="25"/>
  <c r="CN31"/>
  <c r="CO31"/>
  <c r="CO27"/>
  <c r="CO27" i="24"/>
  <c r="CN27" i="23"/>
  <c r="CO27"/>
  <c r="CN25"/>
  <c r="CO25"/>
  <c r="CO23" i="21"/>
  <c r="CN34"/>
  <c r="CN24"/>
  <c r="CM19"/>
  <c r="CL19"/>
  <c r="CN31" i="1"/>
  <c r="CO27"/>
  <c r="CM19"/>
  <c r="CM38" i="29"/>
  <c r="CM18" i="30" s="1"/>
  <c r="CM38" i="27"/>
  <c r="CM18" i="28"/>
  <c r="CM38" i="26"/>
  <c r="CM18" i="27" s="1"/>
  <c r="CM38" i="24"/>
  <c r="CM18" i="25" s="1"/>
  <c r="CM38" i="1"/>
  <c r="CM18" i="21" s="1"/>
  <c r="CE18" i="31"/>
  <c r="CE18" i="30"/>
  <c r="CM38"/>
  <c r="CM18" i="31"/>
  <c r="CL38" i="30"/>
  <c r="CL38" i="29"/>
  <c r="CN38" s="1"/>
  <c r="CN18" i="30" s="1"/>
  <c r="CM38" i="28"/>
  <c r="CM18" i="29"/>
  <c r="CL38" i="28"/>
  <c r="CL18" i="29" s="1"/>
  <c r="CL38" i="27"/>
  <c r="CN38" s="1"/>
  <c r="CN18" i="28" s="1"/>
  <c r="CL38" i="26"/>
  <c r="CL18" i="27" s="1"/>
  <c r="CL38" i="24"/>
  <c r="CO38"/>
  <c r="CO18" i="25" s="1"/>
  <c r="CL38" i="23"/>
  <c r="CM38"/>
  <c r="CM18" i="24" s="1"/>
  <c r="CM38" i="21"/>
  <c r="CM18" i="23" s="1"/>
  <c r="CL38" i="21"/>
  <c r="CL18" i="23" s="1"/>
  <c r="CL38" i="1"/>
  <c r="CL18" i="30"/>
  <c r="CL18" i="25"/>
  <c r="BR38" i="1"/>
  <c r="BR18" i="21" s="1"/>
  <c r="BO18"/>
  <c r="CA38" i="1"/>
  <c r="CG38" s="1"/>
  <c r="BM38"/>
  <c r="BP38" s="1"/>
  <c r="BW18" i="21"/>
  <c r="BZ38" i="1"/>
  <c r="CF38" s="1"/>
  <c r="CD38" i="29"/>
  <c r="CJ38" s="1"/>
  <c r="CJ18" i="30" s="1"/>
  <c r="BX18"/>
  <c r="CB34" i="1"/>
  <c r="CH34" s="1"/>
  <c r="BX34"/>
  <c r="CD34" s="1"/>
  <c r="BN25"/>
  <c r="BQ25" s="1"/>
  <c r="CC25"/>
  <c r="CI25" s="1"/>
  <c r="CM26"/>
  <c r="BX28"/>
  <c r="CD28" s="1"/>
  <c r="CB28"/>
  <c r="CH28" s="1"/>
  <c r="BN29"/>
  <c r="BQ29" s="1"/>
  <c r="CM30"/>
  <c r="BX24" i="23"/>
  <c r="CD24" s="1"/>
  <c r="CB28"/>
  <c r="CH28" s="1"/>
  <c r="BM29"/>
  <c r="BP29" s="1"/>
  <c r="CB26" i="24"/>
  <c r="CH26" s="1"/>
  <c r="BM27"/>
  <c r="BP27" s="1"/>
  <c r="BS27" s="1"/>
  <c r="BT27" s="1"/>
  <c r="BX26" i="1"/>
  <c r="CD26" s="1"/>
  <c r="CB26"/>
  <c r="CH26" s="1"/>
  <c r="BX30"/>
  <c r="CD30" s="1"/>
  <c r="CB30"/>
  <c r="CH30" s="1"/>
  <c r="CB24" i="23"/>
  <c r="CH24" s="1"/>
  <c r="BX30" i="24"/>
  <c r="CD30" s="1"/>
  <c r="CB30"/>
  <c r="CH30" s="1"/>
  <c r="BX24" i="25"/>
  <c r="CD24" s="1"/>
  <c r="CB24"/>
  <c r="CH24" s="1"/>
  <c r="CK24" s="1"/>
  <c r="CL24"/>
  <c r="CO24" s="1"/>
  <c r="BY27"/>
  <c r="CE27" s="1"/>
  <c r="CJ27" s="1"/>
  <c r="BX28"/>
  <c r="CD28" s="1"/>
  <c r="CJ28" s="1"/>
  <c r="CB28"/>
  <c r="CH28" s="1"/>
  <c r="CK28" s="1"/>
  <c r="CL28"/>
  <c r="CO28" s="1"/>
  <c r="BY31"/>
  <c r="CE31" s="1"/>
  <c r="CJ31" s="1"/>
  <c r="BX32"/>
  <c r="CD32" s="1"/>
  <c r="CJ32" s="1"/>
  <c r="CB32"/>
  <c r="CH32" s="1"/>
  <c r="CK32" s="1"/>
  <c r="CL32"/>
  <c r="BY35"/>
  <c r="CE35" s="1"/>
  <c r="CJ35" s="1"/>
  <c r="BX36"/>
  <c r="CD36" s="1"/>
  <c r="CB36"/>
  <c r="CH36" s="1"/>
  <c r="CL36"/>
  <c r="CN36" s="1"/>
  <c r="BX24" i="26"/>
  <c r="CD24" s="1"/>
  <c r="CB24"/>
  <c r="CH24" s="1"/>
  <c r="CK24" s="1"/>
  <c r="CL24"/>
  <c r="BM27"/>
  <c r="BP27" s="1"/>
  <c r="BS27" s="1"/>
  <c r="BT27" s="1"/>
  <c r="BX28"/>
  <c r="CD28" s="1"/>
  <c r="CJ28" s="1"/>
  <c r="CB28"/>
  <c r="CH28" s="1"/>
  <c r="CK28" s="1"/>
  <c r="CL28"/>
  <c r="CN28" s="1"/>
  <c r="CB26" i="27"/>
  <c r="CH26" s="1"/>
  <c r="CK26" s="1"/>
  <c r="CB34"/>
  <c r="CH34" s="1"/>
  <c r="BX36" i="1"/>
  <c r="CD36" s="1"/>
  <c r="BX22" i="21"/>
  <c r="CD22" s="1"/>
  <c r="BX26" i="23"/>
  <c r="CD26" s="1"/>
  <c r="BX30"/>
  <c r="CD30" s="1"/>
  <c r="BX24" i="24"/>
  <c r="CD24" s="1"/>
  <c r="BX28"/>
  <c r="CD28" s="1"/>
  <c r="CM30"/>
  <c r="CN30" s="1"/>
  <c r="CB34" i="25"/>
  <c r="CH34" s="1"/>
  <c r="BX26" i="26"/>
  <c r="CD26" s="1"/>
  <c r="CB26"/>
  <c r="CH26" s="1"/>
  <c r="BX26" i="27"/>
  <c r="CD26" s="1"/>
  <c r="CB30"/>
  <c r="CH30"/>
  <c r="BM31"/>
  <c r="BP31" s="1"/>
  <c r="BX34"/>
  <c r="CD34"/>
  <c r="CJ34" s="1"/>
  <c r="BX30" i="26"/>
  <c r="CD30" s="1"/>
  <c r="BX24" i="27"/>
  <c r="CD24" s="1"/>
  <c r="BX28"/>
  <c r="CD28" s="1"/>
  <c r="CJ28" s="1"/>
  <c r="BX32"/>
  <c r="CD32" s="1"/>
  <c r="BX36"/>
  <c r="CD36" s="1"/>
  <c r="CJ36" s="1"/>
  <c r="CM34" i="28"/>
  <c r="CO34"/>
  <c r="BN35"/>
  <c r="BQ35" s="1"/>
  <c r="BS35" s="1"/>
  <c r="BT35" s="1"/>
  <c r="CM20" i="29"/>
  <c r="CO20" s="1"/>
  <c r="BN21"/>
  <c r="BQ21" s="1"/>
  <c r="BS21" s="1"/>
  <c r="BT21" s="1"/>
  <c r="CM20" i="30"/>
  <c r="CN20" s="1"/>
  <c r="BN21"/>
  <c r="BQ21"/>
  <c r="CM22"/>
  <c r="CO22" s="1"/>
  <c r="BX32"/>
  <c r="CD32" s="1"/>
  <c r="BX34"/>
  <c r="CD34" s="1"/>
  <c r="CJ34" s="1"/>
  <c r="BX36"/>
  <c r="CD36" s="1"/>
  <c r="CJ36" s="1"/>
  <c r="BX21" i="31"/>
  <c r="CD21" s="1"/>
  <c r="BX23"/>
  <c r="CD23" s="1"/>
  <c r="CM25"/>
  <c r="CO25" s="1"/>
  <c r="BN26"/>
  <c r="BQ26" s="1"/>
  <c r="BX27"/>
  <c r="CD27" s="1"/>
  <c r="CM29"/>
  <c r="CO29" s="1"/>
  <c r="BN30"/>
  <c r="BQ30" s="1"/>
  <c r="CM31"/>
  <c r="CO31" s="1"/>
  <c r="BN32"/>
  <c r="BQ32" s="1"/>
  <c r="CM33"/>
  <c r="CO33" s="1"/>
  <c r="BN34"/>
  <c r="BQ34" s="1"/>
  <c r="BX22" i="30"/>
  <c r="CD22" s="1"/>
  <c r="BX25" i="31"/>
  <c r="CD25" s="1"/>
  <c r="CJ25" s="1"/>
  <c r="BX29"/>
  <c r="CD29"/>
  <c r="CJ29" s="1"/>
  <c r="BX31"/>
  <c r="CD31" s="1"/>
  <c r="BX33"/>
  <c r="CD33" s="1"/>
  <c r="CJ33" s="1"/>
  <c r="CD18" i="30"/>
  <c r="CN33" i="31"/>
  <c r="CK28"/>
  <c r="CM27"/>
  <c r="CO27" s="1"/>
  <c r="BN28"/>
  <c r="BQ28" s="1"/>
  <c r="CO38" i="30"/>
  <c r="CO18" i="31" s="1"/>
  <c r="CN38" i="30"/>
  <c r="CN18" i="31" s="1"/>
  <c r="BQ38" i="30"/>
  <c r="BN18" i="31"/>
  <c r="CN29" i="30"/>
  <c r="CO29"/>
  <c r="CN25"/>
  <c r="CO25"/>
  <c r="CK26"/>
  <c r="CL18" i="31"/>
  <c r="CO21" i="29"/>
  <c r="CN21"/>
  <c r="CN23"/>
  <c r="CO23"/>
  <c r="CO37"/>
  <c r="CN37"/>
  <c r="CC18"/>
  <c r="CK21" i="27"/>
  <c r="CO38"/>
  <c r="CO18" i="28" s="1"/>
  <c r="CL18"/>
  <c r="CC18"/>
  <c r="CM24" i="27"/>
  <c r="CO24" s="1"/>
  <c r="CM28"/>
  <c r="CO28" s="1"/>
  <c r="BN29"/>
  <c r="BQ29"/>
  <c r="CM32"/>
  <c r="CO32" s="1"/>
  <c r="CM36"/>
  <c r="CO36"/>
  <c r="BN37"/>
  <c r="BQ37" s="1"/>
  <c r="BS37" s="1"/>
  <c r="BT37" s="1"/>
  <c r="CC25" i="26"/>
  <c r="CI25" s="1"/>
  <c r="CM26"/>
  <c r="CM30"/>
  <c r="CN30" s="1"/>
  <c r="CB30"/>
  <c r="CH30" s="1"/>
  <c r="CK30" s="1"/>
  <c r="CM30" i="25"/>
  <c r="CM34"/>
  <c r="CO34" s="1"/>
  <c r="CC37"/>
  <c r="CI37" s="1"/>
  <c r="CN20" i="24"/>
  <c r="CN22"/>
  <c r="CM24"/>
  <c r="CN24" s="1"/>
  <c r="BN25"/>
  <c r="BQ25" s="1"/>
  <c r="CM28"/>
  <c r="CN28" s="1"/>
  <c r="BN29"/>
  <c r="BQ29" s="1"/>
  <c r="BS29" s="1"/>
  <c r="BT29" s="1"/>
  <c r="CO35" i="23"/>
  <c r="CN35"/>
  <c r="CN37"/>
  <c r="CO37"/>
  <c r="CO36"/>
  <c r="CN36"/>
  <c r="CN38"/>
  <c r="CM26"/>
  <c r="CO26" s="1"/>
  <c r="BN27"/>
  <c r="BQ27" s="1"/>
  <c r="CM30"/>
  <c r="CN30" s="1"/>
  <c r="CB30"/>
  <c r="CH30" s="1"/>
  <c r="CK30" s="1"/>
  <c r="BS32" i="21"/>
  <c r="BT32" s="1"/>
  <c r="BN27" i="1"/>
  <c r="BQ27" s="1"/>
  <c r="BN31"/>
  <c r="BQ31" s="1"/>
  <c r="BQ18" i="31"/>
  <c r="CN28" i="27"/>
  <c r="CP28" s="1"/>
  <c r="CN36"/>
  <c r="CP36" s="1"/>
  <c r="CR36" s="1"/>
  <c r="CN18" i="24"/>
  <c r="BN37" i="25"/>
  <c r="BQ37" s="1"/>
  <c r="CJ37" i="26"/>
  <c r="CO38"/>
  <c r="CO18" i="27" s="1"/>
  <c r="CO36" i="25"/>
  <c r="CO23" i="24"/>
  <c r="CN23"/>
  <c r="CN29" i="31"/>
  <c r="CN31"/>
  <c r="CO38" i="28"/>
  <c r="CO18" i="29" s="1"/>
  <c r="CO29" i="21"/>
  <c r="CN29"/>
  <c r="CO28" i="29"/>
  <c r="CN28"/>
  <c r="CH38"/>
  <c r="CB18" i="30"/>
  <c r="CH38" i="1"/>
  <c r="CH18" i="21" s="1"/>
  <c r="CB18"/>
  <c r="BS21" i="25"/>
  <c r="BT21" s="1"/>
  <c r="AC18" i="31"/>
  <c r="AD18" s="1"/>
  <c r="AD19" s="1"/>
  <c r="AD38" i="30"/>
  <c r="AD38" i="24"/>
  <c r="AD38" i="28"/>
  <c r="AC18" i="30"/>
  <c r="AD18" s="1"/>
  <c r="AD19" s="1"/>
  <c r="AD38" i="29"/>
  <c r="BM25" i="26"/>
  <c r="BP25" s="1"/>
  <c r="BN25"/>
  <c r="BQ25" s="1"/>
  <c r="BM27" i="27"/>
  <c r="BP27" s="1"/>
  <c r="BN27"/>
  <c r="BQ27" s="1"/>
  <c r="BN21" i="21"/>
  <c r="BQ21" s="1"/>
  <c r="CM22"/>
  <c r="CO22" s="1"/>
  <c r="BN23"/>
  <c r="BQ23" s="1"/>
  <c r="BS23" s="1"/>
  <c r="BT23" s="1"/>
  <c r="BN25" i="23"/>
  <c r="BQ25" s="1"/>
  <c r="BS25" s="1"/>
  <c r="BT25" s="1"/>
  <c r="BN25" i="25"/>
  <c r="BQ25" s="1"/>
  <c r="BN29"/>
  <c r="BQ29" s="1"/>
  <c r="BS29" s="1"/>
  <c r="BT29" s="1"/>
  <c r="BN33"/>
  <c r="BQ33" s="1"/>
  <c r="BN35" i="27"/>
  <c r="BQ35" s="1"/>
  <c r="BS35" s="1"/>
  <c r="BT35" s="1"/>
  <c r="CM24" i="28"/>
  <c r="CO24" s="1"/>
  <c r="BN25"/>
  <c r="BQ25" s="1"/>
  <c r="BN31" i="29"/>
  <c r="BQ31" s="1"/>
  <c r="CM34"/>
  <c r="CO34" s="1"/>
  <c r="BN35"/>
  <c r="BQ35" s="1"/>
  <c r="BN20" i="31"/>
  <c r="BQ20" s="1"/>
  <c r="CM21"/>
  <c r="CN21" s="1"/>
  <c r="BN22"/>
  <c r="BQ22" s="1"/>
  <c r="CM23"/>
  <c r="CO23" s="1"/>
  <c r="BN24"/>
  <c r="BQ24" s="1"/>
  <c r="CH18" i="30"/>
  <c r="CN30" i="31"/>
  <c r="CO30"/>
  <c r="CK30"/>
  <c r="BS29"/>
  <c r="BT29" s="1"/>
  <c r="CJ28"/>
  <c r="CJ30"/>
  <c r="CN23" i="30"/>
  <c r="CO23"/>
  <c r="BR38"/>
  <c r="BR18" i="31" s="1"/>
  <c r="BO18"/>
  <c r="CH18"/>
  <c r="CN24" i="30"/>
  <c r="CO24"/>
  <c r="CN28"/>
  <c r="CP28" s="1"/>
  <c r="CO28"/>
  <c r="BX18" i="31"/>
  <c r="CD38" i="30"/>
  <c r="CK35"/>
  <c r="CN30" i="29"/>
  <c r="CO30"/>
  <c r="CP30" s="1"/>
  <c r="BR18" i="30"/>
  <c r="BS38" i="29"/>
  <c r="BT38" s="1"/>
  <c r="BT18" i="30" s="1"/>
  <c r="CO31" i="29"/>
  <c r="CN31"/>
  <c r="CO33"/>
  <c r="CN33"/>
  <c r="CO22" i="28"/>
  <c r="BN20"/>
  <c r="BQ20" s="1"/>
  <c r="BO20"/>
  <c r="BR20" s="1"/>
  <c r="BN21"/>
  <c r="BQ21" s="1"/>
  <c r="BM21"/>
  <c r="BP21" s="1"/>
  <c r="BO21"/>
  <c r="BR21" s="1"/>
  <c r="BN23"/>
  <c r="BQ23" s="1"/>
  <c r="BM23"/>
  <c r="BP23" s="1"/>
  <c r="BO23"/>
  <c r="BR23" s="1"/>
  <c r="CC29"/>
  <c r="CI29" s="1"/>
  <c r="CL29"/>
  <c r="CO29" s="1"/>
  <c r="CA29"/>
  <c r="CG29" s="1"/>
  <c r="CM30"/>
  <c r="CB30"/>
  <c r="CH30"/>
  <c r="BY30"/>
  <c r="CE30" s="1"/>
  <c r="CA30"/>
  <c r="CG30"/>
  <c r="BN34"/>
  <c r="BQ34" s="1"/>
  <c r="BO34"/>
  <c r="BR34" s="1"/>
  <c r="BM34"/>
  <c r="BP34" s="1"/>
  <c r="BN36"/>
  <c r="BQ36" s="1"/>
  <c r="BO36"/>
  <c r="BR36" s="1"/>
  <c r="BM36"/>
  <c r="BP36" s="1"/>
  <c r="BN37"/>
  <c r="BQ37" s="1"/>
  <c r="BM37"/>
  <c r="BP37" s="1"/>
  <c r="BS37" s="1"/>
  <c r="BT37" s="1"/>
  <c r="BO37"/>
  <c r="BR37" s="1"/>
  <c r="BO38"/>
  <c r="BO18" i="29" s="1"/>
  <c r="BL18"/>
  <c r="BN38" i="28"/>
  <c r="BQ38" s="1"/>
  <c r="BM38"/>
  <c r="BP38" s="1"/>
  <c r="BP18" i="29" s="1"/>
  <c r="BN19" i="28"/>
  <c r="BQ19" s="1"/>
  <c r="BM19"/>
  <c r="BP19" s="1"/>
  <c r="BO19"/>
  <c r="BR19" s="1"/>
  <c r="CM21"/>
  <c r="BZ21"/>
  <c r="CF21" s="1"/>
  <c r="CL21"/>
  <c r="BY21"/>
  <c r="CE21" s="1"/>
  <c r="CA21"/>
  <c r="CG21" s="1"/>
  <c r="CC21"/>
  <c r="CI21" s="1"/>
  <c r="CM23"/>
  <c r="BY23"/>
  <c r="CE23" s="1"/>
  <c r="CJ23" s="1"/>
  <c r="CC23"/>
  <c r="CI23" s="1"/>
  <c r="CC25"/>
  <c r="CI25" s="1"/>
  <c r="CB25"/>
  <c r="CH25" s="1"/>
  <c r="BZ25"/>
  <c r="CF25" s="1"/>
  <c r="BX25"/>
  <c r="CD25" s="1"/>
  <c r="CM25"/>
  <c r="CM26"/>
  <c r="CB26"/>
  <c r="CH26" s="1"/>
  <c r="BZ26"/>
  <c r="CF26" s="1"/>
  <c r="CL26"/>
  <c r="CA26"/>
  <c r="CG26" s="1"/>
  <c r="CC26"/>
  <c r="CI26" s="1"/>
  <c r="BN30"/>
  <c r="BQ30" s="1"/>
  <c r="BO30"/>
  <c r="BR30" s="1"/>
  <c r="BM30"/>
  <c r="BP30" s="1"/>
  <c r="BN31"/>
  <c r="BQ31" s="1"/>
  <c r="BO31"/>
  <c r="BR31" s="1"/>
  <c r="CC33"/>
  <c r="CI33" s="1"/>
  <c r="CL33"/>
  <c r="CM33"/>
  <c r="CC35"/>
  <c r="CI35" s="1"/>
  <c r="CL35"/>
  <c r="CM35"/>
  <c r="CM36"/>
  <c r="CN36" s="1"/>
  <c r="BX36"/>
  <c r="CD36" s="1"/>
  <c r="CC36"/>
  <c r="CI36" s="1"/>
  <c r="CK36" s="1"/>
  <c r="BX38"/>
  <c r="CD38" s="1"/>
  <c r="CB38"/>
  <c r="BZ38"/>
  <c r="CF38" s="1"/>
  <c r="CF18" i="29" s="1"/>
  <c r="CA38" i="28"/>
  <c r="CG38" s="1"/>
  <c r="CG18" i="29" s="1"/>
  <c r="CN38" i="28"/>
  <c r="CN18" i="29" s="1"/>
  <c r="CO31" i="28"/>
  <c r="CM29"/>
  <c r="CO28"/>
  <c r="BZ29"/>
  <c r="CF29" s="1"/>
  <c r="BO26"/>
  <c r="BR26" s="1"/>
  <c r="BS26" s="1"/>
  <c r="BT26" s="1"/>
  <c r="BM24"/>
  <c r="BP24" s="1"/>
  <c r="BY29"/>
  <c r="CE29" s="1"/>
  <c r="BO22"/>
  <c r="BR22" s="1"/>
  <c r="BS22" s="1"/>
  <c r="BT22" s="1"/>
  <c r="CL30"/>
  <c r="BM20"/>
  <c r="BP20" s="1"/>
  <c r="BX30"/>
  <c r="CD30" s="1"/>
  <c r="BM27"/>
  <c r="BP27" s="1"/>
  <c r="CN20" i="27"/>
  <c r="CO20"/>
  <c r="CO22"/>
  <c r="CN22"/>
  <c r="CP22" s="1"/>
  <c r="BX18" i="28"/>
  <c r="CD38" i="27"/>
  <c r="CD18" i="28" s="1"/>
  <c r="CP30" i="27"/>
  <c r="CT30" s="1"/>
  <c r="CO21"/>
  <c r="CN21"/>
  <c r="CN26"/>
  <c r="CO26"/>
  <c r="CN34"/>
  <c r="CO34"/>
  <c r="CK22"/>
  <c r="BS29"/>
  <c r="BT29" s="1"/>
  <c r="CN20" i="26"/>
  <c r="CO20"/>
  <c r="CN22"/>
  <c r="CO22"/>
  <c r="CO24"/>
  <c r="CN24"/>
  <c r="CO28"/>
  <c r="CO34"/>
  <c r="CN34"/>
  <c r="CN36"/>
  <c r="CO36"/>
  <c r="CK35"/>
  <c r="CK21"/>
  <c r="BS30"/>
  <c r="BT30" s="1"/>
  <c r="CJ34"/>
  <c r="CN21"/>
  <c r="CP21" s="1"/>
  <c r="CO21"/>
  <c r="CK36"/>
  <c r="BN29"/>
  <c r="BQ29" s="1"/>
  <c r="BY25" i="25"/>
  <c r="CE25" s="1"/>
  <c r="CB25"/>
  <c r="CH25" s="1"/>
  <c r="BZ25"/>
  <c r="CF25" s="1"/>
  <c r="BX25"/>
  <c r="CD25"/>
  <c r="CL26"/>
  <c r="CO26" s="1"/>
  <c r="BZ26"/>
  <c r="CF26" s="1"/>
  <c r="CB26"/>
  <c r="CH26" s="1"/>
  <c r="CM26"/>
  <c r="BN30"/>
  <c r="BQ30" s="1"/>
  <c r="BO30"/>
  <c r="BR30" s="1"/>
  <c r="BM30"/>
  <c r="BP30" s="1"/>
  <c r="BN31"/>
  <c r="BQ31" s="1"/>
  <c r="BO31"/>
  <c r="BR31" s="1"/>
  <c r="BY33"/>
  <c r="CE33" s="1"/>
  <c r="CB33"/>
  <c r="CH33" s="1"/>
  <c r="BZ33"/>
  <c r="CF33" s="1"/>
  <c r="BX33"/>
  <c r="CD33" s="1"/>
  <c r="CC33"/>
  <c r="CI33" s="1"/>
  <c r="CL34"/>
  <c r="BZ34"/>
  <c r="CF34" s="1"/>
  <c r="BX34"/>
  <c r="CD34" s="1"/>
  <c r="BY19"/>
  <c r="CE19" s="1"/>
  <c r="CC19"/>
  <c r="CI19" s="1"/>
  <c r="CM19"/>
  <c r="BZ19"/>
  <c r="CF19" s="1"/>
  <c r="BN27"/>
  <c r="BQ27" s="1"/>
  <c r="BO27"/>
  <c r="BR27" s="1"/>
  <c r="BM27"/>
  <c r="BP27" s="1"/>
  <c r="BY29"/>
  <c r="CE29" s="1"/>
  <c r="CJ29" s="1"/>
  <c r="CL29"/>
  <c r="CA29"/>
  <c r="CG29" s="1"/>
  <c r="CM29"/>
  <c r="CN29" s="1"/>
  <c r="CC29"/>
  <c r="CI29" s="1"/>
  <c r="CL30"/>
  <c r="BZ30"/>
  <c r="CF30" s="1"/>
  <c r="BX30"/>
  <c r="CD30" s="1"/>
  <c r="BN35"/>
  <c r="BQ35" s="1"/>
  <c r="BO35"/>
  <c r="BR35" s="1"/>
  <c r="BM35"/>
  <c r="BP35" s="1"/>
  <c r="BY37"/>
  <c r="CE37" s="1"/>
  <c r="CJ37" s="1"/>
  <c r="CL37"/>
  <c r="CA37"/>
  <c r="CG37" s="1"/>
  <c r="CK37" s="1"/>
  <c r="CM37"/>
  <c r="CO37" s="1"/>
  <c r="BX38"/>
  <c r="BX18" i="26" s="1"/>
  <c r="BZ38" i="25"/>
  <c r="CF38" s="1"/>
  <c r="CF18" i="26" s="1"/>
  <c r="CC38" i="25"/>
  <c r="AD38"/>
  <c r="CC25"/>
  <c r="CI25" s="1"/>
  <c r="CN28"/>
  <c r="BX26"/>
  <c r="CD26"/>
  <c r="BM31"/>
  <c r="BP31" s="1"/>
  <c r="BS31" s="1"/>
  <c r="BT31" s="1"/>
  <c r="BM18" i="26"/>
  <c r="CC34" i="25"/>
  <c r="CI34" s="1"/>
  <c r="BY34"/>
  <c r="CE34" s="1"/>
  <c r="CC26"/>
  <c r="CI26" s="1"/>
  <c r="BY26"/>
  <c r="CE26" s="1"/>
  <c r="CM33"/>
  <c r="CA25"/>
  <c r="CG25" s="1"/>
  <c r="CN35"/>
  <c r="CL33"/>
  <c r="CN27"/>
  <c r="CL25"/>
  <c r="CO25" s="1"/>
  <c r="CN20"/>
  <c r="CN19" i="24"/>
  <c r="CO32"/>
  <c r="CO34"/>
  <c r="CN34"/>
  <c r="CO36"/>
  <c r="BR38"/>
  <c r="BR18" i="25" s="1"/>
  <c r="BO18"/>
  <c r="CN19" i="23"/>
  <c r="CO19"/>
  <c r="CN26"/>
  <c r="CN31"/>
  <c r="CC18" i="24"/>
  <c r="BN18"/>
  <c r="CM28" i="23"/>
  <c r="CE38" i="21"/>
  <c r="CE18" i="23" s="1"/>
  <c r="BY18"/>
  <c r="BR38" i="21"/>
  <c r="BR18" i="23" s="1"/>
  <c r="BO18"/>
  <c r="CO32" i="21"/>
  <c r="CN32"/>
  <c r="CD38"/>
  <c r="CD18" i="23" s="1"/>
  <c r="CN19" i="21"/>
  <c r="CN28"/>
  <c r="CO28"/>
  <c r="CN30"/>
  <c r="CO26"/>
  <c r="CD38" i="1"/>
  <c r="CD18" i="21" s="1"/>
  <c r="BX18"/>
  <c r="CO30" i="1"/>
  <c r="CN30"/>
  <c r="BN18" i="21"/>
  <c r="CL18"/>
  <c r="BN35" i="1"/>
  <c r="BQ35" s="1"/>
  <c r="CM36"/>
  <c r="BN37"/>
  <c r="BQ37" s="1"/>
  <c r="CD18" i="31"/>
  <c r="CJ38" i="30"/>
  <c r="CJ18" i="31" s="1"/>
  <c r="BS18" i="30"/>
  <c r="BX18" i="29"/>
  <c r="CN29" i="28"/>
  <c r="CO30"/>
  <c r="CH38"/>
  <c r="CH18" i="29" s="1"/>
  <c r="CB18"/>
  <c r="CO26" i="28"/>
  <c r="CR30" i="27"/>
  <c r="CJ38"/>
  <c r="CJ18" i="28" s="1"/>
  <c r="CP34" i="27"/>
  <c r="CT34" s="1"/>
  <c r="CI38" i="25"/>
  <c r="CI18" i="26" s="1"/>
  <c r="CC18"/>
  <c r="CO30" i="25"/>
  <c r="CN30"/>
  <c r="CN25"/>
  <c r="BZ18" i="26"/>
  <c r="CO28" i="23"/>
  <c r="CN28"/>
  <c r="CP28"/>
  <c r="CR28" s="1"/>
  <c r="Y23" i="29" l="1"/>
  <c r="CK25" i="25"/>
  <c r="CR22" i="27"/>
  <c r="CT22"/>
  <c r="CL33" i="23"/>
  <c r="BY33"/>
  <c r="CE33" s="1"/>
  <c r="BX33"/>
  <c r="CD33" s="1"/>
  <c r="CC33"/>
  <c r="CI33" s="1"/>
  <c r="BZ33"/>
  <c r="CF33" s="1"/>
  <c r="CM33"/>
  <c r="CO33" s="1"/>
  <c r="CB33"/>
  <c r="CH33" s="1"/>
  <c r="CM21" i="24"/>
  <c r="CA21"/>
  <c r="CG21" s="1"/>
  <c r="CL21"/>
  <c r="BX21"/>
  <c r="CD21" s="1"/>
  <c r="CB21"/>
  <c r="CH21" s="1"/>
  <c r="BY21"/>
  <c r="CE21" s="1"/>
  <c r="BY36" i="31"/>
  <c r="CE36" s="1"/>
  <c r="CA36"/>
  <c r="CG36" s="1"/>
  <c r="CC36"/>
  <c r="CI36" s="1"/>
  <c r="BX36"/>
  <c r="CD36" s="1"/>
  <c r="BZ36"/>
  <c r="CF36" s="1"/>
  <c r="CB36"/>
  <c r="CH36" s="1"/>
  <c r="CN23"/>
  <c r="CO20" i="30"/>
  <c r="CN32" i="27"/>
  <c r="BZ21" i="24"/>
  <c r="CF21" s="1"/>
  <c r="BN26" i="23"/>
  <c r="BQ26" s="1"/>
  <c r="BO26"/>
  <c r="BR26" s="1"/>
  <c r="BM26"/>
  <c r="BP26" s="1"/>
  <c r="CB29" i="28"/>
  <c r="CH29" s="1"/>
  <c r="BX29"/>
  <c r="CD29" s="1"/>
  <c r="BN32"/>
  <c r="BQ32" s="1"/>
  <c r="BO32"/>
  <c r="BR32" s="1"/>
  <c r="BM32"/>
  <c r="BP32" s="1"/>
  <c r="CL19" i="29"/>
  <c r="CA19"/>
  <c r="CG19" s="1"/>
  <c r="BZ19"/>
  <c r="CF19" s="1"/>
  <c r="CC19"/>
  <c r="CI19" s="1"/>
  <c r="CB19"/>
  <c r="CH19" s="1"/>
  <c r="CM19"/>
  <c r="BY19"/>
  <c r="CE19" s="1"/>
  <c r="BX19"/>
  <c r="CD19" s="1"/>
  <c r="CM22"/>
  <c r="BX22"/>
  <c r="CD22" s="1"/>
  <c r="CB22"/>
  <c r="CH22" s="1"/>
  <c r="BZ22"/>
  <c r="CF22" s="1"/>
  <c r="BY22"/>
  <c r="CE22" s="1"/>
  <c r="CL22"/>
  <c r="CA22"/>
  <c r="CG22" s="1"/>
  <c r="CC22"/>
  <c r="CI22" s="1"/>
  <c r="BN25"/>
  <c r="BQ25" s="1"/>
  <c r="BM25"/>
  <c r="BP25" s="1"/>
  <c r="BO25"/>
  <c r="BR25" s="1"/>
  <c r="BM18"/>
  <c r="CJ38" i="21"/>
  <c r="CJ18" i="23" s="1"/>
  <c r="CP22" i="26"/>
  <c r="CN37" i="25"/>
  <c r="CK29"/>
  <c r="CO23" i="26"/>
  <c r="CP24" s="1"/>
  <c r="CO33" i="28"/>
  <c r="CN21"/>
  <c r="CP31" i="29"/>
  <c r="CR31" s="1"/>
  <c r="CN34"/>
  <c r="CN24" i="27"/>
  <c r="CP25" s="1"/>
  <c r="CK25" i="26"/>
  <c r="CN22" i="30"/>
  <c r="CP23" s="1"/>
  <c r="CP25" i="26"/>
  <c r="BY18" i="21"/>
  <c r="CE38" i="1"/>
  <c r="CE18" i="21" s="1"/>
  <c r="CJ32" i="23"/>
  <c r="BY31" i="30"/>
  <c r="CE31" s="1"/>
  <c r="CL31"/>
  <c r="CO31" s="1"/>
  <c r="CC31"/>
  <c r="CI31" s="1"/>
  <c r="BX31"/>
  <c r="CD31" s="1"/>
  <c r="CM31"/>
  <c r="BZ31"/>
  <c r="CF31" s="1"/>
  <c r="CB31"/>
  <c r="CH31" s="1"/>
  <c r="CK31" s="1"/>
  <c r="CP24"/>
  <c r="CP26" i="27"/>
  <c r="CO37"/>
  <c r="CN37"/>
  <c r="CO34" i="30"/>
  <c r="CN34"/>
  <c r="BO36" i="23"/>
  <c r="BR36" s="1"/>
  <c r="BN36"/>
  <c r="BQ36" s="1"/>
  <c r="BM36"/>
  <c r="BP36" s="1"/>
  <c r="BN24" i="24"/>
  <c r="BQ24" s="1"/>
  <c r="BO24"/>
  <c r="BR24" s="1"/>
  <c r="BM24"/>
  <c r="BP24" s="1"/>
  <c r="CC29"/>
  <c r="CI29" s="1"/>
  <c r="CL29"/>
  <c r="CA29"/>
  <c r="CG29" s="1"/>
  <c r="BY29"/>
  <c r="CE29" s="1"/>
  <c r="CB29"/>
  <c r="CH29" s="1"/>
  <c r="CM29"/>
  <c r="BZ29"/>
  <c r="CF29" s="1"/>
  <c r="BX29"/>
  <c r="CD29" s="1"/>
  <c r="CL33" i="30"/>
  <c r="CC33"/>
  <c r="CI33" s="1"/>
  <c r="BZ33"/>
  <c r="CF33" s="1"/>
  <c r="CB33"/>
  <c r="CH33" s="1"/>
  <c r="BY33"/>
  <c r="CE33" s="1"/>
  <c r="CA33"/>
  <c r="CG33" s="1"/>
  <c r="CR34" i="27"/>
  <c r="CP29" i="30"/>
  <c r="CO33" i="25"/>
  <c r="BS35"/>
  <c r="BT35" s="1"/>
  <c r="CN26"/>
  <c r="CP25" i="30"/>
  <c r="CN29" i="23"/>
  <c r="CO29"/>
  <c r="CP29" s="1"/>
  <c r="CO36" i="29"/>
  <c r="CN36"/>
  <c r="CP37" s="1"/>
  <c r="CM37" i="21"/>
  <c r="CB37"/>
  <c r="CH37" s="1"/>
  <c r="BZ37"/>
  <c r="CF37" s="1"/>
  <c r="BY37"/>
  <c r="CE37" s="1"/>
  <c r="CL37"/>
  <c r="CA37"/>
  <c r="CG37" s="1"/>
  <c r="CC37"/>
  <c r="CI37" s="1"/>
  <c r="BX37"/>
  <c r="CD37" s="1"/>
  <c r="CL37" i="24"/>
  <c r="CC37"/>
  <c r="CI37" s="1"/>
  <c r="BX37"/>
  <c r="CD37" s="1"/>
  <c r="BZ37"/>
  <c r="CF37" s="1"/>
  <c r="BY37"/>
  <c r="CE37" s="1"/>
  <c r="CB37"/>
  <c r="CH37" s="1"/>
  <c r="CA37"/>
  <c r="CG37" s="1"/>
  <c r="BO20" i="25"/>
  <c r="BR20" s="1"/>
  <c r="BM20"/>
  <c r="BP20" s="1"/>
  <c r="BN20"/>
  <c r="BQ20" s="1"/>
  <c r="CM22"/>
  <c r="CO22" s="1"/>
  <c r="BY22"/>
  <c r="CE22" s="1"/>
  <c r="BX22"/>
  <c r="CD22" s="1"/>
  <c r="CJ22" s="1"/>
  <c r="CA22"/>
  <c r="CG22" s="1"/>
  <c r="BZ22"/>
  <c r="CF22" s="1"/>
  <c r="CB22"/>
  <c r="CH22" s="1"/>
  <c r="CC22"/>
  <c r="CI22" s="1"/>
  <c r="CK22" s="1"/>
  <c r="CL22"/>
  <c r="BM25"/>
  <c r="BP25" s="1"/>
  <c r="BO25"/>
  <c r="BR25" s="1"/>
  <c r="BY30"/>
  <c r="CE30" s="1"/>
  <c r="CC30"/>
  <c r="CI30" s="1"/>
  <c r="CB30"/>
  <c r="CH30" s="1"/>
  <c r="BM33"/>
  <c r="BP33" s="1"/>
  <c r="BO33"/>
  <c r="BR33" s="1"/>
  <c r="BY38"/>
  <c r="CA38"/>
  <c r="CM38"/>
  <c r="CM18" i="26" s="1"/>
  <c r="BW18"/>
  <c r="CL38" i="25"/>
  <c r="CB38"/>
  <c r="CL25" i="28"/>
  <c r="BY25"/>
  <c r="CE25" s="1"/>
  <c r="CA25"/>
  <c r="CG25" s="1"/>
  <c r="BN28"/>
  <c r="BQ28" s="1"/>
  <c r="BO28"/>
  <c r="BR28" s="1"/>
  <c r="BM28"/>
  <c r="BP28" s="1"/>
  <c r="BN30" i="30"/>
  <c r="BQ30" s="1"/>
  <c r="BM30"/>
  <c r="BP30" s="1"/>
  <c r="BO19" i="31"/>
  <c r="BR19" s="1"/>
  <c r="BN19"/>
  <c r="BQ19" s="1"/>
  <c r="BM19"/>
  <c r="BP19" s="1"/>
  <c r="BS19" s="1"/>
  <c r="BT19" s="1"/>
  <c r="CB24"/>
  <c r="CH24" s="1"/>
  <c r="BX24"/>
  <c r="CD24" s="1"/>
  <c r="CJ24" s="1"/>
  <c r="CM24"/>
  <c r="CC24"/>
  <c r="CI24" s="1"/>
  <c r="CL24"/>
  <c r="BM27"/>
  <c r="BP27" s="1"/>
  <c r="BN27"/>
  <c r="BQ27" s="1"/>
  <c r="CJ25" i="25"/>
  <c r="CD38"/>
  <c r="CD18" i="26" s="1"/>
  <c r="CA18" i="29"/>
  <c r="CN24"/>
  <c r="CP25" s="1"/>
  <c r="CO26" i="30"/>
  <c r="CA33" i="23"/>
  <c r="CG33" s="1"/>
  <c r="CC21" i="24"/>
  <c r="CI21" s="1"/>
  <c r="CI38" i="29"/>
  <c r="CI18" i="30" s="1"/>
  <c r="CC18"/>
  <c r="CL21" i="1"/>
  <c r="CC21"/>
  <c r="CI21" s="1"/>
  <c r="BX21"/>
  <c r="CD21" s="1"/>
  <c r="BY21"/>
  <c r="CE21" s="1"/>
  <c r="BN24"/>
  <c r="BQ24" s="1"/>
  <c r="BO24"/>
  <c r="BR24" s="1"/>
  <c r="BM24"/>
  <c r="BP24" s="1"/>
  <c r="BY29"/>
  <c r="CE29" s="1"/>
  <c r="CC29"/>
  <c r="CI29" s="1"/>
  <c r="CM29"/>
  <c r="CL29"/>
  <c r="BN32"/>
  <c r="BQ32" s="1"/>
  <c r="BO32"/>
  <c r="BR32" s="1"/>
  <c r="BM32"/>
  <c r="BP32" s="1"/>
  <c r="CL37"/>
  <c r="CA37"/>
  <c r="CG37" s="1"/>
  <c r="CB37"/>
  <c r="CH37" s="1"/>
  <c r="CM37"/>
  <c r="BX37"/>
  <c r="CD37" s="1"/>
  <c r="BY37"/>
  <c r="CE37" s="1"/>
  <c r="BZ37"/>
  <c r="CF37" s="1"/>
  <c r="BN20" i="21"/>
  <c r="BQ20" s="1"/>
  <c r="BM20"/>
  <c r="BP20" s="1"/>
  <c r="BO20"/>
  <c r="BR20" s="1"/>
  <c r="CM25"/>
  <c r="CO25" s="1"/>
  <c r="CB25"/>
  <c r="CH25" s="1"/>
  <c r="CA25"/>
  <c r="CG25" s="1"/>
  <c r="BZ25"/>
  <c r="CF25" s="1"/>
  <c r="BX25"/>
  <c r="CD25" s="1"/>
  <c r="BY25"/>
  <c r="CE25" s="1"/>
  <c r="CL35" i="24"/>
  <c r="CA35"/>
  <c r="CG35" s="1"/>
  <c r="CC35"/>
  <c r="CI35" s="1"/>
  <c r="CM35"/>
  <c r="BX35"/>
  <c r="CD35" s="1"/>
  <c r="BZ35"/>
  <c r="CF35" s="1"/>
  <c r="CB35"/>
  <c r="CH35" s="1"/>
  <c r="CL20" i="28"/>
  <c r="CN20" s="1"/>
  <c r="BY20"/>
  <c r="CE20" s="1"/>
  <c r="CM20"/>
  <c r="CC20"/>
  <c r="CI20" s="1"/>
  <c r="BX20"/>
  <c r="CD20" s="1"/>
  <c r="BZ20"/>
  <c r="CF20" s="1"/>
  <c r="CB20"/>
  <c r="CH20" s="1"/>
  <c r="CO30" i="30"/>
  <c r="CN30"/>
  <c r="CP30" s="1"/>
  <c r="CR30" s="1"/>
  <c r="CN34" i="25"/>
  <c r="CO29"/>
  <c r="CP30" s="1"/>
  <c r="CO36" i="28"/>
  <c r="CO35"/>
  <c r="BS30"/>
  <c r="BT30" s="1"/>
  <c r="BS27" i="27"/>
  <c r="BT27" s="1"/>
  <c r="CO30" i="26"/>
  <c r="CK31"/>
  <c r="CK20" i="27"/>
  <c r="BM18" i="23"/>
  <c r="BP38" i="21"/>
  <c r="BP18" i="23" s="1"/>
  <c r="CO20"/>
  <c r="CP20" s="1"/>
  <c r="CN20"/>
  <c r="CL33" i="24"/>
  <c r="CB33"/>
  <c r="CH33" s="1"/>
  <c r="BY33"/>
  <c r="CE33" s="1"/>
  <c r="CA33"/>
  <c r="CG33" s="1"/>
  <c r="CC33"/>
  <c r="CI33" s="1"/>
  <c r="BX33"/>
  <c r="CD33" s="1"/>
  <c r="CM33"/>
  <c r="BZ33"/>
  <c r="CF33" s="1"/>
  <c r="BM33" i="27"/>
  <c r="BP33" s="1"/>
  <c r="BN33"/>
  <c r="BQ33" s="1"/>
  <c r="BO33"/>
  <c r="BR33" s="1"/>
  <c r="BN38"/>
  <c r="BL18" i="28"/>
  <c r="BO38" i="27"/>
  <c r="BM38"/>
  <c r="CP21"/>
  <c r="CN25" i="28"/>
  <c r="BS36"/>
  <c r="BT36" s="1"/>
  <c r="CG38" i="24"/>
  <c r="CG18" i="25" s="1"/>
  <c r="CA18"/>
  <c r="CJ31" i="26"/>
  <c r="CN31" i="27"/>
  <c r="CP31" s="1"/>
  <c r="CO31"/>
  <c r="CM33" i="30"/>
  <c r="CL31" i="24"/>
  <c r="CA31"/>
  <c r="CG31" s="1"/>
  <c r="BZ31"/>
  <c r="CF31" s="1"/>
  <c r="CM31"/>
  <c r="BY31"/>
  <c r="CE31" s="1"/>
  <c r="BX31"/>
  <c r="CD31" s="1"/>
  <c r="CC27" i="26"/>
  <c r="CI27" s="1"/>
  <c r="CB27"/>
  <c r="CH27" s="1"/>
  <c r="BZ27"/>
  <c r="CF27" s="1"/>
  <c r="BX27"/>
  <c r="CD27" s="1"/>
  <c r="CA27"/>
  <c r="CG27" s="1"/>
  <c r="BY27"/>
  <c r="CE27" s="1"/>
  <c r="CM27"/>
  <c r="CO27" s="1"/>
  <c r="BO38"/>
  <c r="BM38"/>
  <c r="BN38"/>
  <c r="BL18" i="27"/>
  <c r="CM23"/>
  <c r="BX23"/>
  <c r="CD23" s="1"/>
  <c r="BZ23"/>
  <c r="CF23" s="1"/>
  <c r="CC23"/>
  <c r="CI23" s="1"/>
  <c r="CL23"/>
  <c r="BY23"/>
  <c r="CE23" s="1"/>
  <c r="CA23"/>
  <c r="CG23" s="1"/>
  <c r="CK23" s="1"/>
  <c r="BN26"/>
  <c r="BQ26" s="1"/>
  <c r="BO26"/>
  <c r="BR26" s="1"/>
  <c r="BM26"/>
  <c r="BP26" s="1"/>
  <c r="CM32" i="29"/>
  <c r="BX32"/>
  <c r="CD32" s="1"/>
  <c r="BZ32"/>
  <c r="CF32" s="1"/>
  <c r="BY32"/>
  <c r="CE32" s="1"/>
  <c r="CB32"/>
  <c r="CH32" s="1"/>
  <c r="CL32"/>
  <c r="CA32"/>
  <c r="CG32" s="1"/>
  <c r="CC32"/>
  <c r="CI32" s="1"/>
  <c r="BM35"/>
  <c r="BP35" s="1"/>
  <c r="BO35"/>
  <c r="BR35" s="1"/>
  <c r="CB20" i="30"/>
  <c r="CH20" s="1"/>
  <c r="BZ20"/>
  <c r="CF20" s="1"/>
  <c r="BY20"/>
  <c r="CE20" s="1"/>
  <c r="CA20"/>
  <c r="CG20" s="1"/>
  <c r="CC20"/>
  <c r="CI20" s="1"/>
  <c r="BX20"/>
  <c r="CD20" s="1"/>
  <c r="BM23"/>
  <c r="BP23" s="1"/>
  <c r="BO23"/>
  <c r="BR23" s="1"/>
  <c r="BN23"/>
  <c r="BQ23" s="1"/>
  <c r="CO24" i="21"/>
  <c r="CK20"/>
  <c r="CK35" i="25"/>
  <c r="CJ35" i="26"/>
  <c r="CJ33"/>
  <c r="CK32" i="28"/>
  <c r="CJ27"/>
  <c r="BS28" i="29"/>
  <c r="BT28" s="1"/>
  <c r="CJ30" i="30"/>
  <c r="CN35"/>
  <c r="CP35" s="1"/>
  <c r="CJ24" i="27"/>
  <c r="CJ26"/>
  <c r="CJ30" i="23"/>
  <c r="CJ30" i="24"/>
  <c r="CJ19"/>
  <c r="CK33" i="27"/>
  <c r="BS30"/>
  <c r="BT30" s="1"/>
  <c r="BS26" i="29"/>
  <c r="BT26" s="1"/>
  <c r="CM32" i="30"/>
  <c r="CO37"/>
  <c r="CK26" i="26"/>
  <c r="CJ26" i="23"/>
  <c r="CK24"/>
  <c r="CK28"/>
  <c r="CG18" i="27"/>
  <c r="CJ34" i="23"/>
  <c r="BS28"/>
  <c r="BT28" s="1"/>
  <c r="CO22"/>
  <c r="CJ37" i="27"/>
  <c r="CK20" i="25"/>
  <c r="CJ36" i="26"/>
  <c r="CJ29" i="27"/>
  <c r="BS28" i="30"/>
  <c r="BT28" s="1"/>
  <c r="CN24" i="23"/>
  <c r="BS21" i="26"/>
  <c r="BT21" s="1"/>
  <c r="AD18" i="28"/>
  <c r="AD19" s="1"/>
  <c r="BN29"/>
  <c r="BQ29" s="1"/>
  <c r="CO19" i="21"/>
  <c r="CP33" i="27"/>
  <c r="CP27" i="30"/>
  <c r="BS19" i="23"/>
  <c r="BT19" s="1"/>
  <c r="CJ20" i="25"/>
  <c r="CK27" i="27"/>
  <c r="CJ22" i="28"/>
  <c r="BS20" i="27"/>
  <c r="BT20" s="1"/>
  <c r="CO19" i="28"/>
  <c r="AD18" i="27"/>
  <c r="AD19" s="1"/>
  <c r="CN24" i="25"/>
  <c r="CP25" s="1"/>
  <c r="BN33" i="30"/>
  <c r="BQ33" s="1"/>
  <c r="CM36"/>
  <c r="CO36" s="1"/>
  <c r="CK34" i="27"/>
  <c r="CP36" i="29"/>
  <c r="BS22" i="1"/>
  <c r="BT22" s="1"/>
  <c r="BS32" i="25"/>
  <c r="BT32" s="1"/>
  <c r="CJ19" i="27"/>
  <c r="CJ28" i="28"/>
  <c r="CK21" i="29"/>
  <c r="CK27" i="30"/>
  <c r="BS20"/>
  <c r="BT20" s="1"/>
  <c r="BS29" i="28"/>
  <c r="BT29" s="1"/>
  <c r="CK36" i="30"/>
  <c r="CJ24" i="25"/>
  <c r="BS36" i="24"/>
  <c r="BT36" s="1"/>
  <c r="BS19" i="27"/>
  <c r="BT19" s="1"/>
  <c r="CJ35" i="30"/>
  <c r="CJ27"/>
  <c r="BS22" i="23"/>
  <c r="BT22" s="1"/>
  <c r="BN37" i="30"/>
  <c r="BQ37" s="1"/>
  <c r="G4" i="36"/>
  <c r="F4"/>
  <c r="G12"/>
  <c r="F12"/>
  <c r="G11"/>
  <c r="F11"/>
  <c r="G10"/>
  <c r="F10"/>
  <c r="G18"/>
  <c r="F18"/>
  <c r="E4"/>
  <c r="G17"/>
  <c r="F17"/>
  <c r="G7"/>
  <c r="F7"/>
  <c r="G15"/>
  <c r="F15"/>
  <c r="G9"/>
  <c r="F9"/>
  <c r="G16"/>
  <c r="F16"/>
  <c r="G6"/>
  <c r="F6"/>
  <c r="G14"/>
  <c r="F14"/>
  <c r="Y19" i="23"/>
  <c r="G8" i="36"/>
  <c r="F8"/>
  <c r="G5"/>
  <c r="F5"/>
  <c r="G13"/>
  <c r="F13"/>
  <c r="E12"/>
  <c r="E16"/>
  <c r="Y35" i="23"/>
  <c r="Y30"/>
  <c r="Y33"/>
  <c r="AB24" i="29"/>
  <c r="Z33" i="23"/>
  <c r="Z34"/>
  <c r="Z35"/>
  <c r="Z26"/>
  <c r="Z28"/>
  <c r="AB35"/>
  <c r="Y27"/>
  <c r="Y25"/>
  <c r="Y31"/>
  <c r="Y26"/>
  <c r="Z25"/>
  <c r="AB32"/>
  <c r="Z37"/>
  <c r="AB24"/>
  <c r="Y23"/>
  <c r="Y34"/>
  <c r="Y37"/>
  <c r="AB33"/>
  <c r="Z30"/>
  <c r="AB21"/>
  <c r="AB34"/>
  <c r="AB36"/>
  <c r="Z19"/>
  <c r="Z29"/>
  <c r="Z20"/>
  <c r="Y32"/>
  <c r="AB23"/>
  <c r="AB29"/>
  <c r="Y36"/>
  <c r="Y38"/>
  <c r="AB31"/>
  <c r="Y28"/>
  <c r="Z36"/>
  <c r="AB28"/>
  <c r="AB20"/>
  <c r="AB37"/>
  <c r="Y20"/>
  <c r="Y21"/>
  <c r="AB38"/>
  <c r="Z27"/>
  <c r="Z31"/>
  <c r="Z23"/>
  <c r="Z21"/>
  <c r="AB25"/>
  <c r="Z38"/>
  <c r="Z24"/>
  <c r="AB26"/>
  <c r="AB22"/>
  <c r="Y29"/>
  <c r="Y22"/>
  <c r="AB27"/>
  <c r="AB19"/>
  <c r="Z32"/>
  <c r="AB30"/>
  <c r="Z24" i="30"/>
  <c r="Y22"/>
  <c r="Z28"/>
  <c r="Y27" i="21"/>
  <c r="Y34" i="24"/>
  <c r="Z19" i="21"/>
  <c r="AB37"/>
  <c r="Z26" i="30"/>
  <c r="AB23" i="21"/>
  <c r="Y23" i="30"/>
  <c r="Z33"/>
  <c r="Y31"/>
  <c r="Z36"/>
  <c r="Y24"/>
  <c r="AB29"/>
  <c r="AB34"/>
  <c r="Y34" i="21"/>
  <c r="AB29"/>
  <c r="AB37" i="30"/>
  <c r="AB30" i="21"/>
  <c r="Y34" i="30"/>
  <c r="AB22"/>
  <c r="Z22" i="21"/>
  <c r="Y19" i="30"/>
  <c r="AB35"/>
  <c r="AB27"/>
  <c r="AB25"/>
  <c r="AB20"/>
  <c r="Z34"/>
  <c r="AB21"/>
  <c r="AB24"/>
  <c r="Z35" i="21"/>
  <c r="AB36" i="30"/>
  <c r="AB28"/>
  <c r="Y35"/>
  <c r="Y21"/>
  <c r="AB38" i="21"/>
  <c r="Z35" i="30"/>
  <c r="Z27"/>
  <c r="Y32" i="21"/>
  <c r="AB30" i="28"/>
  <c r="AB38" i="30"/>
  <c r="AB30"/>
  <c r="Y38"/>
  <c r="Z25"/>
  <c r="AB26"/>
  <c r="AB31"/>
  <c r="AB23"/>
  <c r="Y33"/>
  <c r="Z23"/>
  <c r="Z34" i="21"/>
  <c r="Z38" i="30"/>
  <c r="Z30"/>
  <c r="Y20" i="21"/>
  <c r="Y37" i="30"/>
  <c r="Y30"/>
  <c r="Z25" i="21"/>
  <c r="Z22" i="30"/>
  <c r="AB32"/>
  <c r="Z19"/>
  <c r="Y26"/>
  <c r="Y28"/>
  <c r="Z31"/>
  <c r="Z36" i="21"/>
  <c r="Y32" i="30"/>
  <c r="Y27"/>
  <c r="Z37"/>
  <c r="Z29"/>
  <c r="Y25"/>
  <c r="AB33"/>
  <c r="Z21"/>
  <c r="Y20"/>
  <c r="AB19"/>
  <c r="Z31" i="21"/>
  <c r="Z32" i="30"/>
  <c r="Y29"/>
  <c r="Z20"/>
  <c r="F3" i="36"/>
  <c r="G3"/>
  <c r="Y25" i="24"/>
  <c r="Z23" i="31"/>
  <c r="AB19" i="24"/>
  <c r="Z38" i="27"/>
  <c r="Z23"/>
  <c r="Z35" i="28"/>
  <c r="Z20" i="25"/>
  <c r="Y24" i="24"/>
  <c r="Z29" i="27"/>
  <c r="AB32" i="24"/>
  <c r="AB36" i="26"/>
  <c r="Z30"/>
  <c r="AB28" i="25"/>
  <c r="Y19" i="28"/>
  <c r="AB24" i="24"/>
  <c r="AB19" i="28"/>
  <c r="AB38" i="26"/>
  <c r="Z32" i="31"/>
  <c r="Y21" i="28"/>
  <c r="Z34" i="31"/>
  <c r="Y31" i="27"/>
  <c r="AB24" i="28"/>
  <c r="AB27" i="27"/>
  <c r="Z27"/>
  <c r="Z35" i="31"/>
  <c r="Y23"/>
  <c r="AB31" i="28"/>
  <c r="Z32"/>
  <c r="Z31" i="25"/>
  <c r="Z32" i="24"/>
  <c r="Y33" i="26"/>
  <c r="Y35" i="29"/>
  <c r="Y31" i="28"/>
  <c r="Z37" i="29"/>
  <c r="AB34" i="24"/>
  <c r="AB37" i="25"/>
  <c r="AB38" i="24"/>
  <c r="AB33"/>
  <c r="AB35"/>
  <c r="Y30"/>
  <c r="Y25" i="31"/>
  <c r="Y26" i="24"/>
  <c r="Z26" i="25"/>
  <c r="AB25" i="31"/>
  <c r="Y20" i="26"/>
  <c r="AB23" i="31"/>
  <c r="AB21"/>
  <c r="Z19" i="26"/>
  <c r="Z38"/>
  <c r="Y21"/>
  <c r="AB23" i="27"/>
  <c r="AB28"/>
  <c r="Y29" i="25"/>
  <c r="Y27" i="31"/>
  <c r="Z27"/>
  <c r="AB34"/>
  <c r="Y38"/>
  <c r="AB20" i="28"/>
  <c r="Y23"/>
  <c r="Y32"/>
  <c r="Y19" i="29"/>
  <c r="Z36" i="25"/>
  <c r="AB36"/>
  <c r="Z21" i="28"/>
  <c r="Y35" i="24"/>
  <c r="Z36"/>
  <c r="Z19"/>
  <c r="AB28"/>
  <c r="Y19" i="25"/>
  <c r="Z30" i="29"/>
  <c r="Y23" i="25"/>
  <c r="Y26"/>
  <c r="Z33" i="26"/>
  <c r="Z35" i="29"/>
  <c r="Y36" i="26"/>
  <c r="C7" i="25"/>
  <c r="AB37" i="31"/>
  <c r="AB22" i="24"/>
  <c r="Y26" i="26"/>
  <c r="Z26" i="24"/>
  <c r="AB26" i="26"/>
  <c r="AB31" i="25"/>
  <c r="Y19" i="26"/>
  <c r="AB23" i="25"/>
  <c r="Z36" i="31"/>
  <c r="Z24" i="27"/>
  <c r="Z25" i="24"/>
  <c r="AB32" i="31"/>
  <c r="Y28"/>
  <c r="Z25" i="29"/>
  <c r="Z24" i="24"/>
  <c r="Z37" i="27"/>
  <c r="AB31" i="26"/>
  <c r="AB37"/>
  <c r="AB36" i="31"/>
  <c r="Y24" i="26"/>
  <c r="Z26" i="31"/>
  <c r="Y37"/>
  <c r="Z25" i="28"/>
  <c r="AB28" i="26"/>
  <c r="Z25" i="27"/>
  <c r="AB32" i="28"/>
  <c r="Z34" i="26"/>
  <c r="Z26"/>
  <c r="Y35" i="28"/>
  <c r="AB35" i="27"/>
  <c r="Y36"/>
  <c r="AB36"/>
  <c r="AB19"/>
  <c r="Z28"/>
  <c r="AB30" i="25"/>
  <c r="Z21" i="31"/>
  <c r="Y35"/>
  <c r="Z31"/>
  <c r="AB22"/>
  <c r="Y32"/>
  <c r="AB26"/>
  <c r="AB31"/>
  <c r="Z19"/>
  <c r="Y29" i="28"/>
  <c r="AB35"/>
  <c r="AB27"/>
  <c r="Y34"/>
  <c r="Z27"/>
  <c r="Z26"/>
  <c r="Y36"/>
  <c r="Y27" i="26"/>
  <c r="AB20" i="25"/>
  <c r="Z25"/>
  <c r="AB27"/>
  <c r="AB32"/>
  <c r="Y34" i="27"/>
  <c r="AB21"/>
  <c r="Y19" i="24"/>
  <c r="Y31"/>
  <c r="Z38"/>
  <c r="Z34"/>
  <c r="Y27"/>
  <c r="Z22"/>
  <c r="AB26"/>
  <c r="AB30"/>
  <c r="AB23" i="26"/>
  <c r="Y22" i="29"/>
  <c r="Y27"/>
  <c r="AB32"/>
  <c r="Z38"/>
  <c r="AB29" i="27"/>
  <c r="Z25" i="26"/>
  <c r="AB38" i="28"/>
  <c r="Z22"/>
  <c r="Z20" i="29"/>
  <c r="Y28"/>
  <c r="Y28" i="25"/>
  <c r="AB33" i="29"/>
  <c r="Y32" i="24"/>
  <c r="Z29" i="28"/>
  <c r="AB24" i="31"/>
  <c r="Z22" i="23"/>
  <c r="Y34" i="31"/>
  <c r="AB27" i="26"/>
  <c r="AB31" i="24"/>
  <c r="AB33" i="26"/>
  <c r="AB21" i="24"/>
  <c r="AB21" i="29"/>
  <c r="Z37" i="28"/>
  <c r="Y29" i="24"/>
  <c r="AB34" i="26"/>
  <c r="Z23" i="28"/>
  <c r="AB20" i="24"/>
  <c r="Z36" i="28"/>
  <c r="Y38" i="24"/>
  <c r="Y21"/>
  <c r="Z22" i="26"/>
  <c r="Y33" i="31"/>
  <c r="Z33" i="21"/>
  <c r="AB29" i="31"/>
  <c r="Z29" i="24"/>
  <c r="Z27"/>
  <c r="AB37"/>
  <c r="Z30" i="27"/>
  <c r="Z21" i="24"/>
  <c r="Z24" i="31"/>
  <c r="Y26" i="29"/>
  <c r="Z21"/>
  <c r="Z28" i="24"/>
  <c r="Z23"/>
  <c r="AB36"/>
  <c r="AB33" i="25"/>
  <c r="Y36" i="24"/>
  <c r="AB35" i="25"/>
  <c r="Y24"/>
  <c r="AB33" i="31"/>
  <c r="Y23" i="26"/>
  <c r="Z28" i="28"/>
  <c r="Z38"/>
  <c r="AB29" i="26"/>
  <c r="AB28" i="31"/>
  <c r="Y21" i="27"/>
  <c r="Y30" i="26"/>
  <c r="Y36" i="31"/>
  <c r="Y21"/>
  <c r="Z30"/>
  <c r="Z38"/>
  <c r="Y29"/>
  <c r="Y38" i="27"/>
  <c r="Z33" i="28"/>
  <c r="AB32" i="26"/>
  <c r="AB24"/>
  <c r="Y30" i="28"/>
  <c r="Z33" i="27"/>
  <c r="AB28" i="28"/>
  <c r="AB36"/>
  <c r="Z36" i="26"/>
  <c r="Z32"/>
  <c r="Z28"/>
  <c r="Z24"/>
  <c r="Y27" i="28"/>
  <c r="Y23" i="27"/>
  <c r="AB31"/>
  <c r="Y37"/>
  <c r="Y28"/>
  <c r="Z21"/>
  <c r="Y33"/>
  <c r="AB32"/>
  <c r="AB24"/>
  <c r="Z35"/>
  <c r="Z34"/>
  <c r="Z20"/>
  <c r="Z29" i="25"/>
  <c r="Z27"/>
  <c r="Y27"/>
  <c r="Y25" i="21"/>
  <c r="Z26"/>
  <c r="AB26"/>
  <c r="AB34"/>
  <c r="Y26"/>
  <c r="AB21"/>
  <c r="Z29"/>
  <c r="Z20" i="31"/>
  <c r="Y22"/>
  <c r="Y31"/>
  <c r="Z37"/>
  <c r="Z33"/>
  <c r="Z29"/>
  <c r="Z25"/>
  <c r="AB19"/>
  <c r="Y24"/>
  <c r="AB38"/>
  <c r="AB30"/>
  <c r="Z22"/>
  <c r="AB27"/>
  <c r="AB35"/>
  <c r="Y30"/>
  <c r="AB21" i="28"/>
  <c r="Y33"/>
  <c r="Y25"/>
  <c r="AB37"/>
  <c r="AB33"/>
  <c r="AB29"/>
  <c r="AB25"/>
  <c r="Y20"/>
  <c r="Y26"/>
  <c r="Z31"/>
  <c r="AB22"/>
  <c r="Z34"/>
  <c r="Z24"/>
  <c r="Z20"/>
  <c r="Y37"/>
  <c r="AB20" i="26"/>
  <c r="Y35" i="21"/>
  <c r="Y21" i="25"/>
  <c r="Y33"/>
  <c r="Y30"/>
  <c r="Z21"/>
  <c r="AB38"/>
  <c r="Z35"/>
  <c r="AB25"/>
  <c r="Y35"/>
  <c r="Y26" i="27"/>
  <c r="Y22" i="28"/>
  <c r="Z19"/>
  <c r="Y37" i="24"/>
  <c r="Y33"/>
  <c r="Y28"/>
  <c r="Z20"/>
  <c r="Z37"/>
  <c r="Z35"/>
  <c r="Z33"/>
  <c r="Z31"/>
  <c r="AB23"/>
  <c r="Y20"/>
  <c r="Y23"/>
  <c r="AB25"/>
  <c r="AB27"/>
  <c r="AB29"/>
  <c r="Y35" i="26"/>
  <c r="Y29"/>
  <c r="AB21"/>
  <c r="Y29" i="21"/>
  <c r="Z28"/>
  <c r="AB25"/>
  <c r="AB33"/>
  <c r="Y24"/>
  <c r="Y22"/>
  <c r="Y20" i="29"/>
  <c r="AB23"/>
  <c r="Z26"/>
  <c r="AB28"/>
  <c r="Y31"/>
  <c r="Z34"/>
  <c r="AB36"/>
  <c r="AB20" i="27"/>
  <c r="Z37" i="25"/>
  <c r="AB37" i="27"/>
  <c r="Y20"/>
  <c r="AB23" i="28"/>
  <c r="Z29" i="26"/>
  <c r="Z37"/>
  <c r="AB34" i="28"/>
  <c r="AB26"/>
  <c r="Z22" i="29"/>
  <c r="Z27"/>
  <c r="AB31"/>
  <c r="Y36"/>
  <c r="AB29"/>
  <c r="Y38"/>
  <c r="Y38" i="28"/>
  <c r="Z30" i="24"/>
  <c r="AB25" i="29"/>
  <c r="Y24" i="28"/>
  <c r="Z30"/>
  <c r="Y20" i="31"/>
  <c r="C7" i="21"/>
  <c r="C7" i="27"/>
  <c r="C7" i="28"/>
  <c r="C7" i="30"/>
  <c r="C7" i="24"/>
  <c r="C7" i="23"/>
  <c r="D8"/>
  <c r="C7" i="31"/>
  <c r="C7" i="26"/>
  <c r="R5" i="1"/>
  <c r="AE5" s="1"/>
  <c r="BY20"/>
  <c r="CE20" s="1"/>
  <c r="BZ20"/>
  <c r="CF20" s="1"/>
  <c r="CB20"/>
  <c r="CH20" s="1"/>
  <c r="E17" i="27"/>
  <c r="S36" s="1"/>
  <c r="BO19" i="1"/>
  <c r="BR19" s="1"/>
  <c r="P17"/>
  <c r="S30" i="31"/>
  <c r="G17" i="29"/>
  <c r="S30" s="1"/>
  <c r="G17" i="26"/>
  <c r="S22" s="1"/>
  <c r="G17" i="25"/>
  <c r="G17" i="21"/>
  <c r="S24" s="1"/>
  <c r="S34" i="1"/>
  <c r="S32"/>
  <c r="S30"/>
  <c r="S20"/>
  <c r="BY19"/>
  <c r="CE19" s="1"/>
  <c r="P17" i="27"/>
  <c r="G17" i="23"/>
  <c r="P17" s="1"/>
  <c r="S37" i="1"/>
  <c r="S35"/>
  <c r="S21"/>
  <c r="S19"/>
  <c r="CA20"/>
  <c r="CG20" s="1"/>
  <c r="CK20" s="1"/>
  <c r="E2" i="36"/>
  <c r="CL20" i="1"/>
  <c r="CO20" s="1"/>
  <c r="BX20"/>
  <c r="CD20" s="1"/>
  <c r="CR28" i="30"/>
  <c r="CT28"/>
  <c r="CR25"/>
  <c r="CT25"/>
  <c r="CP29" i="26"/>
  <c r="CK32" i="30"/>
  <c r="CR26" i="27"/>
  <c r="CT26"/>
  <c r="CR30" i="25"/>
  <c r="CT30"/>
  <c r="CT29" i="23"/>
  <c r="CR29"/>
  <c r="CT25" i="26"/>
  <c r="CR25"/>
  <c r="CR27" i="27"/>
  <c r="CT27"/>
  <c r="CR31"/>
  <c r="CT31"/>
  <c r="CR33"/>
  <c r="CT33"/>
  <c r="CR27" i="30"/>
  <c r="CT27"/>
  <c r="BP18" i="31"/>
  <c r="BS38" i="30"/>
  <c r="CK38" i="27"/>
  <c r="CK18" i="28" s="1"/>
  <c r="CH18"/>
  <c r="CN19" i="29"/>
  <c r="CO19"/>
  <c r="CP19" s="1"/>
  <c r="CP26" i="25"/>
  <c r="CK33" i="26"/>
  <c r="CJ33" i="27"/>
  <c r="CT28" i="23"/>
  <c r="CP37" i="25"/>
  <c r="CR37" s="1"/>
  <c r="CN33"/>
  <c r="CJ36" i="23"/>
  <c r="CK25"/>
  <c r="BS23"/>
  <c r="BT23" s="1"/>
  <c r="BV23" s="1"/>
  <c r="CK21"/>
  <c r="CK29" i="24"/>
  <c r="CK27"/>
  <c r="CK22"/>
  <c r="CK21"/>
  <c r="BS26" i="25"/>
  <c r="BT26" s="1"/>
  <c r="BS24"/>
  <c r="BT24" s="1"/>
  <c r="CJ23" i="26"/>
  <c r="BS26"/>
  <c r="BT26" s="1"/>
  <c r="BS24"/>
  <c r="BT24" s="1"/>
  <c r="CJ35" i="27"/>
  <c r="BS34"/>
  <c r="BT34" s="1"/>
  <c r="BV35" s="1"/>
  <c r="CJ27"/>
  <c r="BS26"/>
  <c r="BT26" s="1"/>
  <c r="CS27" s="1"/>
  <c r="CJ25"/>
  <c r="BS24"/>
  <c r="BT24" s="1"/>
  <c r="BS21"/>
  <c r="BT21" s="1"/>
  <c r="CK34" i="28"/>
  <c r="CJ31"/>
  <c r="CK31"/>
  <c r="CJ33" i="29"/>
  <c r="CK31"/>
  <c r="CJ21"/>
  <c r="CJ25"/>
  <c r="BS24"/>
  <c r="BT24" s="1"/>
  <c r="CN33" i="30"/>
  <c r="CK33"/>
  <c r="CK22"/>
  <c r="BS22"/>
  <c r="BT22" s="1"/>
  <c r="CJ19"/>
  <c r="CJ25"/>
  <c r="BS24"/>
  <c r="BT24" s="1"/>
  <c r="CJ21"/>
  <c r="CJ32" i="31"/>
  <c r="CK23"/>
  <c r="BS23"/>
  <c r="BT23" s="1"/>
  <c r="CJ20"/>
  <c r="CK19"/>
  <c r="BS19" i="21"/>
  <c r="BT19" s="1"/>
  <c r="BS20" i="23"/>
  <c r="BT20" s="1"/>
  <c r="BV20" s="1"/>
  <c r="BS37" i="24"/>
  <c r="BT37" s="1"/>
  <c r="BS33"/>
  <c r="BT33" s="1"/>
  <c r="BS19" i="25"/>
  <c r="BT19" s="1"/>
  <c r="CN22"/>
  <c r="CO23" i="28"/>
  <c r="CN34"/>
  <c r="CP34" s="1"/>
  <c r="BS33"/>
  <c r="BT33" s="1"/>
  <c r="CJ32" i="29"/>
  <c r="CK28"/>
  <c r="CK24"/>
  <c r="CB18" i="31"/>
  <c r="BS21" i="24"/>
  <c r="BT21" s="1"/>
  <c r="CC29" i="26"/>
  <c r="CI29" s="1"/>
  <c r="BS33"/>
  <c r="BT33" s="1"/>
  <c r="BU33" s="1"/>
  <c r="BS37"/>
  <c r="BT37" s="1"/>
  <c r="BU37" s="1"/>
  <c r="BN25" i="27"/>
  <c r="BQ25" s="1"/>
  <c r="BS25" s="1"/>
  <c r="BT25" s="1"/>
  <c r="BS33"/>
  <c r="BT33" s="1"/>
  <c r="CN22" i="31"/>
  <c r="BS33"/>
  <c r="BT33" s="1"/>
  <c r="CP34" i="25"/>
  <c r="CT34" s="1"/>
  <c r="BS33"/>
  <c r="BT33" s="1"/>
  <c r="BV33" s="1"/>
  <c r="BS27" i="23"/>
  <c r="BT27" s="1"/>
  <c r="CN26" i="26"/>
  <c r="CJ32" i="30"/>
  <c r="BS31" i="27"/>
  <c r="BT31" s="1"/>
  <c r="CQ31" s="1"/>
  <c r="CJ26" i="26"/>
  <c r="CJ24"/>
  <c r="CK36" i="25"/>
  <c r="CP31"/>
  <c r="CR31" s="1"/>
  <c r="BR38" i="28"/>
  <c r="BR18" i="29" s="1"/>
  <c r="CK38" i="28"/>
  <c r="CK18" i="29" s="1"/>
  <c r="BZ18"/>
  <c r="CO20" i="21"/>
  <c r="CP20" s="1"/>
  <c r="CJ30" i="25"/>
  <c r="CJ34"/>
  <c r="CN30" i="28"/>
  <c r="CP30" s="1"/>
  <c r="CQ30" s="1"/>
  <c r="CO25"/>
  <c r="CP38"/>
  <c r="CT38" s="1"/>
  <c r="CT18" i="29" s="1"/>
  <c r="CP37" i="28"/>
  <c r="CR37" s="1"/>
  <c r="CN35"/>
  <c r="CP36" s="1"/>
  <c r="CN33"/>
  <c r="CK26"/>
  <c r="CN26"/>
  <c r="CP26" s="1"/>
  <c r="CR26" s="1"/>
  <c r="BS23"/>
  <c r="BT23" s="1"/>
  <c r="CO21" i="31"/>
  <c r="CP28" i="29"/>
  <c r="CT28" s="1"/>
  <c r="CP26" i="30"/>
  <c r="CT26" s="1"/>
  <c r="CP23" i="24"/>
  <c r="CR23" s="1"/>
  <c r="CN38" i="26"/>
  <c r="CN18" i="27" s="1"/>
  <c r="CT36"/>
  <c r="CT30" i="30"/>
  <c r="CO28" i="24"/>
  <c r="CP37" i="27"/>
  <c r="CP32"/>
  <c r="CR32" s="1"/>
  <c r="CN27" i="31"/>
  <c r="CP27" s="1"/>
  <c r="CP36" i="23"/>
  <c r="CR36" s="1"/>
  <c r="CP33" i="31"/>
  <c r="CT33" s="1"/>
  <c r="CN25"/>
  <c r="CP26" s="1"/>
  <c r="CP36" i="25"/>
  <c r="CR36" s="1"/>
  <c r="CJ36"/>
  <c r="CJ38" i="26"/>
  <c r="CJ18" i="27" s="1"/>
  <c r="CK37" i="24"/>
  <c r="CK31" i="25"/>
  <c r="CK21"/>
  <c r="CK29" i="26"/>
  <c r="CJ19" i="29"/>
  <c r="CN37" i="30"/>
  <c r="CP38" s="1"/>
  <c r="CJ33"/>
  <c r="CK20"/>
  <c r="BS37" i="31"/>
  <c r="BT37" s="1"/>
  <c r="BV38" s="1"/>
  <c r="CJ23"/>
  <c r="BS21"/>
  <c r="BT21" s="1"/>
  <c r="BV21" s="1"/>
  <c r="CJ24" i="29"/>
  <c r="AD38" i="21"/>
  <c r="BS23" i="25"/>
  <c r="BT23" s="1"/>
  <c r="BS28" i="28"/>
  <c r="BT28" s="1"/>
  <c r="BS21" i="30"/>
  <c r="BT21" s="1"/>
  <c r="BV22" s="1"/>
  <c r="S24" i="27"/>
  <c r="S32" i="31"/>
  <c r="S23"/>
  <c r="D20" i="36"/>
  <c r="D24"/>
  <c r="D28"/>
  <c r="D32"/>
  <c r="D36"/>
  <c r="A22"/>
  <c r="A26"/>
  <c r="A30"/>
  <c r="A34"/>
  <c r="A38"/>
  <c r="D19"/>
  <c r="D21"/>
  <c r="D23"/>
  <c r="D25"/>
  <c r="D27"/>
  <c r="D29"/>
  <c r="D31"/>
  <c r="D33"/>
  <c r="D35"/>
  <c r="D37"/>
  <c r="B22"/>
  <c r="B26"/>
  <c r="B30"/>
  <c r="B34"/>
  <c r="B38"/>
  <c r="A25"/>
  <c r="A29"/>
  <c r="A33"/>
  <c r="A37"/>
  <c r="S26" i="29"/>
  <c r="S22" i="31"/>
  <c r="B4" i="36"/>
  <c r="B6"/>
  <c r="B8"/>
  <c r="B10"/>
  <c r="D22"/>
  <c r="D26"/>
  <c r="D30"/>
  <c r="D34"/>
  <c r="A24"/>
  <c r="A28"/>
  <c r="A32"/>
  <c r="A36"/>
  <c r="B19"/>
  <c r="B21"/>
  <c r="B23"/>
  <c r="B25"/>
  <c r="B27"/>
  <c r="B29"/>
  <c r="B31"/>
  <c r="B33"/>
  <c r="B35"/>
  <c r="B37"/>
  <c r="B20"/>
  <c r="B24"/>
  <c r="B28"/>
  <c r="B32"/>
  <c r="B36"/>
  <c r="A23"/>
  <c r="A27"/>
  <c r="A31"/>
  <c r="A35"/>
  <c r="CR33" i="31"/>
  <c r="CP32"/>
  <c r="CP31"/>
  <c r="CP29"/>
  <c r="CP30"/>
  <c r="BS31"/>
  <c r="BT31" s="1"/>
  <c r="BS22"/>
  <c r="BT22" s="1"/>
  <c r="CN20"/>
  <c r="CO20"/>
  <c r="CJ31"/>
  <c r="CJ21"/>
  <c r="CK33"/>
  <c r="CO22"/>
  <c r="CK20"/>
  <c r="BS20"/>
  <c r="BT20" s="1"/>
  <c r="CK32"/>
  <c r="CO19"/>
  <c r="CP19" s="1"/>
  <c r="CR26" i="30"/>
  <c r="CO21"/>
  <c r="CP22" s="1"/>
  <c r="CN21"/>
  <c r="CG18" i="31"/>
  <c r="CK38" i="30"/>
  <c r="CK18" i="31" s="1"/>
  <c r="CK23" i="30"/>
  <c r="CJ22"/>
  <c r="CJ20"/>
  <c r="CJ37"/>
  <c r="BS36"/>
  <c r="BT36" s="1"/>
  <c r="BS32"/>
  <c r="BT32" s="1"/>
  <c r="BU32" s="1"/>
  <c r="CJ31"/>
  <c r="CK29"/>
  <c r="CK25"/>
  <c r="CK34"/>
  <c r="BS34"/>
  <c r="BT34" s="1"/>
  <c r="CK37"/>
  <c r="CJ23"/>
  <c r="CK21"/>
  <c r="CN19"/>
  <c r="CO19"/>
  <c r="BS19"/>
  <c r="BT19" s="1"/>
  <c r="BV19" s="1"/>
  <c r="CR30" i="29"/>
  <c r="CT30"/>
  <c r="CK33"/>
  <c r="BS30"/>
  <c r="BT30" s="1"/>
  <c r="CJ29"/>
  <c r="CR36"/>
  <c r="CT36"/>
  <c r="CK23"/>
  <c r="CJ36"/>
  <c r="CT31"/>
  <c r="CP29"/>
  <c r="CP24"/>
  <c r="CN20"/>
  <c r="CP21" s="1"/>
  <c r="CO38"/>
  <c r="CP38" s="1"/>
  <c r="CK26"/>
  <c r="CK29"/>
  <c r="CK27"/>
  <c r="CJ23"/>
  <c r="BS35"/>
  <c r="BT35" s="1"/>
  <c r="CQ36" s="1"/>
  <c r="BS31"/>
  <c r="BT31" s="1"/>
  <c r="CJ37"/>
  <c r="CK36"/>
  <c r="BS32"/>
  <c r="BT32" s="1"/>
  <c r="CJ31"/>
  <c r="BS23"/>
  <c r="BT23" s="1"/>
  <c r="CP20"/>
  <c r="CT20" s="1"/>
  <c r="BM19"/>
  <c r="BP19" s="1"/>
  <c r="BS19" s="1"/>
  <c r="BT19" s="1"/>
  <c r="CD18"/>
  <c r="CJ38" i="28"/>
  <c r="CJ18" i="29" s="1"/>
  <c r="BQ18"/>
  <c r="CK24" i="28"/>
  <c r="CJ33"/>
  <c r="CJ32"/>
  <c r="CJ34"/>
  <c r="CR38"/>
  <c r="CR18" i="29" s="1"/>
  <c r="CP18"/>
  <c r="CT37" i="28"/>
  <c r="CK25"/>
  <c r="CP29"/>
  <c r="CR29" s="1"/>
  <c r="CJ30"/>
  <c r="CJ29"/>
  <c r="CN24"/>
  <c r="CP24" s="1"/>
  <c r="CO32"/>
  <c r="CK33"/>
  <c r="BS31"/>
  <c r="BT31" s="1"/>
  <c r="CJ26"/>
  <c r="CK30"/>
  <c r="BN18" i="29"/>
  <c r="CO21" i="28"/>
  <c r="BS27"/>
  <c r="BT27" s="1"/>
  <c r="BU27" s="1"/>
  <c r="BS20"/>
  <c r="BT20" s="1"/>
  <c r="BS24"/>
  <c r="BT24" s="1"/>
  <c r="BV24" s="1"/>
  <c r="CJ36"/>
  <c r="CK35"/>
  <c r="CJ25"/>
  <c r="CK23"/>
  <c r="CN23"/>
  <c r="CP23" s="1"/>
  <c r="CJ21"/>
  <c r="BS25"/>
  <c r="BT25" s="1"/>
  <c r="CQ26" s="1"/>
  <c r="CO20"/>
  <c r="CK37"/>
  <c r="CK27"/>
  <c r="CK20"/>
  <c r="BS32"/>
  <c r="BT32" s="1"/>
  <c r="CN31"/>
  <c r="CP31" s="1"/>
  <c r="CQ31" s="1"/>
  <c r="CO27"/>
  <c r="CN32"/>
  <c r="CK19"/>
  <c r="CJ19"/>
  <c r="BV21" i="27"/>
  <c r="BU20"/>
  <c r="BU21"/>
  <c r="BV20"/>
  <c r="CK30"/>
  <c r="CS30" s="1"/>
  <c r="CJ31"/>
  <c r="CJ30"/>
  <c r="CT21"/>
  <c r="CQ21"/>
  <c r="CR21"/>
  <c r="CJ32"/>
  <c r="CK37"/>
  <c r="CK35"/>
  <c r="CK25"/>
  <c r="CS21"/>
  <c r="BS23"/>
  <c r="BT23" s="1"/>
  <c r="CP35"/>
  <c r="CK36"/>
  <c r="CK28"/>
  <c r="CK29"/>
  <c r="BS22"/>
  <c r="BT22" s="1"/>
  <c r="CJ20"/>
  <c r="CN19"/>
  <c r="CP20" s="1"/>
  <c r="CO19"/>
  <c r="BV33" i="26"/>
  <c r="BU34"/>
  <c r="BV37"/>
  <c r="BS22"/>
  <c r="BT22" s="1"/>
  <c r="CO31"/>
  <c r="CN31"/>
  <c r="CN33"/>
  <c r="CP34" s="1"/>
  <c r="CO33"/>
  <c r="CO35"/>
  <c r="CN35"/>
  <c r="CO37"/>
  <c r="CN37"/>
  <c r="BS29"/>
  <c r="BT29" s="1"/>
  <c r="BV30" s="1"/>
  <c r="BS25"/>
  <c r="BT25" s="1"/>
  <c r="CK23"/>
  <c r="CJ29"/>
  <c r="BS35"/>
  <c r="BT35" s="1"/>
  <c r="CJ30"/>
  <c r="BS19"/>
  <c r="BT19" s="1"/>
  <c r="CK19"/>
  <c r="CN19"/>
  <c r="CO19"/>
  <c r="CJ19"/>
  <c r="AD38"/>
  <c r="AD18"/>
  <c r="AD19" s="1"/>
  <c r="CT37" i="25"/>
  <c r="CT36"/>
  <c r="BS38"/>
  <c r="BP18" i="26"/>
  <c r="CJ23" i="25"/>
  <c r="CP29"/>
  <c r="CP28"/>
  <c r="CO23"/>
  <c r="CN23"/>
  <c r="CO32"/>
  <c r="CN32"/>
  <c r="CP32" s="1"/>
  <c r="CQ32" s="1"/>
  <c r="BS27"/>
  <c r="BT27" s="1"/>
  <c r="CP35"/>
  <c r="CP27"/>
  <c r="CT27" s="1"/>
  <c r="CJ26"/>
  <c r="CP24"/>
  <c r="CQ24" s="1"/>
  <c r="CJ33"/>
  <c r="CK33"/>
  <c r="BS30"/>
  <c r="BT30" s="1"/>
  <c r="BV30" s="1"/>
  <c r="CO38"/>
  <c r="BS22"/>
  <c r="BT22" s="1"/>
  <c r="BS28"/>
  <c r="BT28" s="1"/>
  <c r="CS29" s="1"/>
  <c r="CK26"/>
  <c r="BS25"/>
  <c r="BT25" s="1"/>
  <c r="CS26" s="1"/>
  <c r="CK27"/>
  <c r="CO19"/>
  <c r="CN19"/>
  <c r="CB19"/>
  <c r="CH19" s="1"/>
  <c r="CK19" s="1"/>
  <c r="BX19"/>
  <c r="CD19" s="1"/>
  <c r="CA19"/>
  <c r="CG19" s="1"/>
  <c r="AD18"/>
  <c r="AD19" s="1"/>
  <c r="CK23" i="24"/>
  <c r="CS23" s="1"/>
  <c r="CI18" i="25"/>
  <c r="CK38" i="24"/>
  <c r="CK18" i="25" s="1"/>
  <c r="CK24" i="24"/>
  <c r="CN29"/>
  <c r="CN27"/>
  <c r="CJ34"/>
  <c r="BS22"/>
  <c r="BT22" s="1"/>
  <c r="CN38"/>
  <c r="CN18" i="25" s="1"/>
  <c r="CP19" s="1"/>
  <c r="CO24" i="24"/>
  <c r="CC18" i="25"/>
  <c r="CJ28" i="24"/>
  <c r="CN25"/>
  <c r="CK20"/>
  <c r="BS30"/>
  <c r="BT30" s="1"/>
  <c r="BS28"/>
  <c r="BT28" s="1"/>
  <c r="BV29" s="1"/>
  <c r="BS26"/>
  <c r="BT26" s="1"/>
  <c r="CJ25"/>
  <c r="BS23"/>
  <c r="BT23" s="1"/>
  <c r="BV23" s="1"/>
  <c r="CK34"/>
  <c r="CP20"/>
  <c r="CR20" s="1"/>
  <c r="BS19"/>
  <c r="BT19" s="1"/>
  <c r="BU22"/>
  <c r="CP25"/>
  <c r="CT25" s="1"/>
  <c r="CP24"/>
  <c r="CO31"/>
  <c r="CN31"/>
  <c r="CP32" s="1"/>
  <c r="CN33"/>
  <c r="CO33"/>
  <c r="CN35"/>
  <c r="CO35"/>
  <c r="CO37"/>
  <c r="CN37"/>
  <c r="CJ37"/>
  <c r="BV22"/>
  <c r="BP18" i="25"/>
  <c r="BS38" i="24"/>
  <c r="CJ20"/>
  <c r="CK19"/>
  <c r="CJ36"/>
  <c r="CJ35"/>
  <c r="BS34"/>
  <c r="BT34" s="1"/>
  <c r="BU34" s="1"/>
  <c r="CJ33"/>
  <c r="BS32"/>
  <c r="BT32" s="1"/>
  <c r="BV32" s="1"/>
  <c r="CO30"/>
  <c r="BS25"/>
  <c r="BT25" s="1"/>
  <c r="CJ24"/>
  <c r="CK26"/>
  <c r="CK36"/>
  <c r="CJ31"/>
  <c r="CK33"/>
  <c r="CK25"/>
  <c r="CJ22"/>
  <c r="CJ29"/>
  <c r="CJ27"/>
  <c r="CJ21"/>
  <c r="BS20"/>
  <c r="BT20" s="1"/>
  <c r="CN21" i="23"/>
  <c r="CP22" s="1"/>
  <c r="CS22" s="1"/>
  <c r="CO21"/>
  <c r="CN23"/>
  <c r="CO23"/>
  <c r="BR38"/>
  <c r="BR18" i="24" s="1"/>
  <c r="BO18"/>
  <c r="CJ21" i="23"/>
  <c r="CT36"/>
  <c r="CK38"/>
  <c r="CK18" i="24" s="1"/>
  <c r="CI18"/>
  <c r="BS24" i="23"/>
  <c r="BT24" s="1"/>
  <c r="BU25" s="1"/>
  <c r="CJ23"/>
  <c r="BS21"/>
  <c r="BT21" s="1"/>
  <c r="BV21" s="1"/>
  <c r="CO30"/>
  <c r="CP31" s="1"/>
  <c r="CP37"/>
  <c r="CT37" s="1"/>
  <c r="CP35"/>
  <c r="CT35" s="1"/>
  <c r="CJ24"/>
  <c r="CO38"/>
  <c r="CO18" i="24" s="1"/>
  <c r="CP19" s="1"/>
  <c r="CJ35" i="23"/>
  <c r="BS34"/>
  <c r="BT34" s="1"/>
  <c r="BV35" s="1"/>
  <c r="CK31"/>
  <c r="BS26"/>
  <c r="BT26" s="1"/>
  <c r="BV26" s="1"/>
  <c r="CJ25"/>
  <c r="BS29"/>
  <c r="BT29" s="1"/>
  <c r="BV29" s="1"/>
  <c r="CP25"/>
  <c r="CQ25" s="1"/>
  <c r="CJ37"/>
  <c r="CK33"/>
  <c r="CJ33"/>
  <c r="CK32"/>
  <c r="CJ31"/>
  <c r="CK37"/>
  <c r="CK35"/>
  <c r="CK27"/>
  <c r="CS28" s="1"/>
  <c r="CJ22"/>
  <c r="CJ27"/>
  <c r="CJ19"/>
  <c r="AD38"/>
  <c r="CK24" i="21"/>
  <c r="CK23"/>
  <c r="CO30"/>
  <c r="CP30" s="1"/>
  <c r="CR30" s="1"/>
  <c r="A21" i="36"/>
  <c r="A20"/>
  <c r="BM18" i="21"/>
  <c r="S21" i="31"/>
  <c r="CC27" i="1"/>
  <c r="CI27" s="1"/>
  <c r="CK27" s="1"/>
  <c r="CC18" i="21"/>
  <c r="CJ23"/>
  <c r="CP29"/>
  <c r="CT29" s="1"/>
  <c r="CJ22"/>
  <c r="CJ27"/>
  <c r="CK25"/>
  <c r="CK27"/>
  <c r="CJ25"/>
  <c r="BS24"/>
  <c r="BT24" s="1"/>
  <c r="BV24" s="1"/>
  <c r="CN25"/>
  <c r="CK38"/>
  <c r="CK18" i="23" s="1"/>
  <c r="CH18"/>
  <c r="CR29" i="21"/>
  <c r="CK32"/>
  <c r="CJ32"/>
  <c r="CK28"/>
  <c r="CK33"/>
  <c r="BS29"/>
  <c r="BT29" s="1"/>
  <c r="BV29" s="1"/>
  <c r="CJ29"/>
  <c r="BS28"/>
  <c r="BT28" s="1"/>
  <c r="CO31"/>
  <c r="CJ30"/>
  <c r="CN33"/>
  <c r="CO33"/>
  <c r="CK29"/>
  <c r="CK30"/>
  <c r="CK26"/>
  <c r="CJ28"/>
  <c r="BS25"/>
  <c r="BT25" s="1"/>
  <c r="CJ24"/>
  <c r="BS33"/>
  <c r="BT33" s="1"/>
  <c r="BV33" s="1"/>
  <c r="CP24"/>
  <c r="CR24" s="1"/>
  <c r="CN31"/>
  <c r="BS26"/>
  <c r="BT26" s="1"/>
  <c r="BV26" s="1"/>
  <c r="CO27"/>
  <c r="CP28" s="1"/>
  <c r="CK19"/>
  <c r="CJ19"/>
  <c r="CN38" i="1"/>
  <c r="E8" i="36"/>
  <c r="CT31" i="25"/>
  <c r="BU29" i="24"/>
  <c r="CQ23"/>
  <c r="BU23"/>
  <c r="BV32" i="25"/>
  <c r="BU31"/>
  <c r="BU32"/>
  <c r="CQ36"/>
  <c r="BU35"/>
  <c r="BV36"/>
  <c r="CQ35"/>
  <c r="CS36"/>
  <c r="BV35"/>
  <c r="BU36"/>
  <c r="BU30"/>
  <c r="BU35" i="27"/>
  <c r="CR35"/>
  <c r="CT35"/>
  <c r="CQ35"/>
  <c r="BV33" i="28"/>
  <c r="BU33"/>
  <c r="BU24"/>
  <c r="BV26"/>
  <c r="BU21" i="29"/>
  <c r="BU22"/>
  <c r="BV22"/>
  <c r="BV21"/>
  <c r="CQ21"/>
  <c r="BV32" i="30"/>
  <c r="CP22" i="31"/>
  <c r="BU35" i="29"/>
  <c r="BU36"/>
  <c r="BV35"/>
  <c r="BV36"/>
  <c r="BU31"/>
  <c r="BU32"/>
  <c r="BU33" i="25"/>
  <c r="BU25"/>
  <c r="CS24" i="29"/>
  <c r="CR24"/>
  <c r="CQ24"/>
  <c r="CT24"/>
  <c r="BU21" i="23"/>
  <c r="CR25" i="24"/>
  <c r="CR28" i="27"/>
  <c r="CT28"/>
  <c r="CR25"/>
  <c r="CT25"/>
  <c r="CP27" i="23"/>
  <c r="CP26"/>
  <c r="CO18" i="30"/>
  <c r="CQ24" i="21"/>
  <c r="CP32" i="23"/>
  <c r="BU26"/>
  <c r="CJ38" i="24"/>
  <c r="CJ18" i="25" s="1"/>
  <c r="CE18"/>
  <c r="BU31" i="24"/>
  <c r="BU30"/>
  <c r="BV31"/>
  <c r="BV30"/>
  <c r="BU22" i="25"/>
  <c r="BV22"/>
  <c r="BV28"/>
  <c r="CK21" i="28"/>
  <c r="BS19"/>
  <c r="BT19" s="1"/>
  <c r="BU20" s="1"/>
  <c r="BS34"/>
  <c r="BT34" s="1"/>
  <c r="CK29"/>
  <c r="CS30" s="1"/>
  <c r="BS21"/>
  <c r="BT21" s="1"/>
  <c r="BV22" s="1"/>
  <c r="BV26" i="25"/>
  <c r="CK31" i="21"/>
  <c r="BS20"/>
  <c r="BT20" s="1"/>
  <c r="BS31"/>
  <c r="BT31" s="1"/>
  <c r="BU32" s="1"/>
  <c r="BS27"/>
  <c r="BT27" s="1"/>
  <c r="CK34" i="23"/>
  <c r="CK22"/>
  <c r="CK30" i="24"/>
  <c r="CK31"/>
  <c r="CQ29" i="23"/>
  <c r="CQ27" i="25"/>
  <c r="CT29" i="28"/>
  <c r="BU24" i="21"/>
  <c r="BU35" i="23"/>
  <c r="BV24"/>
  <c r="BU36" i="24"/>
  <c r="BV37"/>
  <c r="BV36"/>
  <c r="BU37"/>
  <c r="BV23" i="25"/>
  <c r="BU23"/>
  <c r="BU27"/>
  <c r="CR21" i="26"/>
  <c r="CT21"/>
  <c r="BU22"/>
  <c r="BV22"/>
  <c r="CQ22"/>
  <c r="CQ30" i="27"/>
  <c r="BV30"/>
  <c r="BU30"/>
  <c r="BV34"/>
  <c r="BV29" i="28"/>
  <c r="BU29"/>
  <c r="BV27"/>
  <c r="BV28"/>
  <c r="BU28"/>
  <c r="BU22"/>
  <c r="BU31"/>
  <c r="BU32"/>
  <c r="BU30"/>
  <c r="BV30"/>
  <c r="BV37"/>
  <c r="BU37"/>
  <c r="CQ37"/>
  <c r="BV36"/>
  <c r="BU36"/>
  <c r="BV23"/>
  <c r="BU23"/>
  <c r="BV21" i="30"/>
  <c r="BU21"/>
  <c r="BU22"/>
  <c r="BU20" i="31"/>
  <c r="BU21"/>
  <c r="BV20"/>
  <c r="CP35" i="29"/>
  <c r="CP34"/>
  <c r="BV25" i="28"/>
  <c r="BU29" i="25"/>
  <c r="BV29"/>
  <c r="BV25" i="23"/>
  <c r="BV27" i="27"/>
  <c r="BV25" i="26"/>
  <c r="BU26"/>
  <c r="BU25"/>
  <c r="BV26"/>
  <c r="CQ25"/>
  <c r="BU22" i="23"/>
  <c r="BV22"/>
  <c r="CR37" i="27"/>
  <c r="CT37"/>
  <c r="CT32"/>
  <c r="BV28" i="23"/>
  <c r="BU28"/>
  <c r="BU27"/>
  <c r="CQ28"/>
  <c r="CR37"/>
  <c r="CR35"/>
  <c r="CP28" i="24"/>
  <c r="CP31" i="26"/>
  <c r="CP30"/>
  <c r="BV31" i="27"/>
  <c r="BU31"/>
  <c r="BU27" i="26"/>
  <c r="BV27"/>
  <c r="CS32" i="25"/>
  <c r="BU27" i="24"/>
  <c r="BV27"/>
  <c r="BU29" i="23"/>
  <c r="CS25"/>
  <c r="CT25"/>
  <c r="BU29" i="21"/>
  <c r="CJ38" i="23"/>
  <c r="CJ18" i="24" s="1"/>
  <c r="CE18"/>
  <c r="BU32" i="23"/>
  <c r="BV32"/>
  <c r="BQ18" i="24"/>
  <c r="BS38" i="23"/>
  <c r="BU20"/>
  <c r="BV34" i="24"/>
  <c r="BV33"/>
  <c r="BU20"/>
  <c r="BV20"/>
  <c r="BV34" i="25"/>
  <c r="BU34"/>
  <c r="BV24"/>
  <c r="BU24"/>
  <c r="CJ19"/>
  <c r="CK34"/>
  <c r="CS35" s="1"/>
  <c r="CK20" i="23"/>
  <c r="BS30"/>
  <c r="BT30" s="1"/>
  <c r="CJ29"/>
  <c r="CJ20"/>
  <c r="CK19"/>
  <c r="CK32" i="24"/>
  <c r="CK28"/>
  <c r="CK35"/>
  <c r="CT26" i="28"/>
  <c r="CT30"/>
  <c r="CN22" i="21"/>
  <c r="CP23" s="1"/>
  <c r="CT23" s="1"/>
  <c r="CP29" i="27"/>
  <c r="CP28" i="31"/>
  <c r="CO26" i="26"/>
  <c r="CP38" i="27"/>
  <c r="CL18" i="24"/>
  <c r="CL18" i="26"/>
  <c r="CK24" i="1"/>
  <c r="CK33"/>
  <c r="CO31"/>
  <c r="CP31" s="1"/>
  <c r="CR31" s="1"/>
  <c r="CJ21"/>
  <c r="BS20"/>
  <c r="BT20" s="1"/>
  <c r="CK23" i="25"/>
  <c r="BS28" i="26"/>
  <c r="BT28" s="1"/>
  <c r="CJ25"/>
  <c r="CK32" i="27"/>
  <c r="CK24"/>
  <c r="BS36"/>
  <c r="BT36" s="1"/>
  <c r="BS32"/>
  <c r="BT32" s="1"/>
  <c r="CQ33" s="1"/>
  <c r="BS28"/>
  <c r="BT28" s="1"/>
  <c r="CJ22"/>
  <c r="CK22" i="28"/>
  <c r="CJ37"/>
  <c r="CJ35"/>
  <c r="CK37" i="29"/>
  <c r="CK35"/>
  <c r="CK22"/>
  <c r="CK30" i="30"/>
  <c r="CK28"/>
  <c r="CK24"/>
  <c r="CK29" i="31"/>
  <c r="CK25"/>
  <c r="CK24"/>
  <c r="CK22"/>
  <c r="BS25"/>
  <c r="BT25" s="1"/>
  <c r="BS37" i="23"/>
  <c r="BT37" s="1"/>
  <c r="BS33"/>
  <c r="BT33" s="1"/>
  <c r="BU34" s="1"/>
  <c r="CJ33" i="1"/>
  <c r="CK26" i="23"/>
  <c r="CJ21" i="25"/>
  <c r="CP33" i="26"/>
  <c r="CJ35" i="29"/>
  <c r="CK30"/>
  <c r="CJ22" i="31"/>
  <c r="BS30" i="21"/>
  <c r="BT30" s="1"/>
  <c r="CJ32" i="24"/>
  <c r="BS36" i="31"/>
  <c r="BT36" s="1"/>
  <c r="CK35"/>
  <c r="BS37" i="29"/>
  <c r="BT37" s="1"/>
  <c r="BS29" i="30"/>
  <c r="BT29" s="1"/>
  <c r="BS27"/>
  <c r="BT27" s="1"/>
  <c r="CN22" i="1"/>
  <c r="CJ28" i="23"/>
  <c r="CK22" i="26"/>
  <c r="BS20"/>
  <c r="BT20" s="1"/>
  <c r="CK28" i="28"/>
  <c r="CK34" i="29"/>
  <c r="CK32"/>
  <c r="CK20"/>
  <c r="CK34" i="31"/>
  <c r="CK31"/>
  <c r="CK21"/>
  <c r="CJ32" i="26"/>
  <c r="BS31"/>
  <c r="BT31" s="1"/>
  <c r="BS23"/>
  <c r="BT23" s="1"/>
  <c r="CJ20"/>
  <c r="CJ21" i="27"/>
  <c r="BS29" i="29"/>
  <c r="BT29" s="1"/>
  <c r="CJ28"/>
  <c r="BS27"/>
  <c r="BT27" s="1"/>
  <c r="CJ26"/>
  <c r="BS25"/>
  <c r="BT25" s="1"/>
  <c r="BS33"/>
  <c r="BT33" s="1"/>
  <c r="CJ28" i="30"/>
  <c r="CJ24"/>
  <c r="BX26" i="24"/>
  <c r="CD26" s="1"/>
  <c r="CJ26" s="1"/>
  <c r="CM26"/>
  <c r="CO26" s="1"/>
  <c r="BS25" i="30"/>
  <c r="BT25" s="1"/>
  <c r="S29" i="26"/>
  <c r="CN21" i="25"/>
  <c r="CJ20" i="29"/>
  <c r="CJ34"/>
  <c r="BS33" i="30"/>
  <c r="BT33" s="1"/>
  <c r="BS35"/>
  <c r="BT35" s="1"/>
  <c r="BS37"/>
  <c r="BT37" s="1"/>
  <c r="BS28" i="31"/>
  <c r="BT28" s="1"/>
  <c r="BS30"/>
  <c r="BT30" s="1"/>
  <c r="BS32"/>
  <c r="BT32" s="1"/>
  <c r="CN26" i="29"/>
  <c r="CN24" i="1"/>
  <c r="CN37" i="21"/>
  <c r="BS37" i="25"/>
  <c r="BT37" s="1"/>
  <c r="BS24" i="31"/>
  <c r="BT24" s="1"/>
  <c r="CK37" i="1"/>
  <c r="BS26"/>
  <c r="BT26" s="1"/>
  <c r="BS24"/>
  <c r="BT24" s="1"/>
  <c r="CT31"/>
  <c r="CO23"/>
  <c r="CN23"/>
  <c r="CK23"/>
  <c r="CK22"/>
  <c r="CO29"/>
  <c r="CA18" i="21"/>
  <c r="CJ30" i="1"/>
  <c r="CL19"/>
  <c r="CN19" s="1"/>
  <c r="CN29"/>
  <c r="CA28"/>
  <c r="CG28" s="1"/>
  <c r="CC26"/>
  <c r="CI26" s="1"/>
  <c r="CK26" s="1"/>
  <c r="BY26"/>
  <c r="CE26" s="1"/>
  <c r="CJ26" s="1"/>
  <c r="CM33"/>
  <c r="CO33" s="1"/>
  <c r="CA29"/>
  <c r="CG29" s="1"/>
  <c r="CK29" s="1"/>
  <c r="CN25"/>
  <c r="CO24"/>
  <c r="BZ23"/>
  <c r="CF23" s="1"/>
  <c r="BX23"/>
  <c r="CD23" s="1"/>
  <c r="CB21"/>
  <c r="CH21" s="1"/>
  <c r="CB19"/>
  <c r="CH19" s="1"/>
  <c r="CK19" s="1"/>
  <c r="BX19"/>
  <c r="CD19" s="1"/>
  <c r="BX29"/>
  <c r="CD29" s="1"/>
  <c r="BZ29"/>
  <c r="CF29" s="1"/>
  <c r="CB29"/>
  <c r="CH29" s="1"/>
  <c r="CJ27"/>
  <c r="CJ25"/>
  <c r="CM21"/>
  <c r="CN21" s="1"/>
  <c r="CA21"/>
  <c r="CG21" s="1"/>
  <c r="CN20"/>
  <c r="BM19"/>
  <c r="BP19" s="1"/>
  <c r="CO22"/>
  <c r="BO21"/>
  <c r="BR21" s="1"/>
  <c r="CL36"/>
  <c r="BO35"/>
  <c r="BR35" s="1"/>
  <c r="BZ34"/>
  <c r="CF34" s="1"/>
  <c r="CJ34" s="1"/>
  <c r="CL32"/>
  <c r="CN32" s="1"/>
  <c r="BZ32"/>
  <c r="CF32" s="1"/>
  <c r="BO31"/>
  <c r="BR31" s="1"/>
  <c r="BS31" s="1"/>
  <c r="BT31" s="1"/>
  <c r="BO29"/>
  <c r="BR29" s="1"/>
  <c r="BO27"/>
  <c r="BR27" s="1"/>
  <c r="BS27" s="1"/>
  <c r="BT27" s="1"/>
  <c r="BO25"/>
  <c r="BR25" s="1"/>
  <c r="BS25" s="1"/>
  <c r="BT25" s="1"/>
  <c r="BM23"/>
  <c r="BP23" s="1"/>
  <c r="BS23" s="1"/>
  <c r="BT23" s="1"/>
  <c r="BU23" s="1"/>
  <c r="BM21"/>
  <c r="BP21" s="1"/>
  <c r="CJ20"/>
  <c r="BX32"/>
  <c r="CD32" s="1"/>
  <c r="CJ32" s="1"/>
  <c r="CB32"/>
  <c r="CH32" s="1"/>
  <c r="CK32" s="1"/>
  <c r="BS36"/>
  <c r="BT36" s="1"/>
  <c r="CK34"/>
  <c r="BS34"/>
  <c r="BT34" s="1"/>
  <c r="CK30"/>
  <c r="BS30"/>
  <c r="BT30" s="1"/>
  <c r="CN34"/>
  <c r="BV24"/>
  <c r="S31"/>
  <c r="S27"/>
  <c r="S25"/>
  <c r="S23"/>
  <c r="CK21"/>
  <c r="CJ22"/>
  <c r="CJ24"/>
  <c r="S33"/>
  <c r="S26"/>
  <c r="S24"/>
  <c r="S22"/>
  <c r="CN26"/>
  <c r="CO26"/>
  <c r="CK25"/>
  <c r="BS32"/>
  <c r="BT32" s="1"/>
  <c r="CJ31"/>
  <c r="BS33"/>
  <c r="BT33" s="1"/>
  <c r="BS29"/>
  <c r="BT29" s="1"/>
  <c r="BU29" s="1"/>
  <c r="CJ36"/>
  <c r="CJ28"/>
  <c r="CO38"/>
  <c r="CO18" i="21" s="1"/>
  <c r="CO25" i="1"/>
  <c r="BS28"/>
  <c r="BT28" s="1"/>
  <c r="AD38"/>
  <c r="S38" s="1"/>
  <c r="CM28"/>
  <c r="CC31"/>
  <c r="CI31" s="1"/>
  <c r="CK31" s="1"/>
  <c r="E10" i="36"/>
  <c r="E6"/>
  <c r="S35" i="31"/>
  <c r="B3" i="36"/>
  <c r="B5"/>
  <c r="B7"/>
  <c r="B9"/>
  <c r="D13"/>
  <c r="D15"/>
  <c r="D17"/>
  <c r="B45"/>
  <c r="B53"/>
  <c r="B61"/>
  <c r="B69"/>
  <c r="B77"/>
  <c r="B85"/>
  <c r="B93"/>
  <c r="B101"/>
  <c r="B109"/>
  <c r="B117"/>
  <c r="B125"/>
  <c r="B133"/>
  <c r="B141"/>
  <c r="B149"/>
  <c r="B157"/>
  <c r="B165"/>
  <c r="B173"/>
  <c r="B181"/>
  <c r="B189"/>
  <c r="B197"/>
  <c r="B205"/>
  <c r="B213"/>
  <c r="B221"/>
  <c r="G17" i="24"/>
  <c r="S35" s="1"/>
  <c r="AA33" i="21"/>
  <c r="AA29"/>
  <c r="AA25"/>
  <c r="AA22"/>
  <c r="AA21"/>
  <c r="AA38" i="26"/>
  <c r="AA34"/>
  <c r="AA30"/>
  <c r="AA26"/>
  <c r="AA22"/>
  <c r="AA30" i="28"/>
  <c r="AA26"/>
  <c r="AA24"/>
  <c r="AA35" i="29"/>
  <c r="AA31"/>
  <c r="AA27"/>
  <c r="AA23"/>
  <c r="AA37" i="30"/>
  <c r="AA35"/>
  <c r="AA33"/>
  <c r="AA31"/>
  <c r="AA29"/>
  <c r="AA27"/>
  <c r="AA25"/>
  <c r="AA23"/>
  <c r="AA21"/>
  <c r="S38" i="31"/>
  <c r="S28"/>
  <c r="B12" i="36"/>
  <c r="B14"/>
  <c r="B16"/>
  <c r="B41"/>
  <c r="B49"/>
  <c r="B57"/>
  <c r="B65"/>
  <c r="B73"/>
  <c r="B81"/>
  <c r="B89"/>
  <c r="B97"/>
  <c r="B105"/>
  <c r="B113"/>
  <c r="B121"/>
  <c r="B129"/>
  <c r="B137"/>
  <c r="B145"/>
  <c r="B153"/>
  <c r="B161"/>
  <c r="B169"/>
  <c r="B177"/>
  <c r="B185"/>
  <c r="B193"/>
  <c r="B201"/>
  <c r="B209"/>
  <c r="CO34" i="31"/>
  <c r="CN34"/>
  <c r="BS35"/>
  <c r="BT35" s="1"/>
  <c r="BU36" s="1"/>
  <c r="CK27"/>
  <c r="CJ27"/>
  <c r="S26"/>
  <c r="BS27"/>
  <c r="BT27" s="1"/>
  <c r="CJ26"/>
  <c r="CK26"/>
  <c r="BS26"/>
  <c r="BT26" s="1"/>
  <c r="BU38"/>
  <c r="CJ37"/>
  <c r="CL37" s="1"/>
  <c r="CK36"/>
  <c r="CM36" s="1"/>
  <c r="CK37"/>
  <c r="CJ36"/>
  <c r="CL36" s="1"/>
  <c r="CJ34"/>
  <c r="BS34"/>
  <c r="BT34" s="1"/>
  <c r="CJ35"/>
  <c r="CL35" s="1"/>
  <c r="BU37"/>
  <c r="CK38"/>
  <c r="CM38" s="1"/>
  <c r="CJ38"/>
  <c r="CL38" s="1"/>
  <c r="CR20" i="29"/>
  <c r="CP20" i="28"/>
  <c r="CR20" s="1"/>
  <c r="CP19"/>
  <c r="S24" i="31"/>
  <c r="S36"/>
  <c r="S34"/>
  <c r="S29"/>
  <c r="S20"/>
  <c r="S33"/>
  <c r="S31"/>
  <c r="S27"/>
  <c r="R23" i="30"/>
  <c r="S23" i="27"/>
  <c r="S33" i="29"/>
  <c r="S23"/>
  <c r="P17" i="21"/>
  <c r="S28" i="26"/>
  <c r="S37"/>
  <c r="A220" i="36"/>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D220"/>
  <c r="D218"/>
  <c r="D216"/>
  <c r="D214"/>
  <c r="D212"/>
  <c r="D210"/>
  <c r="D208"/>
  <c r="D206"/>
  <c r="D204"/>
  <c r="D202"/>
  <c r="D200"/>
  <c r="D198"/>
  <c r="D196"/>
  <c r="D194"/>
  <c r="D192"/>
  <c r="D190"/>
  <c r="D188"/>
  <c r="D186"/>
  <c r="D184"/>
  <c r="D182"/>
  <c r="D180"/>
  <c r="D178"/>
  <c r="D176"/>
  <c r="D174"/>
  <c r="D172"/>
  <c r="D170"/>
  <c r="D168"/>
  <c r="D166"/>
  <c r="D164"/>
  <c r="D162"/>
  <c r="D160"/>
  <c r="D158"/>
  <c r="D156"/>
  <c r="D154"/>
  <c r="D152"/>
  <c r="D150"/>
  <c r="D148"/>
  <c r="D146"/>
  <c r="D144"/>
  <c r="D142"/>
  <c r="D140"/>
  <c r="D138"/>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4"/>
  <c r="D42"/>
  <c r="D40"/>
  <c r="R21" i="27"/>
  <c r="H21" s="1"/>
  <c r="D3" i="36"/>
  <c r="D5"/>
  <c r="D7"/>
  <c r="D9"/>
  <c r="D12"/>
  <c r="D14"/>
  <c r="D16"/>
  <c r="D18"/>
  <c r="A11"/>
  <c r="A4"/>
  <c r="A6"/>
  <c r="A8"/>
  <c r="A10"/>
  <c r="A13"/>
  <c r="A15"/>
  <c r="A17"/>
  <c r="B13"/>
  <c r="B15"/>
  <c r="B17"/>
  <c r="A39"/>
  <c r="A41"/>
  <c r="A43"/>
  <c r="A45"/>
  <c r="A47"/>
  <c r="A49"/>
  <c r="A51"/>
  <c r="A53"/>
  <c r="A55"/>
  <c r="A57"/>
  <c r="A59"/>
  <c r="A61"/>
  <c r="A63"/>
  <c r="A65"/>
  <c r="A67"/>
  <c r="A69"/>
  <c r="A71"/>
  <c r="A73"/>
  <c r="A75"/>
  <c r="A77"/>
  <c r="A79"/>
  <c r="A81"/>
  <c r="A83"/>
  <c r="A85"/>
  <c r="A87"/>
  <c r="A89"/>
  <c r="A91"/>
  <c r="A93"/>
  <c r="A95"/>
  <c r="A97"/>
  <c r="A99"/>
  <c r="A101"/>
  <c r="A103"/>
  <c r="A105"/>
  <c r="A107"/>
  <c r="A109"/>
  <c r="A113"/>
  <c r="A117"/>
  <c r="A121"/>
  <c r="A125"/>
  <c r="A129"/>
  <c r="A133"/>
  <c r="A137"/>
  <c r="A141"/>
  <c r="A145"/>
  <c r="A149"/>
  <c r="A153"/>
  <c r="A157"/>
  <c r="A161"/>
  <c r="A165"/>
  <c r="A169"/>
  <c r="A173"/>
  <c r="A177"/>
  <c r="A181"/>
  <c r="A185"/>
  <c r="A189"/>
  <c r="A193"/>
  <c r="A197"/>
  <c r="A201"/>
  <c r="A205"/>
  <c r="A209"/>
  <c r="A213"/>
  <c r="A217"/>
  <c r="A221"/>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201"/>
  <c r="D205"/>
  <c r="D209"/>
  <c r="D213"/>
  <c r="D217"/>
  <c r="D221"/>
  <c r="B220"/>
  <c r="B218"/>
  <c r="B216"/>
  <c r="B214"/>
  <c r="B212"/>
  <c r="B210"/>
  <c r="B208"/>
  <c r="B206"/>
  <c r="B204"/>
  <c r="B202"/>
  <c r="B200"/>
  <c r="B198"/>
  <c r="B196"/>
  <c r="B194"/>
  <c r="B192"/>
  <c r="B190"/>
  <c r="B188"/>
  <c r="B186"/>
  <c r="B184"/>
  <c r="B182"/>
  <c r="B180"/>
  <c r="B178"/>
  <c r="B176"/>
  <c r="B174"/>
  <c r="B172"/>
  <c r="B170"/>
  <c r="B168"/>
  <c r="B166"/>
  <c r="B164"/>
  <c r="B162"/>
  <c r="B160"/>
  <c r="B158"/>
  <c r="B156"/>
  <c r="B154"/>
  <c r="B152"/>
  <c r="B150"/>
  <c r="B148"/>
  <c r="B146"/>
  <c r="B144"/>
  <c r="B142"/>
  <c r="B140"/>
  <c r="B138"/>
  <c r="B136"/>
  <c r="B134"/>
  <c r="B132"/>
  <c r="B130"/>
  <c r="B128"/>
  <c r="B126"/>
  <c r="B124"/>
  <c r="B122"/>
  <c r="B120"/>
  <c r="B118"/>
  <c r="B116"/>
  <c r="B114"/>
  <c r="B112"/>
  <c r="B110"/>
  <c r="B108"/>
  <c r="B106"/>
  <c r="B104"/>
  <c r="B102"/>
  <c r="B100"/>
  <c r="B98"/>
  <c r="B96"/>
  <c r="B94"/>
  <c r="B92"/>
  <c r="B90"/>
  <c r="B88"/>
  <c r="B86"/>
  <c r="B84"/>
  <c r="B82"/>
  <c r="B80"/>
  <c r="B78"/>
  <c r="B76"/>
  <c r="B74"/>
  <c r="B72"/>
  <c r="B70"/>
  <c r="B68"/>
  <c r="B66"/>
  <c r="B64"/>
  <c r="B62"/>
  <c r="B60"/>
  <c r="B58"/>
  <c r="B56"/>
  <c r="B54"/>
  <c r="B52"/>
  <c r="B50"/>
  <c r="B48"/>
  <c r="B46"/>
  <c r="B44"/>
  <c r="B42"/>
  <c r="B40"/>
  <c r="CP19" i="30"/>
  <c r="CR19" s="1"/>
  <c r="AB22" i="21"/>
  <c r="CP19" i="27"/>
  <c r="CT19" s="1"/>
  <c r="S31" i="23"/>
  <c r="S37"/>
  <c r="Y31" i="26"/>
  <c r="Y24" i="27"/>
  <c r="Y32"/>
  <c r="Y22"/>
  <c r="Z19"/>
  <c r="Y25"/>
  <c r="AB38"/>
  <c r="AB34"/>
  <c r="AB30"/>
  <c r="AB26"/>
  <c r="Z22"/>
  <c r="Y35"/>
  <c r="Z31"/>
  <c r="AB22"/>
  <c r="Z26"/>
  <c r="Z36"/>
  <c r="Y22" i="25"/>
  <c r="Y34"/>
  <c r="Z24"/>
  <c r="Z38"/>
  <c r="AB34"/>
  <c r="AB19"/>
  <c r="AB24"/>
  <c r="Y33" i="21"/>
  <c r="Z38"/>
  <c r="Z30"/>
  <c r="Y21"/>
  <c r="AB24"/>
  <c r="AB28"/>
  <c r="AB32"/>
  <c r="AB36"/>
  <c r="Z23"/>
  <c r="Y30"/>
  <c r="Y38"/>
  <c r="Y19"/>
  <c r="Z37"/>
  <c r="AB19"/>
  <c r="Y31"/>
  <c r="Y25" i="26"/>
  <c r="Z20"/>
  <c r="Y22"/>
  <c r="Y37"/>
  <c r="Z19" i="25"/>
  <c r="Y25"/>
  <c r="Y38"/>
  <c r="Z33"/>
  <c r="Z28"/>
  <c r="Z23"/>
  <c r="Z30"/>
  <c r="Y32"/>
  <c r="AB26"/>
  <c r="Z34"/>
  <c r="Y36"/>
  <c r="Y31"/>
  <c r="AB21"/>
  <c r="AB22"/>
  <c r="Y20"/>
  <c r="P17" i="31"/>
  <c r="Y30" i="27"/>
  <c r="Y19"/>
  <c r="Y38" i="26"/>
  <c r="Y34"/>
  <c r="Y32"/>
  <c r="Y28"/>
  <c r="Z23"/>
  <c r="Z21"/>
  <c r="Y37" i="21"/>
  <c r="AB20"/>
  <c r="Z32"/>
  <c r="Z24"/>
  <c r="Y23"/>
  <c r="AB27"/>
  <c r="AB31"/>
  <c r="AB35"/>
  <c r="Z20"/>
  <c r="Y28"/>
  <c r="Y36"/>
  <c r="Z21"/>
  <c r="AB19" i="29"/>
  <c r="Y21"/>
  <c r="Z23"/>
  <c r="Z24"/>
  <c r="Y25"/>
  <c r="AB26"/>
  <c r="Z28"/>
  <c r="Y29"/>
  <c r="AB30"/>
  <c r="Z32"/>
  <c r="Y33"/>
  <c r="AB34"/>
  <c r="Z36"/>
  <c r="Y37"/>
  <c r="AB38"/>
  <c r="Y29" i="27"/>
  <c r="Y37" i="25"/>
  <c r="Z32"/>
  <c r="Z22"/>
  <c r="AB33" i="27"/>
  <c r="AB25"/>
  <c r="AB22" i="26"/>
  <c r="Z27"/>
  <c r="Z31"/>
  <c r="Z35"/>
  <c r="Y19" i="31"/>
  <c r="AB20" i="29"/>
  <c r="AB22"/>
  <c r="Y24"/>
  <c r="AB27"/>
  <c r="Z31"/>
  <c r="Y32"/>
  <c r="AB35"/>
  <c r="Y27" i="27"/>
  <c r="Z29" i="29"/>
  <c r="Y30"/>
  <c r="AB37"/>
  <c r="Z33"/>
  <c r="Y34"/>
  <c r="AB30" i="26"/>
  <c r="S26" i="23"/>
  <c r="G17" i="28"/>
  <c r="S23" s="1"/>
  <c r="AB20" i="31"/>
  <c r="Z28"/>
  <c r="AB25" i="26"/>
  <c r="G17" i="30"/>
  <c r="S21" s="1"/>
  <c r="AB35" i="26"/>
  <c r="AA38" i="21"/>
  <c r="AA37"/>
  <c r="AA36"/>
  <c r="AA35"/>
  <c r="AA34"/>
  <c r="AA32"/>
  <c r="AA30"/>
  <c r="AA28"/>
  <c r="AA26"/>
  <c r="AA24"/>
  <c r="AA23"/>
  <c r="AA20"/>
  <c r="AA36" i="25"/>
  <c r="AA34"/>
  <c r="AA31"/>
  <c r="AA27"/>
  <c r="AA24"/>
  <c r="AA37" i="26"/>
  <c r="AA35"/>
  <c r="AA33"/>
  <c r="AA31"/>
  <c r="AA29"/>
  <c r="AA27"/>
  <c r="AA25"/>
  <c r="AA23"/>
  <c r="AA21"/>
  <c r="AA34" i="27"/>
  <c r="AA28"/>
  <c r="AA22"/>
  <c r="AA38" i="29"/>
  <c r="AA36"/>
  <c r="AA34"/>
  <c r="AA32"/>
  <c r="AA30"/>
  <c r="AA28"/>
  <c r="AA26"/>
  <c r="AA24"/>
  <c r="AA22"/>
  <c r="AA37" i="31"/>
  <c r="AA35"/>
  <c r="AA33"/>
  <c r="AA31"/>
  <c r="AA29"/>
  <c r="AA27"/>
  <c r="AA25"/>
  <c r="AA23"/>
  <c r="AA21"/>
  <c r="E9" i="36"/>
  <c r="E7"/>
  <c r="E5"/>
  <c r="E3"/>
  <c r="D4"/>
  <c r="D6"/>
  <c r="D8"/>
  <c r="D10"/>
  <c r="B18"/>
  <c r="A3"/>
  <c r="A5"/>
  <c r="A7"/>
  <c r="A9"/>
  <c r="A12"/>
  <c r="A14"/>
  <c r="A16"/>
  <c r="A40"/>
  <c r="A42"/>
  <c r="A44"/>
  <c r="A46"/>
  <c r="A48"/>
  <c r="A50"/>
  <c r="A52"/>
  <c r="A54"/>
  <c r="A56"/>
  <c r="A58"/>
  <c r="A60"/>
  <c r="A62"/>
  <c r="A64"/>
  <c r="A66"/>
  <c r="A68"/>
  <c r="A70"/>
  <c r="A72"/>
  <c r="A74"/>
  <c r="A76"/>
  <c r="A78"/>
  <c r="A80"/>
  <c r="A82"/>
  <c r="A84"/>
  <c r="A86"/>
  <c r="A88"/>
  <c r="A90"/>
  <c r="A92"/>
  <c r="A94"/>
  <c r="A96"/>
  <c r="A98"/>
  <c r="A100"/>
  <c r="A102"/>
  <c r="A104"/>
  <c r="A106"/>
  <c r="A108"/>
  <c r="A111"/>
  <c r="A115"/>
  <c r="A119"/>
  <c r="A123"/>
  <c r="A127"/>
  <c r="A131"/>
  <c r="A135"/>
  <c r="A139"/>
  <c r="A143"/>
  <c r="A147"/>
  <c r="A151"/>
  <c r="A155"/>
  <c r="A159"/>
  <c r="A163"/>
  <c r="A167"/>
  <c r="A171"/>
  <c r="A175"/>
  <c r="A179"/>
  <c r="A183"/>
  <c r="A187"/>
  <c r="A191"/>
  <c r="A195"/>
  <c r="A199"/>
  <c r="A203"/>
  <c r="A207"/>
  <c r="A211"/>
  <c r="A215"/>
  <c r="A219"/>
  <c r="B39"/>
  <c r="B43"/>
  <c r="B47"/>
  <c r="B51"/>
  <c r="B55"/>
  <c r="B59"/>
  <c r="B63"/>
  <c r="B67"/>
  <c r="B71"/>
  <c r="B75"/>
  <c r="B79"/>
  <c r="B83"/>
  <c r="B87"/>
  <c r="B91"/>
  <c r="B95"/>
  <c r="B99"/>
  <c r="B103"/>
  <c r="B107"/>
  <c r="B111"/>
  <c r="B115"/>
  <c r="B119"/>
  <c r="B123"/>
  <c r="B127"/>
  <c r="B131"/>
  <c r="B135"/>
  <c r="B139"/>
  <c r="B143"/>
  <c r="B147"/>
  <c r="B151"/>
  <c r="B155"/>
  <c r="B159"/>
  <c r="B163"/>
  <c r="B167"/>
  <c r="B171"/>
  <c r="B175"/>
  <c r="B179"/>
  <c r="B183"/>
  <c r="B187"/>
  <c r="B191"/>
  <c r="B195"/>
  <c r="B199"/>
  <c r="B203"/>
  <c r="B207"/>
  <c r="B211"/>
  <c r="B215"/>
  <c r="B219"/>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203"/>
  <c r="D207"/>
  <c r="D211"/>
  <c r="D215"/>
  <c r="D219"/>
  <c r="CO35" i="21"/>
  <c r="CN35"/>
  <c r="CJ36"/>
  <c r="CJ34"/>
  <c r="BS36"/>
  <c r="BT36" s="1"/>
  <c r="CO36"/>
  <c r="CO37"/>
  <c r="CK35"/>
  <c r="BN18" i="23"/>
  <c r="BQ38" i="21"/>
  <c r="CJ35"/>
  <c r="CK36"/>
  <c r="CK37"/>
  <c r="BS37"/>
  <c r="BT37" s="1"/>
  <c r="BS35"/>
  <c r="BT35" s="1"/>
  <c r="CJ37"/>
  <c r="BS34"/>
  <c r="BT34" s="1"/>
  <c r="CN38"/>
  <c r="CO38"/>
  <c r="CO18" i="23" s="1"/>
  <c r="CK21" i="21"/>
  <c r="CK22"/>
  <c r="BS22"/>
  <c r="BT22" s="1"/>
  <c r="BU23" s="1"/>
  <c r="CJ21"/>
  <c r="BS21"/>
  <c r="BT21" s="1"/>
  <c r="BU22" s="1"/>
  <c r="CR23"/>
  <c r="CO21"/>
  <c r="CN21"/>
  <c r="BV23"/>
  <c r="CN35" i="1"/>
  <c r="CO35"/>
  <c r="BZ18" i="21"/>
  <c r="CJ37" i="1"/>
  <c r="CK36"/>
  <c r="CJ35"/>
  <c r="CK35"/>
  <c r="CG18" i="21"/>
  <c r="CK38" i="1"/>
  <c r="CK18" i="21" s="1"/>
  <c r="S36" i="1"/>
  <c r="CN37"/>
  <c r="CO37"/>
  <c r="BS37"/>
  <c r="BT37" s="1"/>
  <c r="CF18" i="21"/>
  <c r="CJ38" i="1"/>
  <c r="CJ18" i="21" s="1"/>
  <c r="BP18"/>
  <c r="BS38" i="1"/>
  <c r="CN18" i="21"/>
  <c r="CP19" s="1"/>
  <c r="CR19" s="1"/>
  <c r="BS35" i="1"/>
  <c r="BT35" s="1"/>
  <c r="A18" i="36"/>
  <c r="CN28" i="1"/>
  <c r="CO28"/>
  <c r="CK28"/>
  <c r="E11" i="36"/>
  <c r="S28" i="1"/>
  <c r="BV29"/>
  <c r="S29"/>
  <c r="B11" i="36"/>
  <c r="D11"/>
  <c r="S19" i="23"/>
  <c r="S19" i="31"/>
  <c r="CR19" i="27"/>
  <c r="S22" i="24"/>
  <c r="P17"/>
  <c r="S20"/>
  <c r="S25"/>
  <c r="S33"/>
  <c r="S24"/>
  <c r="S38"/>
  <c r="S21"/>
  <c r="CT19" i="30"/>
  <c r="CS20" i="28"/>
  <c r="S22" i="25"/>
  <c r="S28"/>
  <c r="S37"/>
  <c r="S32"/>
  <c r="S24"/>
  <c r="S27"/>
  <c r="S33"/>
  <c r="S19"/>
  <c r="S20"/>
  <c r="S25"/>
  <c r="S26"/>
  <c r="S30"/>
  <c r="S31"/>
  <c r="S34"/>
  <c r="S35"/>
  <c r="P17"/>
  <c r="S29"/>
  <c r="S23"/>
  <c r="S36"/>
  <c r="S21"/>
  <c r="S38"/>
  <c r="S25" i="28"/>
  <c r="S37" i="31"/>
  <c r="S36" i="23"/>
  <c r="S28"/>
  <c r="AA36" i="24"/>
  <c r="AA35"/>
  <c r="AA32"/>
  <c r="AA31"/>
  <c r="AA29"/>
  <c r="AA27"/>
  <c r="AA24"/>
  <c r="AA23"/>
  <c r="AA21"/>
  <c r="AA38" i="25"/>
  <c r="AA37"/>
  <c r="AA33"/>
  <c r="AA29"/>
  <c r="AA28"/>
  <c r="AA25"/>
  <c r="AA23"/>
  <c r="AA22"/>
  <c r="AA20"/>
  <c r="S31" i="26"/>
  <c r="AA38" i="27"/>
  <c r="AA37"/>
  <c r="AA35"/>
  <c r="AA33"/>
  <c r="AA30"/>
  <c r="R30" s="1"/>
  <c r="H30" s="1"/>
  <c r="AA26"/>
  <c r="R26" s="1"/>
  <c r="H26" s="1"/>
  <c r="S28" i="28"/>
  <c r="Z32" i="27"/>
  <c r="AA19"/>
  <c r="AA20"/>
  <c r="AA23"/>
  <c r="AA24"/>
  <c r="AA27"/>
  <c r="R27" s="1"/>
  <c r="H27" s="1"/>
  <c r="AA29"/>
  <c r="AA31"/>
  <c r="Y28" i="28"/>
  <c r="AA22"/>
  <c r="AA28"/>
  <c r="AA29"/>
  <c r="AA32"/>
  <c r="AA33"/>
  <c r="AA34"/>
  <c r="AA35"/>
  <c r="AA36"/>
  <c r="AA37"/>
  <c r="AA38"/>
  <c r="S25" i="21"/>
  <c r="S30" i="23"/>
  <c r="S37" i="27"/>
  <c r="S34" i="28"/>
  <c r="AA21" i="29"/>
  <c r="CR27" i="31" l="1"/>
  <c r="CT27"/>
  <c r="CR25" i="29"/>
  <c r="CT25"/>
  <c r="BU25" i="27"/>
  <c r="CQ25"/>
  <c r="CQ26"/>
  <c r="BV26"/>
  <c r="CS26"/>
  <c r="BU26"/>
  <c r="CT20" i="23"/>
  <c r="CS20"/>
  <c r="CR20"/>
  <c r="CQ20"/>
  <c r="CT25" i="25"/>
  <c r="CR25"/>
  <c r="CU25" s="1"/>
  <c r="CT24" i="26"/>
  <c r="CR24"/>
  <c r="CT23" i="30"/>
  <c r="CR23"/>
  <c r="CR20" i="27"/>
  <c r="CS20"/>
  <c r="CS22" i="30"/>
  <c r="CR22"/>
  <c r="CT22"/>
  <c r="CR37" i="29"/>
  <c r="CT37"/>
  <c r="S31" i="30"/>
  <c r="S30" i="28"/>
  <c r="CP20" i="31"/>
  <c r="CR20" s="1"/>
  <c r="BV36"/>
  <c r="BU33" i="24"/>
  <c r="CS29" i="23"/>
  <c r="BU30" i="26"/>
  <c r="CQ29" i="21"/>
  <c r="CR34" i="25"/>
  <c r="BV32" i="28"/>
  <c r="CS25" i="26"/>
  <c r="CJ27"/>
  <c r="CO21" i="24"/>
  <c r="CN21"/>
  <c r="CS31" i="1"/>
  <c r="CK27" i="26"/>
  <c r="CS28" s="1"/>
  <c r="BN18" i="28"/>
  <c r="BQ38" i="27"/>
  <c r="BQ18" i="28" s="1"/>
  <c r="CG38" i="25"/>
  <c r="CA18" i="26"/>
  <c r="CR22"/>
  <c r="CT22"/>
  <c r="CK19" i="29"/>
  <c r="CS20" s="1"/>
  <c r="CN33" i="23"/>
  <c r="S35" i="28"/>
  <c r="CQ23" i="21"/>
  <c r="BV34" i="1"/>
  <c r="CS24" i="25"/>
  <c r="BV35" i="24"/>
  <c r="CU28" i="23"/>
  <c r="R28" s="1"/>
  <c r="H28" s="1"/>
  <c r="CT24" i="21"/>
  <c r="CU24" s="1"/>
  <c r="CU24" i="29"/>
  <c r="CS29" i="21"/>
  <c r="CU29" s="1"/>
  <c r="CS35" i="23"/>
  <c r="CP21"/>
  <c r="CP32" i="28"/>
  <c r="BS38"/>
  <c r="CP21" i="31"/>
  <c r="BV24" i="30"/>
  <c r="CQ26" i="25"/>
  <c r="CN36" i="30"/>
  <c r="CP36" s="1"/>
  <c r="CE38" i="25"/>
  <c r="BY18" i="26"/>
  <c r="BS36" i="23"/>
  <c r="BT36" s="1"/>
  <c r="CP25" i="21"/>
  <c r="CQ25" i="24"/>
  <c r="CU25" s="1"/>
  <c r="R25" s="1"/>
  <c r="H25" s="1"/>
  <c r="CN32" i="30"/>
  <c r="CP32" s="1"/>
  <c r="CO32"/>
  <c r="CO32" i="29"/>
  <c r="CN32"/>
  <c r="CJ20" i="28"/>
  <c r="BS20" i="25"/>
  <c r="BT20" s="1"/>
  <c r="CK38" i="29"/>
  <c r="CK18" i="30" s="1"/>
  <c r="CT24"/>
  <c r="CR24"/>
  <c r="BU26" i="24"/>
  <c r="CS24" i="21"/>
  <c r="CP30" i="23"/>
  <c r="CP21" i="28"/>
  <c r="CR30"/>
  <c r="CU30" s="1"/>
  <c r="R30" s="1"/>
  <c r="H30" s="1"/>
  <c r="CP37" i="30"/>
  <c r="CS34" i="28"/>
  <c r="BU26" i="25"/>
  <c r="CT35" i="30"/>
  <c r="CR35"/>
  <c r="BN18" i="27"/>
  <c r="BQ38" i="26"/>
  <c r="BQ18" i="27" s="1"/>
  <c r="CP23" i="26"/>
  <c r="CQ23" s="1"/>
  <c r="CP37" i="21"/>
  <c r="CP25" i="1"/>
  <c r="CR25" i="23"/>
  <c r="CT24" i="25"/>
  <c r="CS27"/>
  <c r="BU28" i="24"/>
  <c r="CP24" i="23"/>
  <c r="CS25" i="24"/>
  <c r="CP36"/>
  <c r="CT23"/>
  <c r="CP20" i="25"/>
  <c r="BV31" i="29"/>
  <c r="CR28"/>
  <c r="S25" i="26"/>
  <c r="CJ23" i="27"/>
  <c r="BM18"/>
  <c r="BP38" i="26"/>
  <c r="CN24" i="31"/>
  <c r="CO24"/>
  <c r="BS30" i="30"/>
  <c r="BT30" s="1"/>
  <c r="CB18" i="26"/>
  <c r="CH38" i="25"/>
  <c r="CH18" i="26" s="1"/>
  <c r="CK30" i="25"/>
  <c r="CO29" i="24"/>
  <c r="CP29" s="1"/>
  <c r="CN27" i="26"/>
  <c r="CP28" s="1"/>
  <c r="CO22" i="29"/>
  <c r="CN22"/>
  <c r="BV22" i="21"/>
  <c r="CO32" i="1"/>
  <c r="BV23"/>
  <c r="BU25" i="21"/>
  <c r="CP26"/>
  <c r="CP23" i="25"/>
  <c r="CQ23" s="1"/>
  <c r="CU21" i="27"/>
  <c r="BV23" i="31"/>
  <c r="BS23" i="30"/>
  <c r="BT23" s="1"/>
  <c r="CS23" s="1"/>
  <c r="CN23" i="27"/>
  <c r="CO23"/>
  <c r="BO18"/>
  <c r="BR38" i="26"/>
  <c r="BR18" i="27" s="1"/>
  <c r="BP38"/>
  <c r="BM18" i="28"/>
  <c r="CN38" i="25"/>
  <c r="CN18" i="26" s="1"/>
  <c r="CO33" i="30"/>
  <c r="CP34" s="1"/>
  <c r="CN31"/>
  <c r="CP31" s="1"/>
  <c r="CJ22" i="29"/>
  <c r="BU35" i="31"/>
  <c r="CS25" i="25"/>
  <c r="BR38" i="27"/>
  <c r="BR18" i="28" s="1"/>
  <c r="BO18"/>
  <c r="CR29" i="30"/>
  <c r="CT29"/>
  <c r="BS24" i="24"/>
  <c r="BT24" s="1"/>
  <c r="CR19" i="29"/>
  <c r="CT19"/>
  <c r="S25"/>
  <c r="S21"/>
  <c r="S25" i="27"/>
  <c r="CT19" i="28"/>
  <c r="S19" i="27"/>
  <c r="S37" i="24"/>
  <c r="S32"/>
  <c r="S19" i="30"/>
  <c r="S37" i="21"/>
  <c r="S19" i="29"/>
  <c r="S31"/>
  <c r="CQ20" i="27"/>
  <c r="S33" i="30"/>
  <c r="S36" i="24"/>
  <c r="S34" i="21"/>
  <c r="S27" i="26"/>
  <c r="S36" i="29"/>
  <c r="S32" i="27"/>
  <c r="CS20" i="24"/>
  <c r="S32" i="26"/>
  <c r="S27" i="29"/>
  <c r="S35"/>
  <c r="S33" i="21"/>
  <c r="S34" i="24"/>
  <c r="S29" i="21"/>
  <c r="S34" i="29"/>
  <c r="CQ20" i="28"/>
  <c r="S28" i="24"/>
  <c r="S27"/>
  <c r="S31"/>
  <c r="S30" i="26"/>
  <c r="S22" i="29"/>
  <c r="S26" i="27"/>
  <c r="S28" i="21"/>
  <c r="S35" i="27"/>
  <c r="S38" i="21"/>
  <c r="CS19" i="30"/>
  <c r="S19" i="24"/>
  <c r="S39" s="1"/>
  <c r="CT20" i="28"/>
  <c r="S26" i="24"/>
  <c r="S23"/>
  <c r="S30"/>
  <c r="S29"/>
  <c r="S34" i="26"/>
  <c r="P17" i="29"/>
  <c r="S29" i="27"/>
  <c r="CP20" i="26"/>
  <c r="CQ20" s="1"/>
  <c r="S28" i="29"/>
  <c r="BS19" i="1"/>
  <c r="BT19" s="1"/>
  <c r="D8" i="27"/>
  <c r="D8" i="26"/>
  <c r="D8" i="25"/>
  <c r="D8" i="30"/>
  <c r="D8" i="31"/>
  <c r="R7" i="1"/>
  <c r="AE7" s="1"/>
  <c r="T16" s="1"/>
  <c r="D8" i="29"/>
  <c r="D8" i="24"/>
  <c r="D8" i="28"/>
  <c r="D8" i="21"/>
  <c r="S33" i="26"/>
  <c r="S34" i="23"/>
  <c r="S26" i="21"/>
  <c r="S21" i="27"/>
  <c r="S35" i="26"/>
  <c r="S32" i="23"/>
  <c r="S36" i="21"/>
  <c r="S21" i="23"/>
  <c r="S19" i="21"/>
  <c r="S19" i="26"/>
  <c r="S21" i="21"/>
  <c r="S39" s="1"/>
  <c r="S35"/>
  <c r="S27" i="23"/>
  <c r="S38"/>
  <c r="S23" i="21"/>
  <c r="S22"/>
  <c r="S21" i="26"/>
  <c r="S23"/>
  <c r="S24"/>
  <c r="S36"/>
  <c r="P17"/>
  <c r="S31" i="21"/>
  <c r="S30"/>
  <c r="S20"/>
  <c r="S31" i="27"/>
  <c r="S28"/>
  <c r="S22"/>
  <c r="S30"/>
  <c r="S20" i="23"/>
  <c r="S32" i="21"/>
  <c r="S38" i="26"/>
  <c r="S33" i="27"/>
  <c r="S26" i="26"/>
  <c r="S20" i="27"/>
  <c r="S34"/>
  <c r="S22" i="23"/>
  <c r="S38" i="27"/>
  <c r="S27"/>
  <c r="S38" i="29"/>
  <c r="S27" i="21"/>
  <c r="S24" i="29"/>
  <c r="S37"/>
  <c r="S29"/>
  <c r="S20"/>
  <c r="S32"/>
  <c r="S20" i="26"/>
  <c r="CJ19" i="1"/>
  <c r="S33" i="23"/>
  <c r="S23"/>
  <c r="S29"/>
  <c r="S25"/>
  <c r="S35"/>
  <c r="S24"/>
  <c r="BU20" i="1"/>
  <c r="BU28"/>
  <c r="BV28"/>
  <c r="CS20" i="21"/>
  <c r="CQ20"/>
  <c r="CT20"/>
  <c r="CR20"/>
  <c r="BS18" i="31"/>
  <c r="BT38" i="30"/>
  <c r="BT18" i="31" s="1"/>
  <c r="BV19" s="1"/>
  <c r="CT28" i="26"/>
  <c r="CR28"/>
  <c r="CQ19" i="30"/>
  <c r="CP38" i="1"/>
  <c r="CR20" i="25"/>
  <c r="BV37" i="31"/>
  <c r="BS21" i="1"/>
  <c r="BT21" s="1"/>
  <c r="CQ29" i="31"/>
  <c r="CS26" i="30"/>
  <c r="CS36" i="29"/>
  <c r="CS21" i="23"/>
  <c r="CS34" i="27"/>
  <c r="CU34" s="1"/>
  <c r="R34" s="1"/>
  <c r="H34" s="1"/>
  <c r="CQ34" i="25"/>
  <c r="CQ20" i="24"/>
  <c r="CS24"/>
  <c r="BU32"/>
  <c r="BU35"/>
  <c r="BU26" i="21"/>
  <c r="CS31" i="27"/>
  <c r="CQ22" i="30"/>
  <c r="CU22" s="1"/>
  <c r="R22" s="1"/>
  <c r="H22" s="1"/>
  <c r="CQ35" i="23"/>
  <c r="BV27"/>
  <c r="CQ22"/>
  <c r="BU23"/>
  <c r="CQ27" i="27"/>
  <c r="CU27" s="1"/>
  <c r="BU27"/>
  <c r="CQ29" i="25"/>
  <c r="BU25" i="28"/>
  <c r="CQ24" i="30"/>
  <c r="BV31" i="28"/>
  <c r="BV25" i="27"/>
  <c r="CQ34"/>
  <c r="BU34"/>
  <c r="CU30"/>
  <c r="BV27" i="25"/>
  <c r="CR24"/>
  <c r="BU24" i="23"/>
  <c r="CQ29" i="28"/>
  <c r="CR27" i="25"/>
  <c r="CQ25"/>
  <c r="BU28"/>
  <c r="BV26" i="24"/>
  <c r="BV28"/>
  <c r="BU33" i="21"/>
  <c r="BU25" i="24"/>
  <c r="BV25" i="25"/>
  <c r="BV32" i="29"/>
  <c r="CQ31"/>
  <c r="BU26" i="28"/>
  <c r="CT20" i="27"/>
  <c r="CU20" s="1"/>
  <c r="R20" s="1"/>
  <c r="H20" s="1"/>
  <c r="CS35"/>
  <c r="CT30" i="21"/>
  <c r="BU21" i="24"/>
  <c r="CT20"/>
  <c r="BV34" i="26"/>
  <c r="CP27" i="28"/>
  <c r="CP25"/>
  <c r="CR25" s="1"/>
  <c r="CP33" i="30"/>
  <c r="CP21"/>
  <c r="CR21" s="1"/>
  <c r="CP23" i="31"/>
  <c r="CS23" s="1"/>
  <c r="CU23" s="1"/>
  <c r="CP35" i="28"/>
  <c r="CR26" i="25"/>
  <c r="CT26"/>
  <c r="CU26" s="1"/>
  <c r="R26" s="1"/>
  <c r="H26" s="1"/>
  <c r="CR29" i="26"/>
  <c r="CT29"/>
  <c r="CU25"/>
  <c r="CS26" i="21"/>
  <c r="CS26" i="28"/>
  <c r="CT19" i="31"/>
  <c r="CU20" i="24"/>
  <c r="R20" s="1"/>
  <c r="H20" s="1"/>
  <c r="CQ20" i="29"/>
  <c r="CT23" i="31"/>
  <c r="CR23"/>
  <c r="CQ23"/>
  <c r="CT29"/>
  <c r="CR29"/>
  <c r="CR32"/>
  <c r="CT32"/>
  <c r="R23"/>
  <c r="H23" s="1"/>
  <c r="CN38"/>
  <c r="CR26"/>
  <c r="CT26"/>
  <c r="BU23"/>
  <c r="BV22"/>
  <c r="BU22"/>
  <c r="CR30"/>
  <c r="CT30"/>
  <c r="CT31"/>
  <c r="CR31"/>
  <c r="CR19"/>
  <c r="CP18"/>
  <c r="CT38" i="30"/>
  <c r="CT18" i="31" s="1"/>
  <c r="CR38" i="30"/>
  <c r="CR18" i="31" s="1"/>
  <c r="CT37" i="30"/>
  <c r="CR37"/>
  <c r="CP20"/>
  <c r="BU20"/>
  <c r="BV20"/>
  <c r="CR29" i="29"/>
  <c r="CT29"/>
  <c r="BU24"/>
  <c r="BU23"/>
  <c r="BV24"/>
  <c r="BV23"/>
  <c r="CT21"/>
  <c r="CR21"/>
  <c r="BV20"/>
  <c r="BU20"/>
  <c r="CR21" i="28"/>
  <c r="CT21"/>
  <c r="CR27"/>
  <c r="CT27"/>
  <c r="CS27"/>
  <c r="CQ27"/>
  <c r="CR32"/>
  <c r="CT32"/>
  <c r="CT31"/>
  <c r="CS31"/>
  <c r="CR31"/>
  <c r="CU26"/>
  <c r="CP22"/>
  <c r="CS37"/>
  <c r="CU37" s="1"/>
  <c r="R37" s="1"/>
  <c r="H37" s="1"/>
  <c r="CP28"/>
  <c r="CR34"/>
  <c r="CT34"/>
  <c r="BS18" i="29"/>
  <c r="BT38" i="28"/>
  <c r="CS38" s="1"/>
  <c r="CS18" i="29" s="1"/>
  <c r="R26" i="28"/>
  <c r="H26" s="1"/>
  <c r="CP33"/>
  <c r="BV20"/>
  <c r="BU22" i="27"/>
  <c r="CS22"/>
  <c r="BV22"/>
  <c r="CQ22"/>
  <c r="BV23"/>
  <c r="BV24"/>
  <c r="BU23"/>
  <c r="BU24"/>
  <c r="CP37" i="26"/>
  <c r="CP38"/>
  <c r="CP35"/>
  <c r="CP36"/>
  <c r="CP32"/>
  <c r="CQ32" s="1"/>
  <c r="BV36"/>
  <c r="BU35"/>
  <c r="BU36"/>
  <c r="BV35"/>
  <c r="CS34"/>
  <c r="CT34"/>
  <c r="CR34"/>
  <c r="CQ34"/>
  <c r="CT20"/>
  <c r="CR20"/>
  <c r="BV31" i="25"/>
  <c r="CQ30"/>
  <c r="CT35"/>
  <c r="CR35"/>
  <c r="CR32"/>
  <c r="CT32"/>
  <c r="CR23"/>
  <c r="CT23"/>
  <c r="CT28"/>
  <c r="CQ28"/>
  <c r="CS28"/>
  <c r="CR28"/>
  <c r="BT38"/>
  <c r="BT18" i="26" s="1"/>
  <c r="BV19" s="1"/>
  <c r="BS18"/>
  <c r="R30" i="25"/>
  <c r="H30" s="1"/>
  <c r="CO18" i="26"/>
  <c r="CP19" s="1"/>
  <c r="CP38" i="25"/>
  <c r="CT29"/>
  <c r="CR29"/>
  <c r="CU29" s="1"/>
  <c r="R29" s="1"/>
  <c r="H29" s="1"/>
  <c r="R25"/>
  <c r="H25" s="1"/>
  <c r="CQ38"/>
  <c r="CP33"/>
  <c r="CQ31"/>
  <c r="BT38" i="24"/>
  <c r="BS18" i="25"/>
  <c r="CR36" i="24"/>
  <c r="CT36"/>
  <c r="CQ36"/>
  <c r="CP37"/>
  <c r="CP38"/>
  <c r="CR24"/>
  <c r="CT24"/>
  <c r="CP31"/>
  <c r="BV21"/>
  <c r="CR32"/>
  <c r="CT32"/>
  <c r="CQ32"/>
  <c r="CP33"/>
  <c r="CS33" s="1"/>
  <c r="CP34"/>
  <c r="CP35"/>
  <c r="CS35" s="1"/>
  <c r="CR19" i="25"/>
  <c r="CT19"/>
  <c r="CR19" i="24"/>
  <c r="CT19"/>
  <c r="CR22" i="23"/>
  <c r="CT22"/>
  <c r="CU22" s="1"/>
  <c r="R22" s="1"/>
  <c r="H22" s="1"/>
  <c r="CP38"/>
  <c r="CP23"/>
  <c r="CS23" s="1"/>
  <c r="CU35"/>
  <c r="R35" s="1"/>
  <c r="H35" s="1"/>
  <c r="CU29"/>
  <c r="R29" s="1"/>
  <c r="H29" s="1"/>
  <c r="CT25" i="21"/>
  <c r="CS25"/>
  <c r="CQ25"/>
  <c r="CU25" s="1"/>
  <c r="R25" s="1"/>
  <c r="H25" s="1"/>
  <c r="CR25"/>
  <c r="BV25"/>
  <c r="BV22" i="1"/>
  <c r="BU22"/>
  <c r="CP29"/>
  <c r="CJ23"/>
  <c r="BU24"/>
  <c r="CP27"/>
  <c r="CQ27" s="1"/>
  <c r="CJ29"/>
  <c r="CP24"/>
  <c r="S36" i="28"/>
  <c r="S37" i="30"/>
  <c r="S25"/>
  <c r="S35"/>
  <c r="S23"/>
  <c r="S33" i="28"/>
  <c r="S37"/>
  <c r="S26"/>
  <c r="S24"/>
  <c r="S20"/>
  <c r="CS23" i="21"/>
  <c r="CU23" s="1"/>
  <c r="R23" s="1"/>
  <c r="H23" s="1"/>
  <c r="CR28"/>
  <c r="CT28"/>
  <c r="CS28"/>
  <c r="CP34"/>
  <c r="CS34" s="1"/>
  <c r="CP33"/>
  <c r="R29"/>
  <c r="H29" s="1"/>
  <c r="CP27"/>
  <c r="CP32"/>
  <c r="CQ32" s="1"/>
  <c r="CP31"/>
  <c r="CR26"/>
  <c r="CT26"/>
  <c r="CQ26"/>
  <c r="CQ18" i="26"/>
  <c r="BV24" i="31"/>
  <c r="BU24"/>
  <c r="CP26" i="29"/>
  <c r="CP27"/>
  <c r="BV31" i="31"/>
  <c r="BU30"/>
  <c r="BU31"/>
  <c r="BV30"/>
  <c r="CQ31"/>
  <c r="CQ30"/>
  <c r="BV37" i="30"/>
  <c r="CS37"/>
  <c r="BU37"/>
  <c r="CQ37"/>
  <c r="BU38"/>
  <c r="BU18" i="31" s="1"/>
  <c r="CQ38" i="30"/>
  <c r="BV38"/>
  <c r="BV18" i="31" s="1"/>
  <c r="BV34" i="30"/>
  <c r="BU33"/>
  <c r="BU34"/>
  <c r="BV33"/>
  <c r="BU34" i="29"/>
  <c r="BV33"/>
  <c r="BV34"/>
  <c r="BU33"/>
  <c r="BV23" i="26"/>
  <c r="BV24"/>
  <c r="BU24"/>
  <c r="BU23"/>
  <c r="CQ24"/>
  <c r="CS32" i="31"/>
  <c r="CS31"/>
  <c r="CS21" i="29"/>
  <c r="BU20" i="26"/>
  <c r="BV21"/>
  <c r="BV20"/>
  <c r="BU21"/>
  <c r="BV28" i="30"/>
  <c r="BU27"/>
  <c r="BU28"/>
  <c r="CQ27"/>
  <c r="CS27"/>
  <c r="BV27"/>
  <c r="CQ28"/>
  <c r="BU37" i="29"/>
  <c r="CQ37"/>
  <c r="BU38"/>
  <c r="BU18" i="30" s="1"/>
  <c r="BV38" i="29"/>
  <c r="BV18" i="30" s="1"/>
  <c r="BV37" i="29"/>
  <c r="BV30" i="21"/>
  <c r="BU30"/>
  <c r="CQ30"/>
  <c r="CS30"/>
  <c r="CS30" i="29"/>
  <c r="CS31"/>
  <c r="CR33" i="26"/>
  <c r="CS33"/>
  <c r="CT33"/>
  <c r="CQ33"/>
  <c r="CQ24" i="23"/>
  <c r="CS24"/>
  <c r="CT24"/>
  <c r="CR24"/>
  <c r="BV37"/>
  <c r="BU37"/>
  <c r="CS25" i="30"/>
  <c r="CS24"/>
  <c r="CU24" s="1"/>
  <c r="R24" s="1"/>
  <c r="H24" s="1"/>
  <c r="CS30"/>
  <c r="CS31"/>
  <c r="BU28" i="27"/>
  <c r="BV28"/>
  <c r="BV36"/>
  <c r="BV37"/>
  <c r="BU37"/>
  <c r="CS36"/>
  <c r="CQ36"/>
  <c r="BU36"/>
  <c r="BV28" i="26"/>
  <c r="CQ28"/>
  <c r="BU28"/>
  <c r="CT38" i="27"/>
  <c r="CT18" i="28" s="1"/>
  <c r="CR38" i="27"/>
  <c r="CR18" i="28" s="1"/>
  <c r="CP18"/>
  <c r="CT28" i="31"/>
  <c r="CR28"/>
  <c r="CS36" i="24"/>
  <c r="BV30" i="23"/>
  <c r="BU30"/>
  <c r="BS18" i="24"/>
  <c r="BT38" i="23"/>
  <c r="CR30" i="26"/>
  <c r="CQ30"/>
  <c r="CT30"/>
  <c r="CS30"/>
  <c r="CS35" i="29"/>
  <c r="CR35"/>
  <c r="CQ35"/>
  <c r="CT35"/>
  <c r="BV27" i="21"/>
  <c r="BU28"/>
  <c r="BU27"/>
  <c r="BV28"/>
  <c r="CQ28"/>
  <c r="CQ27"/>
  <c r="BV20"/>
  <c r="BU20"/>
  <c r="CS31" i="23"/>
  <c r="CT31"/>
  <c r="CR31"/>
  <c r="CQ31"/>
  <c r="CT38" i="29"/>
  <c r="CT18" i="30" s="1"/>
  <c r="CR38" i="29"/>
  <c r="CR18" i="30" s="1"/>
  <c r="CQ38" i="29"/>
  <c r="CS38"/>
  <c r="CS18" i="30" s="1"/>
  <c r="CP18"/>
  <c r="CT26" i="23"/>
  <c r="CR26"/>
  <c r="CS26"/>
  <c r="CQ26"/>
  <c r="CT22" i="31"/>
  <c r="CQ22"/>
  <c r="CR22"/>
  <c r="CS22"/>
  <c r="CT23" i="28"/>
  <c r="CR23"/>
  <c r="CS23"/>
  <c r="CQ23"/>
  <c r="CP21" i="21"/>
  <c r="CR21" s="1"/>
  <c r="CP36"/>
  <c r="CP35"/>
  <c r="CQ35" s="1"/>
  <c r="CS37" i="29"/>
  <c r="CS33" i="27"/>
  <c r="CU33" s="1"/>
  <c r="R33" s="1"/>
  <c r="H33" s="1"/>
  <c r="CS33" i="30"/>
  <c r="CU25" i="23"/>
  <c r="R25" s="1"/>
  <c r="H25" s="1"/>
  <c r="CU31" i="27"/>
  <c r="R31" s="1"/>
  <c r="H31" s="1"/>
  <c r="CQ37" i="23"/>
  <c r="CS37"/>
  <c r="CS32" i="27"/>
  <c r="CS37"/>
  <c r="BV29"/>
  <c r="BU29"/>
  <c r="CS21" i="26"/>
  <c r="CQ21"/>
  <c r="BU31" i="23"/>
  <c r="CS29" i="28"/>
  <c r="CU27" i="25"/>
  <c r="R27" s="1"/>
  <c r="H27" s="1"/>
  <c r="CS23"/>
  <c r="CU23" s="1"/>
  <c r="R23" s="1"/>
  <c r="H23" s="1"/>
  <c r="CS38" i="30"/>
  <c r="CS18" i="31" s="1"/>
  <c r="BV34" i="23"/>
  <c r="CS24" i="26"/>
  <c r="CS29"/>
  <c r="CP26"/>
  <c r="CQ30" i="23"/>
  <c r="CS25" i="27"/>
  <c r="CU25" s="1"/>
  <c r="CS28"/>
  <c r="CU36" i="29"/>
  <c r="BU29" i="31"/>
  <c r="BV35" i="28"/>
  <c r="CU36" i="25"/>
  <c r="CU23" i="24"/>
  <c r="R23" s="1"/>
  <c r="H23" s="1"/>
  <c r="BU37" i="25"/>
  <c r="BV37"/>
  <c r="BV38"/>
  <c r="BV18" i="26" s="1"/>
  <c r="BU38" i="25"/>
  <c r="BU18" i="26" s="1"/>
  <c r="CQ37" i="25"/>
  <c r="BV32" i="31"/>
  <c r="CQ32"/>
  <c r="CU32" s="1"/>
  <c r="R32" s="1"/>
  <c r="H32" s="1"/>
  <c r="BU33"/>
  <c r="CQ33"/>
  <c r="BU32"/>
  <c r="BV33"/>
  <c r="CS33"/>
  <c r="BV36" i="30"/>
  <c r="BV35"/>
  <c r="CS36"/>
  <c r="BU36"/>
  <c r="BU35"/>
  <c r="CS35"/>
  <c r="CQ35"/>
  <c r="CQ36"/>
  <c r="CP22" i="25"/>
  <c r="CP21"/>
  <c r="BV25" i="30"/>
  <c r="BU26"/>
  <c r="CQ26"/>
  <c r="CU26" s="1"/>
  <c r="R26" s="1"/>
  <c r="H26" s="1"/>
  <c r="BU25"/>
  <c r="BV26"/>
  <c r="CQ25"/>
  <c r="CU25" s="1"/>
  <c r="R25" s="1"/>
  <c r="H25" s="1"/>
  <c r="BU25" i="29"/>
  <c r="BV26"/>
  <c r="CQ25"/>
  <c r="BV25"/>
  <c r="BU26"/>
  <c r="BU28"/>
  <c r="CS28"/>
  <c r="CQ28"/>
  <c r="BV28"/>
  <c r="BV27"/>
  <c r="BU27"/>
  <c r="BV29"/>
  <c r="BU29"/>
  <c r="BU30"/>
  <c r="CQ30"/>
  <c r="CU30" s="1"/>
  <c r="CQ29"/>
  <c r="BV30"/>
  <c r="BV31" i="26"/>
  <c r="BV32"/>
  <c r="BU32"/>
  <c r="BU31"/>
  <c r="CS22"/>
  <c r="BV30" i="30"/>
  <c r="CQ30"/>
  <c r="BV29"/>
  <c r="CQ29"/>
  <c r="BU30"/>
  <c r="BU29"/>
  <c r="BU33" i="23"/>
  <c r="BV33"/>
  <c r="BV25" i="31"/>
  <c r="BU25"/>
  <c r="CS29"/>
  <c r="CS30"/>
  <c r="CS28" i="30"/>
  <c r="CS29"/>
  <c r="BV32" i="27"/>
  <c r="BU32"/>
  <c r="CT29"/>
  <c r="CQ29"/>
  <c r="CS29"/>
  <c r="CR29"/>
  <c r="CT36" i="28"/>
  <c r="CR36"/>
  <c r="CQ36"/>
  <c r="CS36"/>
  <c r="CT31" i="26"/>
  <c r="CS31"/>
  <c r="CR31"/>
  <c r="CQ31"/>
  <c r="CQ28" i="24"/>
  <c r="CS28"/>
  <c r="CT28"/>
  <c r="CR28"/>
  <c r="CT34" i="29"/>
  <c r="CR34"/>
  <c r="CS34"/>
  <c r="CQ34"/>
  <c r="BV32" i="21"/>
  <c r="BU31"/>
  <c r="BV31"/>
  <c r="CQ31"/>
  <c r="BV21" i="28"/>
  <c r="BU21"/>
  <c r="CQ21"/>
  <c r="CQ22"/>
  <c r="BU34"/>
  <c r="BV34"/>
  <c r="CQ34"/>
  <c r="CU34" s="1"/>
  <c r="R34" s="1"/>
  <c r="H34" s="1"/>
  <c r="CS21"/>
  <c r="CS22"/>
  <c r="CS32" i="23"/>
  <c r="CR32"/>
  <c r="CQ32"/>
  <c r="CT32"/>
  <c r="CQ27"/>
  <c r="CR27"/>
  <c r="CS27"/>
  <c r="CT27"/>
  <c r="CQ21" i="31"/>
  <c r="CR21"/>
  <c r="CT21"/>
  <c r="CS21"/>
  <c r="CQ24" i="28"/>
  <c r="CS24"/>
  <c r="CR24"/>
  <c r="CT24"/>
  <c r="CP34" i="31"/>
  <c r="CT34" s="1"/>
  <c r="CS25" i="29"/>
  <c r="CN26" i="24"/>
  <c r="CS31" i="21"/>
  <c r="CS29" i="29"/>
  <c r="CS37" i="25"/>
  <c r="CQ33" i="30"/>
  <c r="CQ32" i="27"/>
  <c r="CU32" s="1"/>
  <c r="R32" s="1"/>
  <c r="H32" s="1"/>
  <c r="CQ37"/>
  <c r="BV33"/>
  <c r="BU33"/>
  <c r="CU22" i="26"/>
  <c r="CU24" i="25"/>
  <c r="BV31" i="23"/>
  <c r="CU29" i="28"/>
  <c r="R29" s="1"/>
  <c r="H29" s="1"/>
  <c r="CS32" i="24"/>
  <c r="CU32" s="1"/>
  <c r="R32" s="1"/>
  <c r="H32" s="1"/>
  <c r="CS32" i="21"/>
  <c r="CS34" i="25"/>
  <c r="CU34" s="1"/>
  <c r="CS30" i="23"/>
  <c r="CQ28" i="27"/>
  <c r="CU28" s="1"/>
  <c r="R28" s="1"/>
  <c r="H28" s="1"/>
  <c r="CU31" i="29"/>
  <c r="R31" s="1"/>
  <c r="H31" s="1"/>
  <c r="BV29" i="31"/>
  <c r="CU21" i="29"/>
  <c r="R21" s="1"/>
  <c r="H21" s="1"/>
  <c r="BU35" i="28"/>
  <c r="CU35" i="27"/>
  <c r="R35" s="1"/>
  <c r="H35" s="1"/>
  <c r="CQ29" i="26"/>
  <c r="BV29"/>
  <c r="BU29"/>
  <c r="CU35" i="25"/>
  <c r="R35" s="1"/>
  <c r="H35" s="1"/>
  <c r="CU32"/>
  <c r="CS35" i="28"/>
  <c r="CT29" i="1"/>
  <c r="CR29"/>
  <c r="CT24"/>
  <c r="CS24"/>
  <c r="CR24"/>
  <c r="CQ24"/>
  <c r="CN36"/>
  <c r="CP36" s="1"/>
  <c r="CQ36" s="1"/>
  <c r="CO36"/>
  <c r="CP30"/>
  <c r="CS30" s="1"/>
  <c r="CP23"/>
  <c r="CP19"/>
  <c r="CU19" s="1"/>
  <c r="R19" s="1"/>
  <c r="H19" s="1"/>
  <c r="CO19"/>
  <c r="CP20" s="1"/>
  <c r="CT20" s="1"/>
  <c r="CN33"/>
  <c r="CP34" s="1"/>
  <c r="CQ34" s="1"/>
  <c r="CO21"/>
  <c r="CP22" s="1"/>
  <c r="CS22" s="1"/>
  <c r="CT25"/>
  <c r="CS25"/>
  <c r="CQ25"/>
  <c r="CR25"/>
  <c r="CS34"/>
  <c r="BU27"/>
  <c r="BV27"/>
  <c r="CR27"/>
  <c r="CT27"/>
  <c r="BU25"/>
  <c r="BV25"/>
  <c r="BU21"/>
  <c r="BV21"/>
  <c r="CQ29"/>
  <c r="CS29"/>
  <c r="BU30"/>
  <c r="BU26"/>
  <c r="BU33"/>
  <c r="BV33"/>
  <c r="BV32"/>
  <c r="BU32"/>
  <c r="BU31"/>
  <c r="BV31"/>
  <c r="CQ31"/>
  <c r="CU31" s="1"/>
  <c r="R31" s="1"/>
  <c r="H31" s="1"/>
  <c r="CP28"/>
  <c r="CP32"/>
  <c r="BV30"/>
  <c r="CP26"/>
  <c r="BU34"/>
  <c r="BV26"/>
  <c r="R24" i="21"/>
  <c r="H24" s="1"/>
  <c r="CO36" i="31"/>
  <c r="CN36"/>
  <c r="CO38"/>
  <c r="CO35"/>
  <c r="CN35"/>
  <c r="CM37"/>
  <c r="CO37" s="1"/>
  <c r="CR34"/>
  <c r="CS26"/>
  <c r="CS28"/>
  <c r="BU27"/>
  <c r="BV28"/>
  <c r="BV27"/>
  <c r="BU28"/>
  <c r="CQ28"/>
  <c r="CQ27"/>
  <c r="BV26"/>
  <c r="BU26"/>
  <c r="CQ26"/>
  <c r="CS27"/>
  <c r="BV35"/>
  <c r="BV34"/>
  <c r="BU34"/>
  <c r="CR19" i="28"/>
  <c r="R24" i="29"/>
  <c r="H24" s="1"/>
  <c r="R36"/>
  <c r="H36" s="1"/>
  <c r="R36" i="25"/>
  <c r="H36" s="1"/>
  <c r="R22" i="26"/>
  <c r="H22" s="1"/>
  <c r="R25"/>
  <c r="H25" s="1"/>
  <c r="R30" i="21"/>
  <c r="H30" s="1"/>
  <c r="R24" i="25"/>
  <c r="H24" s="1"/>
  <c r="S29" i="30"/>
  <c r="S26"/>
  <c r="S20"/>
  <c r="P17"/>
  <c r="H23"/>
  <c r="R20" i="29"/>
  <c r="H20" s="1"/>
  <c r="S22" i="30"/>
  <c r="S30"/>
  <c r="S32"/>
  <c r="S36"/>
  <c r="S38"/>
  <c r="S32" i="28"/>
  <c r="S29"/>
  <c r="S21"/>
  <c r="S22"/>
  <c r="S31"/>
  <c r="P17"/>
  <c r="S27"/>
  <c r="S38"/>
  <c r="S19"/>
  <c r="R20" i="25"/>
  <c r="H20" s="1"/>
  <c r="CU19" i="30"/>
  <c r="R19" s="1"/>
  <c r="H19" s="1"/>
  <c r="R30" i="29"/>
  <c r="H30" s="1"/>
  <c r="R32"/>
  <c r="H32" s="1"/>
  <c r="R28" i="21"/>
  <c r="H28" s="1"/>
  <c r="R31" i="25"/>
  <c r="H31" s="1"/>
  <c r="R32"/>
  <c r="H32" s="1"/>
  <c r="R34"/>
  <c r="H34" s="1"/>
  <c r="R25" i="27"/>
  <c r="H25" s="1"/>
  <c r="R22"/>
  <c r="H22" s="1"/>
  <c r="S27" i="30"/>
  <c r="S24"/>
  <c r="S34"/>
  <c r="S28"/>
  <c r="CT36" i="21"/>
  <c r="CR36"/>
  <c r="CS36"/>
  <c r="BU35"/>
  <c r="BV35"/>
  <c r="BU36"/>
  <c r="CQ36"/>
  <c r="CS35"/>
  <c r="CP38"/>
  <c r="CN18" i="23"/>
  <c r="CP19" s="1"/>
  <c r="BU34" i="21"/>
  <c r="BV34"/>
  <c r="CR37"/>
  <c r="CQ37"/>
  <c r="CS37"/>
  <c r="CT37"/>
  <c r="BU37"/>
  <c r="BV37"/>
  <c r="BQ18" i="23"/>
  <c r="BS38" i="21"/>
  <c r="BV36"/>
  <c r="CP22"/>
  <c r="CT22" s="1"/>
  <c r="CS21"/>
  <c r="CT21"/>
  <c r="BU21"/>
  <c r="BV21"/>
  <c r="CP35" i="1"/>
  <c r="CQ35" s="1"/>
  <c r="CP18" i="21"/>
  <c r="CR38" i="1"/>
  <c r="CR18" i="21" s="1"/>
  <c r="CT38" i="1"/>
  <c r="CT18" i="21" s="1"/>
  <c r="BS18"/>
  <c r="BT38" i="1"/>
  <c r="CS38" s="1"/>
  <c r="CS18" i="21" s="1"/>
  <c r="BU37" i="1"/>
  <c r="BV37"/>
  <c r="BU35"/>
  <c r="BV35"/>
  <c r="CT19" i="21"/>
  <c r="BU36" i="1"/>
  <c r="BV36"/>
  <c r="CU29"/>
  <c r="R29" s="1"/>
  <c r="H29" s="1"/>
  <c r="S39"/>
  <c r="S39" i="31"/>
  <c r="S39" i="25"/>
  <c r="CU20" i="23"/>
  <c r="R20" s="1"/>
  <c r="CR29" i="24" l="1"/>
  <c r="CS29"/>
  <c r="CT29"/>
  <c r="CQ29"/>
  <c r="CT34" i="30"/>
  <c r="CR34"/>
  <c r="CU34" s="1"/>
  <c r="R34" s="1"/>
  <c r="H34" s="1"/>
  <c r="CS34"/>
  <c r="CQ34"/>
  <c r="CR32"/>
  <c r="CT32"/>
  <c r="CQ32"/>
  <c r="CS32"/>
  <c r="CS32" i="26"/>
  <c r="CT20" i="31"/>
  <c r="CU20" s="1"/>
  <c r="R20" s="1"/>
  <c r="H20" s="1"/>
  <c r="CQ25" i="28"/>
  <c r="BU24" i="24"/>
  <c r="BV24"/>
  <c r="BV25"/>
  <c r="CS31" i="25"/>
  <c r="CS30"/>
  <c r="CU30" s="1"/>
  <c r="CU26" i="27"/>
  <c r="CU20" i="29"/>
  <c r="CR23" i="26"/>
  <c r="CT23"/>
  <c r="BV20" i="25"/>
  <c r="BU21"/>
  <c r="BU20"/>
  <c r="BV21"/>
  <c r="CU30" i="30"/>
  <c r="R30" s="1"/>
  <c r="H30" s="1"/>
  <c r="CU36" i="24"/>
  <c r="R36" s="1"/>
  <c r="H36" s="1"/>
  <c r="CQ20" i="31"/>
  <c r="CS25" i="28"/>
  <c r="CS20" i="31"/>
  <c r="CR31" i="30"/>
  <c r="CT31"/>
  <c r="CQ31"/>
  <c r="CU31" s="1"/>
  <c r="R31" s="1"/>
  <c r="H31" s="1"/>
  <c r="CP23" i="27"/>
  <c r="CP24"/>
  <c r="CT30" i="23"/>
  <c r="CR30"/>
  <c r="CP32" i="29"/>
  <c r="CP33"/>
  <c r="CP27" i="26"/>
  <c r="CR34" i="1"/>
  <c r="CU37" i="30"/>
  <c r="R37" s="1"/>
  <c r="H37" s="1"/>
  <c r="CT25" i="28"/>
  <c r="CT21" i="30"/>
  <c r="BU23"/>
  <c r="BV23"/>
  <c r="BU24"/>
  <c r="CQ36" i="23"/>
  <c r="CS36"/>
  <c r="BV36"/>
  <c r="BU36"/>
  <c r="CQ32" i="28"/>
  <c r="CS32"/>
  <c r="CP21" i="24"/>
  <c r="CP22"/>
  <c r="CQ23" i="30"/>
  <c r="CU23" s="1"/>
  <c r="CU20" i="25"/>
  <c r="CU29" i="26"/>
  <c r="R29" s="1"/>
  <c r="H29" s="1"/>
  <c r="CS23"/>
  <c r="CU23" s="1"/>
  <c r="R23" s="1"/>
  <c r="H23" s="1"/>
  <c r="CU22" i="27"/>
  <c r="CP30" i="24"/>
  <c r="CU20" i="28"/>
  <c r="R20" s="1"/>
  <c r="H20" s="1"/>
  <c r="BU31" i="30"/>
  <c r="BV31"/>
  <c r="CR21" i="23"/>
  <c r="CT21"/>
  <c r="CQ21"/>
  <c r="CQ34" i="31"/>
  <c r="CS34"/>
  <c r="CS27" i="1"/>
  <c r="CU37" i="27"/>
  <c r="R37" s="1"/>
  <c r="H37" s="1"/>
  <c r="CU31" i="25"/>
  <c r="CU31" i="28"/>
  <c r="R31" s="1"/>
  <c r="H31" s="1"/>
  <c r="CU27"/>
  <c r="R27" s="1"/>
  <c r="H27" s="1"/>
  <c r="CP22" i="29"/>
  <c r="CP23"/>
  <c r="CT20" i="25"/>
  <c r="CQ20"/>
  <c r="CS20"/>
  <c r="CE18" i="26"/>
  <c r="CJ38" i="25"/>
  <c r="CJ18" i="26" s="1"/>
  <c r="CG18"/>
  <c r="CK38" i="25"/>
  <c r="CU29" i="31"/>
  <c r="R29" s="1"/>
  <c r="H29" s="1"/>
  <c r="BP18" i="28"/>
  <c r="BS38" i="27"/>
  <c r="CP24" i="31"/>
  <c r="CP25"/>
  <c r="CT36" i="30"/>
  <c r="CR36"/>
  <c r="CU36" i="27"/>
  <c r="R36" s="1"/>
  <c r="H36" s="1"/>
  <c r="CU32" i="28"/>
  <c r="R32" s="1"/>
  <c r="H32" s="1"/>
  <c r="CU20" i="21"/>
  <c r="R20" s="1"/>
  <c r="H20" s="1"/>
  <c r="S39" i="27"/>
  <c r="BP18"/>
  <c r="BS38" i="26"/>
  <c r="CQ24" i="24"/>
  <c r="CU24" s="1"/>
  <c r="R24" s="1"/>
  <c r="H24" s="1"/>
  <c r="CP34" i="23"/>
  <c r="CP33"/>
  <c r="CQ19" i="31"/>
  <c r="CU19" s="1"/>
  <c r="R19" s="1"/>
  <c r="H19" s="1"/>
  <c r="S39" i="29"/>
  <c r="CS20" i="26"/>
  <c r="CS19" i="31"/>
  <c r="BV20" i="1"/>
  <c r="BV19"/>
  <c r="S39" i="26"/>
  <c r="S39" i="23"/>
  <c r="S39" i="28"/>
  <c r="CR20" i="1"/>
  <c r="CR35" i="28"/>
  <c r="CT35"/>
  <c r="CS21" i="30"/>
  <c r="CQ21"/>
  <c r="S39"/>
  <c r="CU32" i="23"/>
  <c r="R32" s="1"/>
  <c r="H32" s="1"/>
  <c r="CU34" i="26"/>
  <c r="R34" s="1"/>
  <c r="H34" s="1"/>
  <c r="CQ35" i="28"/>
  <c r="CU35" s="1"/>
  <c r="R35" s="1"/>
  <c r="H35" s="1"/>
  <c r="CR33" i="30"/>
  <c r="CU33" s="1"/>
  <c r="R33" s="1"/>
  <c r="H33" s="1"/>
  <c r="CT33"/>
  <c r="CU28" i="31"/>
  <c r="R28" s="1"/>
  <c r="H28" s="1"/>
  <c r="CP37" i="1"/>
  <c r="CU29" i="30"/>
  <c r="R29" s="1"/>
  <c r="H29" s="1"/>
  <c r="CU35"/>
  <c r="R35" s="1"/>
  <c r="H35" s="1"/>
  <c r="CU33" i="31"/>
  <c r="R33" s="1"/>
  <c r="H33" s="1"/>
  <c r="CQ20" i="30"/>
  <c r="CT20"/>
  <c r="CS20"/>
  <c r="CR20"/>
  <c r="CU35" i="29"/>
  <c r="R35" s="1"/>
  <c r="H35" s="1"/>
  <c r="CT33" i="28"/>
  <c r="CS33"/>
  <c r="CQ33"/>
  <c r="CR33"/>
  <c r="CU36"/>
  <c r="R36" s="1"/>
  <c r="H36" s="1"/>
  <c r="BT18" i="29"/>
  <c r="CS19" s="1"/>
  <c r="BV38" i="28"/>
  <c r="BV18" i="29" s="1"/>
  <c r="CQ38" i="28"/>
  <c r="BU38"/>
  <c r="BU18" i="29" s="1"/>
  <c r="CR28" i="28"/>
  <c r="CT28"/>
  <c r="CQ28"/>
  <c r="CT22"/>
  <c r="CR22"/>
  <c r="CS28"/>
  <c r="CQ35" i="26"/>
  <c r="CT35"/>
  <c r="CS35"/>
  <c r="CR35"/>
  <c r="CS37"/>
  <c r="CT37"/>
  <c r="CQ37"/>
  <c r="CR37"/>
  <c r="CT32"/>
  <c r="CR32"/>
  <c r="CT36"/>
  <c r="CR36"/>
  <c r="CQ36"/>
  <c r="CS36"/>
  <c r="CR38"/>
  <c r="CR18" i="27" s="1"/>
  <c r="CT38" i="26"/>
  <c r="CT18" i="27" s="1"/>
  <c r="CP18"/>
  <c r="CR19" i="26"/>
  <c r="CT19"/>
  <c r="CQ19"/>
  <c r="CT33" i="25"/>
  <c r="CR33"/>
  <c r="CS33"/>
  <c r="CQ33"/>
  <c r="CR38"/>
  <c r="CR18" i="26" s="1"/>
  <c r="CP18"/>
  <c r="CT38" i="25"/>
  <c r="CT18" i="26" s="1"/>
  <c r="CU28" i="25"/>
  <c r="R28" s="1"/>
  <c r="H28" s="1"/>
  <c r="CR35" i="24"/>
  <c r="CT35"/>
  <c r="CQ35"/>
  <c r="CT33"/>
  <c r="CR33"/>
  <c r="CQ33"/>
  <c r="CR38"/>
  <c r="CR18" i="25" s="1"/>
  <c r="CT38" i="24"/>
  <c r="CT18" i="25" s="1"/>
  <c r="CP18"/>
  <c r="CQ38" i="24"/>
  <c r="CS38"/>
  <c r="CS18" i="25" s="1"/>
  <c r="BU38" i="24"/>
  <c r="BU18" i="25" s="1"/>
  <c r="BT18"/>
  <c r="BV38" i="24"/>
  <c r="BV18" i="25" s="1"/>
  <c r="CR34" i="24"/>
  <c r="CT34"/>
  <c r="CQ34"/>
  <c r="CR31"/>
  <c r="CT31"/>
  <c r="CQ31"/>
  <c r="CS31"/>
  <c r="CS37"/>
  <c r="CT37"/>
  <c r="CR37"/>
  <c r="CQ37"/>
  <c r="CS34"/>
  <c r="CT23" i="23"/>
  <c r="CR23"/>
  <c r="CQ23"/>
  <c r="CU31"/>
  <c r="R31" s="1"/>
  <c r="H31" s="1"/>
  <c r="CR38"/>
  <c r="CR18" i="24" s="1"/>
  <c r="CP18"/>
  <c r="CT38" i="23"/>
  <c r="CT18" i="24" s="1"/>
  <c r="CQ21" i="21"/>
  <c r="CU21" s="1"/>
  <c r="R21" s="1"/>
  <c r="H21" s="1"/>
  <c r="CQ34"/>
  <c r="CU28"/>
  <c r="CS37" i="1"/>
  <c r="CQ37"/>
  <c r="CR37"/>
  <c r="CT37"/>
  <c r="CU37" s="1"/>
  <c r="R37" s="1"/>
  <c r="H37" s="1"/>
  <c r="CU24"/>
  <c r="R24" s="1"/>
  <c r="H24" s="1"/>
  <c r="CU26" i="21"/>
  <c r="R26" s="1"/>
  <c r="H26" s="1"/>
  <c r="CU30"/>
  <c r="CT31"/>
  <c r="CR31"/>
  <c r="CT27"/>
  <c r="CR27"/>
  <c r="CS27"/>
  <c r="CT33"/>
  <c r="CQ33"/>
  <c r="CR33"/>
  <c r="CS33"/>
  <c r="CQ22"/>
  <c r="CS22"/>
  <c r="CU36"/>
  <c r="R36" s="1"/>
  <c r="H36" s="1"/>
  <c r="CT32"/>
  <c r="CR32"/>
  <c r="CT34"/>
  <c r="CR34"/>
  <c r="CR22" i="1"/>
  <c r="CQ20"/>
  <c r="CQ22"/>
  <c r="CQ21" i="25"/>
  <c r="CS21"/>
  <c r="CR21"/>
  <c r="CT21"/>
  <c r="CT26" i="26"/>
  <c r="CR26"/>
  <c r="CQ26"/>
  <c r="CS26"/>
  <c r="CU38" i="29"/>
  <c r="CQ18" i="30"/>
  <c r="BV38" i="23"/>
  <c r="BV18" i="24" s="1"/>
  <c r="BU38" i="23"/>
  <c r="BU18" i="24" s="1"/>
  <c r="BT18"/>
  <c r="CS38" i="23"/>
  <c r="CS18" i="24" s="1"/>
  <c r="CQ38" i="23"/>
  <c r="CR26" i="29"/>
  <c r="CQ26"/>
  <c r="CT26"/>
  <c r="CS26"/>
  <c r="CN37" i="31"/>
  <c r="CT22" i="1"/>
  <c r="CU24" i="28"/>
  <c r="R24" s="1"/>
  <c r="H24" s="1"/>
  <c r="CU21" i="31"/>
  <c r="R21" s="1"/>
  <c r="H21" s="1"/>
  <c r="CU21" i="28"/>
  <c r="R21" s="1"/>
  <c r="H21" s="1"/>
  <c r="CU34" i="29"/>
  <c r="R34" s="1"/>
  <c r="H34" s="1"/>
  <c r="CU31" i="26"/>
  <c r="R31" s="1"/>
  <c r="H31" s="1"/>
  <c r="CU29" i="27"/>
  <c r="R29" s="1"/>
  <c r="H29" s="1"/>
  <c r="CU32" i="26"/>
  <c r="R32" s="1"/>
  <c r="H32" s="1"/>
  <c r="CU29" i="29"/>
  <c r="R29" s="1"/>
  <c r="H29" s="1"/>
  <c r="CU28"/>
  <c r="R28" s="1"/>
  <c r="H28" s="1"/>
  <c r="CU36" i="30"/>
  <c r="R36" s="1"/>
  <c r="H36" s="1"/>
  <c r="CU37" i="25"/>
  <c r="R37" s="1"/>
  <c r="H37" s="1"/>
  <c r="CU21" i="26"/>
  <c r="R21" s="1"/>
  <c r="H21" s="1"/>
  <c r="CU20"/>
  <c r="R20" s="1"/>
  <c r="H20" s="1"/>
  <c r="CU37" i="23"/>
  <c r="R37" s="1"/>
  <c r="H37" s="1"/>
  <c r="CU23" i="28"/>
  <c r="R23" s="1"/>
  <c r="H23" s="1"/>
  <c r="CU22" i="31"/>
  <c r="R22" s="1"/>
  <c r="H22" s="1"/>
  <c r="CU26" i="23"/>
  <c r="R26" s="1"/>
  <c r="H26" s="1"/>
  <c r="CU30" i="26"/>
  <c r="R30" s="1"/>
  <c r="H30" s="1"/>
  <c r="CU28"/>
  <c r="R28" s="1"/>
  <c r="H28" s="1"/>
  <c r="CU33"/>
  <c r="R33" s="1"/>
  <c r="H33" s="1"/>
  <c r="CU27" i="30"/>
  <c r="R27" s="1"/>
  <c r="H27" s="1"/>
  <c r="CU24" i="26"/>
  <c r="R24" s="1"/>
  <c r="H24" s="1"/>
  <c r="CU31" i="31"/>
  <c r="R31" s="1"/>
  <c r="H31" s="1"/>
  <c r="CP26" i="24"/>
  <c r="CP27"/>
  <c r="CS22" i="25"/>
  <c r="CR22"/>
  <c r="CQ22"/>
  <c r="CT22"/>
  <c r="CR35" i="21"/>
  <c r="CT35"/>
  <c r="CU38" i="30"/>
  <c r="CQ18" i="31"/>
  <c r="CT27" i="29"/>
  <c r="CR27"/>
  <c r="CQ27"/>
  <c r="CS27"/>
  <c r="CP38" i="31"/>
  <c r="CR38" s="1"/>
  <c r="CU27" i="23"/>
  <c r="R27" s="1"/>
  <c r="H27" s="1"/>
  <c r="CU28" i="24"/>
  <c r="R28" s="1"/>
  <c r="H28" s="1"/>
  <c r="CU25" i="29"/>
  <c r="R25" s="1"/>
  <c r="H25" s="1"/>
  <c r="CU30" i="23"/>
  <c r="R30" s="1"/>
  <c r="H30" s="1"/>
  <c r="CU29" i="24"/>
  <c r="R29" s="1"/>
  <c r="H29" s="1"/>
  <c r="CU24" i="23"/>
  <c r="R24" s="1"/>
  <c r="H24" s="1"/>
  <c r="CU37" i="29"/>
  <c r="R37" s="1"/>
  <c r="H37" s="1"/>
  <c r="CU28" i="30"/>
  <c r="R28" s="1"/>
  <c r="H28" s="1"/>
  <c r="CU30" i="31"/>
  <c r="R30" s="1"/>
  <c r="H30" s="1"/>
  <c r="CR23" i="1"/>
  <c r="CT23"/>
  <c r="CS23"/>
  <c r="CQ23"/>
  <c r="CS36"/>
  <c r="CT34"/>
  <c r="CP21"/>
  <c r="CP33"/>
  <c r="CS20"/>
  <c r="CU20" s="1"/>
  <c r="R20" s="1"/>
  <c r="H20" s="1"/>
  <c r="CT30"/>
  <c r="CR30"/>
  <c r="CQ30"/>
  <c r="CR26"/>
  <c r="CS26"/>
  <c r="CQ26"/>
  <c r="CT26"/>
  <c r="CR32"/>
  <c r="CQ32"/>
  <c r="CT32"/>
  <c r="CS32"/>
  <c r="CU27"/>
  <c r="R27" s="1"/>
  <c r="H27" s="1"/>
  <c r="CU25"/>
  <c r="R25" s="1"/>
  <c r="H25" s="1"/>
  <c r="CS28"/>
  <c r="CR28"/>
  <c r="CQ28"/>
  <c r="CT28"/>
  <c r="CU34"/>
  <c r="R34" s="1"/>
  <c r="H34" s="1"/>
  <c r="CT38" i="31"/>
  <c r="CS38"/>
  <c r="CP35"/>
  <c r="CP37"/>
  <c r="CP36"/>
  <c r="CU26"/>
  <c r="R26" s="1"/>
  <c r="H26" s="1"/>
  <c r="CU27"/>
  <c r="R27" s="1"/>
  <c r="H27" s="1"/>
  <c r="CR19" i="23"/>
  <c r="CT19"/>
  <c r="BS18"/>
  <c r="BT38" i="21"/>
  <c r="CQ38" s="1"/>
  <c r="CR38"/>
  <c r="CR18" i="23" s="1"/>
  <c r="CT38" i="21"/>
  <c r="CT18" i="23" s="1"/>
  <c r="CP18"/>
  <c r="CU37" i="21"/>
  <c r="R37" s="1"/>
  <c r="H37" s="1"/>
  <c r="CR22"/>
  <c r="CT35" i="1"/>
  <c r="CR35"/>
  <c r="CS35"/>
  <c r="CU35" s="1"/>
  <c r="R35" s="1"/>
  <c r="H35" s="1"/>
  <c r="CT36"/>
  <c r="CR36"/>
  <c r="BT18" i="21"/>
  <c r="CS19" s="1"/>
  <c r="BV38" i="1"/>
  <c r="BV18" i="21" s="1"/>
  <c r="BU38" i="1"/>
  <c r="BU18" i="21" s="1"/>
  <c r="CQ38" i="1"/>
  <c r="H20" i="23"/>
  <c r="CR23" i="29" l="1"/>
  <c r="CT23"/>
  <c r="CQ23"/>
  <c r="CS23"/>
  <c r="CU34" i="31"/>
  <c r="R34" s="1"/>
  <c r="H34" s="1"/>
  <c r="CR33" i="23"/>
  <c r="CT33"/>
  <c r="CS33"/>
  <c r="CQ33"/>
  <c r="CK18" i="26"/>
  <c r="CS19" s="1"/>
  <c r="CS38" i="25"/>
  <c r="CT22" i="29"/>
  <c r="CR22"/>
  <c r="CQ22"/>
  <c r="CS22"/>
  <c r="CU21" i="23"/>
  <c r="R21" s="1"/>
  <c r="H21" s="1"/>
  <c r="CU25" i="28"/>
  <c r="R25" s="1"/>
  <c r="H25" s="1"/>
  <c r="CU22"/>
  <c r="R22" s="1"/>
  <c r="CT23" i="27"/>
  <c r="CR23"/>
  <c r="CS23"/>
  <c r="CQ23"/>
  <c r="BT38" i="26"/>
  <c r="BS18" i="27"/>
  <c r="CS25" i="31"/>
  <c r="CR25"/>
  <c r="CT25"/>
  <c r="CQ25"/>
  <c r="CQ38"/>
  <c r="CU27" i="21"/>
  <c r="R27" s="1"/>
  <c r="H27" s="1"/>
  <c r="CU33" i="28"/>
  <c r="R33" s="1"/>
  <c r="H33" s="1"/>
  <c r="CS24" i="31"/>
  <c r="CT24"/>
  <c r="CR24"/>
  <c r="CQ24"/>
  <c r="CU36" i="23"/>
  <c r="R36" s="1"/>
  <c r="H36" s="1"/>
  <c r="CT27" i="26"/>
  <c r="CR27"/>
  <c r="CS27"/>
  <c r="CQ27"/>
  <c r="CU27" s="1"/>
  <c r="R27" s="1"/>
  <c r="H27" s="1"/>
  <c r="CU32" i="30"/>
  <c r="R32" s="1"/>
  <c r="H32" s="1"/>
  <c r="CR34" i="23"/>
  <c r="CT34"/>
  <c r="CS34"/>
  <c r="CQ34"/>
  <c r="BS18" i="28"/>
  <c r="BT38" i="27"/>
  <c r="CQ22" i="24"/>
  <c r="CU22" s="1"/>
  <c r="R22" s="1"/>
  <c r="H22" s="1"/>
  <c r="CS22"/>
  <c r="CT22"/>
  <c r="CR22"/>
  <c r="CT33" i="29"/>
  <c r="CR33"/>
  <c r="CQ33"/>
  <c r="CU33" s="1"/>
  <c r="R33" s="1"/>
  <c r="H33" s="1"/>
  <c r="CS33"/>
  <c r="CQ24" i="27"/>
  <c r="CU24" s="1"/>
  <c r="R24" s="1"/>
  <c r="H24" s="1"/>
  <c r="CR24"/>
  <c r="CT24"/>
  <c r="CS24"/>
  <c r="CT30" i="24"/>
  <c r="CR30"/>
  <c r="CQ30"/>
  <c r="CU30" s="1"/>
  <c r="R30" s="1"/>
  <c r="H30" s="1"/>
  <c r="CS30"/>
  <c r="CT21"/>
  <c r="CR21"/>
  <c r="CQ21"/>
  <c r="CS21"/>
  <c r="CQ32" i="29"/>
  <c r="CR32"/>
  <c r="CT32"/>
  <c r="CS32"/>
  <c r="CU22" i="1"/>
  <c r="R22" s="1"/>
  <c r="H22" s="1"/>
  <c r="CU32" i="21"/>
  <c r="R32" s="1"/>
  <c r="H32" s="1"/>
  <c r="CU31"/>
  <c r="R31" s="1"/>
  <c r="H31" s="1"/>
  <c r="CU31" i="24"/>
  <c r="R31" s="1"/>
  <c r="H31" s="1"/>
  <c r="CU33"/>
  <c r="R33" s="1"/>
  <c r="H33" s="1"/>
  <c r="CU33" i="25"/>
  <c r="R33" s="1"/>
  <c r="H33" s="1"/>
  <c r="CU21" i="30"/>
  <c r="R21" s="1"/>
  <c r="H21" s="1"/>
  <c r="CU19" i="26"/>
  <c r="R19" s="1"/>
  <c r="H19" s="1"/>
  <c r="CU18" i="31"/>
  <c r="R38" i="30"/>
  <c r="H38" s="1"/>
  <c r="CU20"/>
  <c r="R20" s="1"/>
  <c r="CU18"/>
  <c r="R38" i="29"/>
  <c r="H38" s="1"/>
  <c r="CU27"/>
  <c r="R27" s="1"/>
  <c r="H27" s="1"/>
  <c r="H22" i="28"/>
  <c r="CQ18" i="29"/>
  <c r="CU38" i="28"/>
  <c r="BV19" i="29"/>
  <c r="CQ19"/>
  <c r="CU19" s="1"/>
  <c r="R19" s="1"/>
  <c r="CU28" i="28"/>
  <c r="R28" s="1"/>
  <c r="H28" s="1"/>
  <c r="R38" i="27"/>
  <c r="R38" i="26"/>
  <c r="H38" s="1"/>
  <c r="CU36"/>
  <c r="R36" s="1"/>
  <c r="H36" s="1"/>
  <c r="CU37"/>
  <c r="R37" s="1"/>
  <c r="H37" s="1"/>
  <c r="CU35"/>
  <c r="R35" s="1"/>
  <c r="H35" s="1"/>
  <c r="R38" i="25"/>
  <c r="H38" s="1"/>
  <c r="CU22"/>
  <c r="R22" s="1"/>
  <c r="H22" s="1"/>
  <c r="BV19"/>
  <c r="CS19"/>
  <c r="CQ19"/>
  <c r="CU37" i="24"/>
  <c r="R37" s="1"/>
  <c r="H37" s="1"/>
  <c r="CU34"/>
  <c r="R34" s="1"/>
  <c r="H34" s="1"/>
  <c r="CU35"/>
  <c r="R35" s="1"/>
  <c r="H35" s="1"/>
  <c r="CQ18" i="25"/>
  <c r="CU38" i="24"/>
  <c r="CU23" i="23"/>
  <c r="R23" s="1"/>
  <c r="H23" s="1"/>
  <c r="CU22" i="21"/>
  <c r="R22" s="1"/>
  <c r="H22" s="1"/>
  <c r="CU35"/>
  <c r="R35" s="1"/>
  <c r="H35" s="1"/>
  <c r="CU34"/>
  <c r="R34" s="1"/>
  <c r="H34" s="1"/>
  <c r="CU33"/>
  <c r="R33" s="1"/>
  <c r="H33" s="1"/>
  <c r="CT26" i="24"/>
  <c r="CQ26"/>
  <c r="CR26"/>
  <c r="CS26"/>
  <c r="CQ18"/>
  <c r="CU38" i="23"/>
  <c r="CS19" i="24"/>
  <c r="BV19"/>
  <c r="CQ19"/>
  <c r="CU19" s="1"/>
  <c r="R19" s="1"/>
  <c r="CU30" i="1"/>
  <c r="R30" s="1"/>
  <c r="H30" s="1"/>
  <c r="CU26" i="29"/>
  <c r="R26" s="1"/>
  <c r="H26" s="1"/>
  <c r="CU26" i="26"/>
  <c r="R26" s="1"/>
  <c r="CU21" i="25"/>
  <c r="R21" s="1"/>
  <c r="H21" s="1"/>
  <c r="CT27" i="24"/>
  <c r="CR27"/>
  <c r="CQ27"/>
  <c r="CS27"/>
  <c r="CS38" i="21"/>
  <c r="CS18" i="23" s="1"/>
  <c r="CR21" i="1"/>
  <c r="CT21"/>
  <c r="CS21"/>
  <c r="CQ21"/>
  <c r="CU23"/>
  <c r="R23" s="1"/>
  <c r="H23" s="1"/>
  <c r="CQ33"/>
  <c r="CR33"/>
  <c r="CS33"/>
  <c r="CT33"/>
  <c r="CU26"/>
  <c r="R26" s="1"/>
  <c r="H26" s="1"/>
  <c r="CU36"/>
  <c r="R36" s="1"/>
  <c r="H36" s="1"/>
  <c r="CU28"/>
  <c r="R28" s="1"/>
  <c r="H28" s="1"/>
  <c r="CU32"/>
  <c r="R32" s="1"/>
  <c r="H32" s="1"/>
  <c r="CT36" i="31"/>
  <c r="CR36"/>
  <c r="CQ36"/>
  <c r="CS36"/>
  <c r="CR35"/>
  <c r="CS35"/>
  <c r="CT35"/>
  <c r="CQ35"/>
  <c r="CU38"/>
  <c r="R38" s="1"/>
  <c r="H38" s="1"/>
  <c r="CT37"/>
  <c r="CR37"/>
  <c r="CQ37"/>
  <c r="CS37"/>
  <c r="BT18" i="23"/>
  <c r="BU38" i="21"/>
  <c r="BU18" i="23" s="1"/>
  <c r="BV38" i="21"/>
  <c r="BV18" i="23" s="1"/>
  <c r="CU38" i="21"/>
  <c r="CQ18" i="23"/>
  <c r="BV19" i="21"/>
  <c r="CQ19"/>
  <c r="CU19" s="1"/>
  <c r="R19" s="1"/>
  <c r="CQ18"/>
  <c r="CU38" i="1"/>
  <c r="CU32" i="29" l="1"/>
  <c r="BT18" i="28"/>
  <c r="BV38" i="27"/>
  <c r="BV18" i="28" s="1"/>
  <c r="BU38" i="27"/>
  <c r="BU18" i="28" s="1"/>
  <c r="CS38" i="27"/>
  <c r="CS18" i="28" s="1"/>
  <c r="CQ38" i="27"/>
  <c r="BT18"/>
  <c r="CQ38" i="26"/>
  <c r="BV38"/>
  <c r="BV18" i="27" s="1"/>
  <c r="BU38" i="26"/>
  <c r="BU18" i="27" s="1"/>
  <c r="CS38" i="26"/>
  <c r="CS18" i="27" s="1"/>
  <c r="CU22" i="29"/>
  <c r="R22" s="1"/>
  <c r="H22" s="1"/>
  <c r="CU23" i="27"/>
  <c r="R23" s="1"/>
  <c r="H23" s="1"/>
  <c r="CU34" i="23"/>
  <c r="R34" s="1"/>
  <c r="H34" s="1"/>
  <c r="CU25" i="31"/>
  <c r="R25" s="1"/>
  <c r="H25" s="1"/>
  <c r="CU23" i="29"/>
  <c r="R23" s="1"/>
  <c r="H23" s="1"/>
  <c r="CU24" i="31"/>
  <c r="R24" s="1"/>
  <c r="H24" s="1"/>
  <c r="CS18" i="26"/>
  <c r="CU38" i="25"/>
  <c r="CU18" i="26" s="1"/>
  <c r="CU21" i="24"/>
  <c r="R21" s="1"/>
  <c r="H21" s="1"/>
  <c r="CU33" i="23"/>
  <c r="R33" s="1"/>
  <c r="H33" s="1"/>
  <c r="CU37" i="31"/>
  <c r="R37" s="1"/>
  <c r="H37" s="1"/>
  <c r="H20" i="30"/>
  <c r="R39"/>
  <c r="U41" s="1"/>
  <c r="A47" s="1"/>
  <c r="H19" i="29"/>
  <c r="CU18"/>
  <c r="R38" i="28"/>
  <c r="H38" i="27"/>
  <c r="H26" i="26"/>
  <c r="R39"/>
  <c r="U41" s="1"/>
  <c r="A47" s="1"/>
  <c r="CU18" i="25"/>
  <c r="R38" i="24"/>
  <c r="H38" s="1"/>
  <c r="CU27"/>
  <c r="R27" s="1"/>
  <c r="H27" s="1"/>
  <c r="CU19" i="25"/>
  <c r="R19" s="1"/>
  <c r="CU18" i="24"/>
  <c r="R38" i="23"/>
  <c r="H38" s="1"/>
  <c r="CU21" i="1"/>
  <c r="R21" s="1"/>
  <c r="H21" s="1"/>
  <c r="H19" i="24"/>
  <c r="CU35" i="31"/>
  <c r="R35" s="1"/>
  <c r="H35" s="1"/>
  <c r="CU26" i="24"/>
  <c r="R26" s="1"/>
  <c r="H26" s="1"/>
  <c r="CU33" i="1"/>
  <c r="R33" s="1"/>
  <c r="H33" s="1"/>
  <c r="CU36" i="31"/>
  <c r="R36" s="1"/>
  <c r="H36" s="1"/>
  <c r="CU18" i="23"/>
  <c r="R38" i="21"/>
  <c r="H38" s="1"/>
  <c r="CS19" i="23"/>
  <c r="BV19"/>
  <c r="CQ19"/>
  <c r="CU18" i="21"/>
  <c r="R38" i="1"/>
  <c r="H19" i="21"/>
  <c r="CQ18" i="27" l="1"/>
  <c r="CU38" i="26"/>
  <c r="CU18" i="27" s="1"/>
  <c r="BV19"/>
  <c r="CQ19"/>
  <c r="CS19"/>
  <c r="CQ18" i="28"/>
  <c r="CU38" i="27"/>
  <c r="CU18" i="28" s="1"/>
  <c r="R39" i="29"/>
  <c r="U41" s="1"/>
  <c r="A47" s="1"/>
  <c r="CQ19" i="28"/>
  <c r="BV19"/>
  <c r="CS19"/>
  <c r="CU19" i="23"/>
  <c r="R19" s="1"/>
  <c r="R39" s="1"/>
  <c r="U41" s="1"/>
  <c r="A47" s="1"/>
  <c r="R39" i="21"/>
  <c r="U41" s="1"/>
  <c r="A47" s="1"/>
  <c r="R39" i="31"/>
  <c r="U41" s="1"/>
  <c r="A47" s="1"/>
  <c r="H38" i="28"/>
  <c r="H19" i="25"/>
  <c r="R39"/>
  <c r="U41" s="1"/>
  <c r="A47" s="1"/>
  <c r="R39" i="24"/>
  <c r="U41" s="1"/>
  <c r="A47" s="1"/>
  <c r="H38" i="1"/>
  <c r="R39"/>
  <c r="U41" s="1"/>
  <c r="A47" s="1"/>
  <c r="CU19" i="27" l="1"/>
  <c r="R19" s="1"/>
  <c r="CU19" i="28"/>
  <c r="R19" s="1"/>
  <c r="H19" i="23"/>
  <c r="H19" i="27" l="1"/>
  <c r="R39"/>
  <c r="U41" s="1"/>
  <c r="A47" s="1"/>
  <c r="H19" i="28"/>
  <c r="R39"/>
  <c r="U41" s="1"/>
  <c r="A47" s="1"/>
</calcChain>
</file>

<file path=xl/sharedStrings.xml><?xml version="1.0" encoding="utf-8"?>
<sst xmlns="http://schemas.openxmlformats.org/spreadsheetml/2006/main" count="881" uniqueCount="204">
  <si>
    <t>MEHRAN UNIVERSITY OF ENGINEERING AND TECHNOLOGY, JAMSHORO</t>
  </si>
  <si>
    <t>Semester</t>
  </si>
  <si>
    <t>Year</t>
  </si>
  <si>
    <t>Batch</t>
  </si>
  <si>
    <t>Subject</t>
  </si>
  <si>
    <t>Date of Conduct</t>
  </si>
  <si>
    <t>Supplementary Exam</t>
  </si>
  <si>
    <t>S#</t>
  </si>
  <si>
    <t>ID NUMBER</t>
  </si>
  <si>
    <t>Out of</t>
  </si>
  <si>
    <t>First</t>
  </si>
  <si>
    <t>14ME</t>
  </si>
  <si>
    <t>Mechanical Engineering</t>
  </si>
  <si>
    <t>Note:</t>
  </si>
  <si>
    <t>Award List of Practical</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</si>
  <si>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</si>
  <si>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</si>
  <si>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</si>
  <si>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</si>
  <si>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</si>
  <si>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</si>
  <si>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</si>
  <si>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</si>
  <si>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</si>
  <si>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</si>
  <si>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</si>
  <si>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</si>
  <si>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</si>
  <si>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</si>
  <si>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</si>
  <si>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</si>
  <si>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</si>
  <si>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</si>
  <si>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</si>
  <si>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</si>
  <si>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</si>
  <si>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</si>
  <si>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</si>
  <si>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</si>
  <si>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</si>
  <si>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</si>
  <si>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</si>
  <si>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</si>
  <si>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</si>
  <si>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</si>
  <si>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</si>
  <si>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</si>
  <si>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</si>
  <si>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</si>
  <si>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</si>
  <si>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</si>
  <si>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</si>
  <si>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</si>
  <si>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</si>
  <si>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</si>
  <si>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</si>
  <si>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</si>
  <si>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</si>
  <si>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</si>
  <si>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</si>
  <si>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</si>
  <si>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</si>
  <si>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</si>
  <si>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</si>
  <si>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</si>
  <si>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</si>
  <si>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</si>
  <si>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</si>
  <si>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</si>
  <si>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</si>
  <si>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</si>
  <si>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</si>
  <si>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</si>
  <si>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</si>
  <si>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</si>
  <si>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</si>
  <si>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</si>
  <si>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</si>
  <si>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</si>
  <si>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</si>
  <si>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</si>
  <si>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</si>
  <si>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</si>
  <si>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</si>
  <si>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</si>
  <si>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</si>
  <si>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</si>
  <si>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</si>
  <si>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</si>
  <si>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</si>
  <si>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</si>
  <si>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</si>
  <si>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</si>
  <si>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</si>
  <si>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</si>
  <si>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</si>
  <si>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</si>
  <si>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</si>
  <si>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</si>
  <si>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</si>
  <si>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</si>
  <si>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</si>
  <si>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</si>
  <si>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</si>
  <si>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</si>
  <si>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</si>
  <si>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</si>
  <si>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</si>
  <si>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</si>
  <si>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</si>
  <si>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</si>
  <si>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</si>
  <si>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</si>
  <si>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</si>
  <si>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</si>
  <si>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</si>
  <si>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</si>
  <si>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Departments</t>
  </si>
  <si>
    <t>Subjects</t>
  </si>
  <si>
    <t>Functional English</t>
  </si>
  <si>
    <t>Pakistan Studies</t>
  </si>
  <si>
    <t xml:space="preserve">Name of Internal </t>
  </si>
  <si>
    <t xml:space="preserve">Name of External </t>
  </si>
  <si>
    <t>OTHER FORMAT ERRORS</t>
  </si>
  <si>
    <t>DEPARTMENT / INSTITUTE</t>
  </si>
  <si>
    <t>PROGRAM</t>
  </si>
  <si>
    <t>ROLL# ERRORS</t>
  </si>
  <si>
    <t>INSTRUCTIONS:</t>
  </si>
  <si>
    <t>Note: Please do not write or cross anything  with Pen / Pencil above this area.</t>
  </si>
  <si>
    <r>
      <t xml:space="preserve">1. Please Start from Sheet1 and use Sheet2 (if needed) in same Workbook. After Completing, make sure there will </t>
    </r>
    <r>
      <rPr>
        <b/>
        <sz val="10"/>
        <color indexed="8"/>
        <rFont val="Times New Roman"/>
        <family val="1"/>
      </rPr>
      <t>no any Error shown with Red Fonts</t>
    </r>
    <r>
      <rPr>
        <sz val="10"/>
        <color indexed="8"/>
        <rFont val="Times New Roman"/>
        <family val="1"/>
      </rPr>
      <t xml:space="preserve"> and </t>
    </r>
    <r>
      <rPr>
        <b/>
        <sz val="10"/>
        <color indexed="8"/>
        <rFont val="Times New Roman"/>
        <family val="1"/>
      </rPr>
      <t xml:space="preserve">do not write any symbol, (----) or Cross( X) in remaing Cells after final Entry. </t>
    </r>
  </si>
  <si>
    <t>Signature of the Subject Teacher</t>
  </si>
  <si>
    <t>TOTAL ERRORS IN A SHEET</t>
  </si>
  <si>
    <t>Total Heading Errors</t>
  </si>
  <si>
    <t>Total Marks</t>
  </si>
  <si>
    <t xml:space="preserve">Objective Type Test    </t>
  </si>
  <si>
    <t>Practical Viva Voce</t>
  </si>
  <si>
    <t>ERROR NOTIFICATION AREA</t>
  </si>
  <si>
    <t xml:space="preserve">                   Final Practical Examination Marks                  Out of </t>
  </si>
  <si>
    <t>ABS</t>
  </si>
  <si>
    <r>
      <t xml:space="preserve">4. S# (E.g. 1  2 and so on) ID # Format 14CE55 if Double no.14-13CE55, for Khairpur Campus ID # Format K14CE55 Double no. K14-13CE55. in case of  Absent Write </t>
    </r>
    <r>
      <rPr>
        <b/>
        <sz val="9"/>
        <color indexed="8"/>
        <rFont val="Times New Roman"/>
        <family val="1"/>
      </rPr>
      <t>ABS. The Subjects List is updated in every Exam, so please download fresh copy of Award List for</t>
    </r>
    <r>
      <rPr>
        <sz val="9"/>
        <color indexed="8"/>
        <rFont val="Times New Roman"/>
        <family val="1"/>
      </rPr>
      <t xml:space="preserve"> Every Exam from the MUET websit.</t>
    </r>
  </si>
  <si>
    <r>
      <t xml:space="preserve">4. S# (E.g. 1  2 and so on) ID # Format 14CE55 if Double no.14-13CE55, for Khairpur Campus ID # Format K14CE55 Double no. K14-13CE55. in case of  Absent Write </t>
    </r>
    <r>
      <rPr>
        <b/>
        <sz val="9"/>
        <color indexed="8"/>
        <rFont val="Times New Roman"/>
        <family val="1"/>
      </rPr>
      <t xml:space="preserve">ABS. The Subjects are updated in every Exam, so download fresh copy of Award List. </t>
    </r>
    <r>
      <rPr>
        <b/>
        <sz val="8"/>
        <color indexed="8"/>
        <rFont val="Times New Roman"/>
        <family val="1"/>
      </rPr>
      <t>ONLY THIS PROFORMA WILL BE ACCEPTED FOR SUBMISSION OF RESULTS.</t>
    </r>
  </si>
  <si>
    <t>---</t>
  </si>
  <si>
    <t>13CE01</t>
  </si>
  <si>
    <t>13CE02</t>
  </si>
  <si>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t>
    </r>
    <r>
      <rPr>
        <b/>
        <sz val="8"/>
        <color indexed="10"/>
        <rFont val="Times New Roman"/>
        <family val="1"/>
      </rPr>
      <t>ROLL #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</si>
  <si>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</si>
  <si>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 xml:space="preserve">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</si>
  <si>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</si>
  <si>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</si>
  <si>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t>ROLL # ENTRY FORMAT AND SEQUENCE SAMPLE</t>
  </si>
  <si>
    <t>13-12CE01</t>
  </si>
  <si>
    <t>13-12CE02</t>
  </si>
  <si>
    <t>13-11CE01</t>
  </si>
  <si>
    <t>13-11CE02</t>
  </si>
  <si>
    <t>13-10CE01</t>
  </si>
  <si>
    <t>FOR SZAB CAMPUS</t>
  </si>
  <si>
    <t>K13CE01</t>
  </si>
  <si>
    <t>K13CE02</t>
  </si>
  <si>
    <t>K13-12CE01</t>
  </si>
  <si>
    <t>K13-12CE02</t>
  </si>
  <si>
    <t>K13-11CE01</t>
  </si>
  <si>
    <t>K13-11CE02</t>
  </si>
  <si>
    <t>K13-10CE01</t>
  </si>
  <si>
    <t>Please Do Not Use Copy or Cut Paste Option, it will distrub the Entire Sheet</t>
  </si>
  <si>
    <t>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t>
  </si>
  <si>
    <t>BatchNo</t>
  </si>
  <si>
    <t>SeatRollNo</t>
  </si>
  <si>
    <t>Subject Title</t>
  </si>
  <si>
    <t>Final Exam Marks</t>
  </si>
  <si>
    <r>
      <t xml:space="preserve">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 </t>
    </r>
    <r>
      <rPr>
        <b/>
        <sz val="9"/>
        <color theme="1"/>
        <rFont val="Times New Roman"/>
        <family val="1"/>
      </rPr>
      <t>PLEASE MAKE SEPARATE FILE FOR EACH SECTION &amp; FOR EACH BATCH IN SUPPLY</t>
    </r>
  </si>
  <si>
    <t xml:space="preserve">Note: (1) Use Times New Roman Font. 2) Abbreviations are not allowed. 3) Twelve (12) Font Size is allowed. For Further help download sample filled award list from internet ( http://www.muet.edu.pk ).
</t>
  </si>
  <si>
    <t>Credit Hours</t>
  </si>
  <si>
    <t>NOTE: THE MARKS SHOULD NOT BE AWARDED IN FRACTION</t>
  </si>
  <si>
    <r>
      <rPr>
        <b/>
        <sz val="9"/>
        <color theme="3"/>
        <rFont val="Times New Roman"/>
        <family val="1"/>
      </rPr>
      <t>System Proposed &amp; Developed By:</t>
    </r>
    <r>
      <rPr>
        <sz val="9"/>
        <color theme="3"/>
        <rFont val="Times New Roman"/>
        <family val="1"/>
      </rPr>
      <t xml:space="preserve"> Jamil Ahmed Solangi, Assistant Controller</t>
    </r>
  </si>
  <si>
    <t>Hyderabad Institute of Arts, Science And Technology</t>
  </si>
  <si>
    <t>A18BSIT</t>
  </si>
  <si>
    <t>A19BSIT</t>
  </si>
  <si>
    <t>A20BSIT</t>
  </si>
  <si>
    <t>A21BSIT</t>
  </si>
  <si>
    <t>A22BSIT</t>
  </si>
  <si>
    <t>BS IT</t>
  </si>
  <si>
    <t>Basic Electronics</t>
  </si>
  <si>
    <t xml:space="preserve">Programming Fundamentals </t>
  </si>
  <si>
    <t>Discrete Mathematics</t>
  </si>
  <si>
    <t>Object Oriented Programming</t>
  </si>
  <si>
    <t>Web Programming</t>
  </si>
  <si>
    <t>Digital Logic &amp; Design</t>
  </si>
  <si>
    <t>Principles of Management</t>
  </si>
  <si>
    <t>Calculas &amp; Analytical Geometry</t>
  </si>
  <si>
    <t>Data Structure &amp; Alogorithms</t>
  </si>
  <si>
    <t>Computer Graphics</t>
  </si>
  <si>
    <t>Differential Equations</t>
  </si>
  <si>
    <t>Communication Skills</t>
  </si>
  <si>
    <t>Islamic Studies</t>
  </si>
  <si>
    <t>Bachelor of Information Technology</t>
  </si>
  <si>
    <t xml:space="preserve">Dr. Aijaz Brohi </t>
  </si>
  <si>
    <t>Engr. Rehan Rasheed</t>
  </si>
  <si>
    <t>22/07/2019</t>
  </si>
  <si>
    <t>Object Oriented Analysis &amp; Design</t>
  </si>
  <si>
    <t>Data Communication</t>
  </si>
  <si>
    <t>Operating System Concepts</t>
  </si>
  <si>
    <t>Database Management System</t>
  </si>
  <si>
    <t>Technical Report Writing</t>
  </si>
  <si>
    <t>June, 2019</t>
  </si>
</sst>
</file>

<file path=xl/styles.xml><?xml version="1.0" encoding="utf-8"?>
<styleSheet xmlns="http://schemas.openxmlformats.org/spreadsheetml/2006/main">
  <fonts count="41">
    <font>
      <sz val="11"/>
      <color theme="1"/>
      <name val="Calibri"/>
      <family val="2"/>
      <scheme val="minor"/>
    </font>
    <font>
      <b/>
      <sz val="12"/>
      <name val="Times New Roman"/>
      <family val="1"/>
    </font>
    <font>
      <b/>
      <sz val="8"/>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2"/>
      <color indexed="10"/>
      <name val="Times New Roman"/>
      <family val="1"/>
    </font>
    <font>
      <b/>
      <sz val="8"/>
      <color indexed="10"/>
      <name val="Times New Roman"/>
      <family val="1"/>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8"/>
      <color rgb="FFFF0000"/>
      <name val="Calibri"/>
      <family val="2"/>
      <scheme val="minor"/>
    </font>
    <font>
      <sz val="7"/>
      <color theme="1"/>
      <name val="Times New Roman"/>
      <family val="1"/>
    </font>
    <font>
      <b/>
      <sz val="12"/>
      <color theme="0"/>
      <name val="Times New Roman"/>
      <family val="1"/>
    </font>
    <font>
      <b/>
      <sz val="16"/>
      <color rgb="FFFF0000"/>
      <name val="Times New Roman"/>
      <family val="1"/>
    </font>
    <font>
      <b/>
      <sz val="14"/>
      <color rgb="FFFF0000"/>
      <name val="Times New Roman"/>
      <family val="1"/>
    </font>
    <font>
      <sz val="9"/>
      <color theme="1"/>
      <name val="Times New Roman"/>
      <family val="1"/>
    </font>
    <font>
      <b/>
      <sz val="10"/>
      <color rgb="FFFF0000"/>
      <name val="Times New Roman"/>
      <family val="1"/>
    </font>
    <font>
      <sz val="10"/>
      <color theme="1"/>
      <name val="Times New Roman"/>
      <family val="1"/>
    </font>
    <font>
      <sz val="10"/>
      <color theme="1"/>
      <name val="Calibri"/>
      <family val="2"/>
      <scheme val="minor"/>
    </font>
    <font>
      <b/>
      <sz val="16"/>
      <color theme="1"/>
      <name val="Times New Roman"/>
      <family val="1"/>
    </font>
    <font>
      <b/>
      <sz val="14"/>
      <color theme="1"/>
      <name val="Times New Roman"/>
      <family val="1"/>
    </font>
    <font>
      <b/>
      <sz val="12"/>
      <color rgb="FFC00000"/>
      <name val="Times New Roman"/>
      <family val="1"/>
    </font>
    <font>
      <sz val="8"/>
      <color theme="1"/>
      <name val="Times New Roman"/>
      <family val="1"/>
    </font>
    <font>
      <b/>
      <sz val="11"/>
      <color theme="0"/>
      <name val="Times New Roman"/>
      <family val="1"/>
    </font>
    <font>
      <b/>
      <sz val="28"/>
      <color rgb="FFFF0000"/>
      <name val="Calibri"/>
      <family val="2"/>
      <scheme val="minor"/>
    </font>
    <font>
      <sz val="36"/>
      <color rgb="FFFF0000"/>
      <name val="Calibri"/>
      <family val="2"/>
      <scheme val="minor"/>
    </font>
    <font>
      <b/>
      <sz val="9"/>
      <color theme="1"/>
      <name val="Times New Roman"/>
      <family val="1"/>
    </font>
    <font>
      <sz val="11"/>
      <name val="Calibri"/>
      <family val="2"/>
      <scheme val="minor"/>
    </font>
    <font>
      <b/>
      <sz val="10"/>
      <color theme="1"/>
      <name val="Times New Roman"/>
      <family val="1"/>
    </font>
    <font>
      <sz val="9"/>
      <color theme="3"/>
      <name val="Times New Roman"/>
      <family val="1"/>
    </font>
    <font>
      <b/>
      <sz val="9"/>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4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indexed="64"/>
      </top>
      <bottom style="thin">
        <color rgb="FFC00000"/>
      </bottom>
      <diagonal/>
    </border>
    <border>
      <left style="medium">
        <color indexed="64"/>
      </left>
      <right/>
      <top style="thin">
        <color indexed="64"/>
      </top>
      <bottom style="medium">
        <color rgb="FF7030A0"/>
      </bottom>
      <diagonal/>
    </border>
    <border>
      <left/>
      <right/>
      <top style="thin">
        <color indexed="64"/>
      </top>
      <bottom style="medium">
        <color rgb="FF7030A0"/>
      </bottom>
      <diagonal/>
    </border>
    <border>
      <left/>
      <right style="medium">
        <color rgb="FF7030A0"/>
      </right>
      <top style="thin">
        <color indexed="64"/>
      </top>
      <bottom style="medium">
        <color rgb="FF7030A0"/>
      </bottom>
      <diagonal/>
    </border>
    <border>
      <left style="medium">
        <color rgb="FF7030A0"/>
      </left>
      <right/>
      <top/>
      <bottom/>
      <diagonal/>
    </border>
    <border>
      <left/>
      <right/>
      <top style="thin">
        <color rgb="FFC00000"/>
      </top>
      <bottom style="thin">
        <color rgb="FFC00000"/>
      </bottom>
      <diagonal/>
    </border>
    <border>
      <left style="medium">
        <color indexed="64"/>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s>
  <cellStyleXfs count="1">
    <xf numFmtId="0" fontId="0" fillId="0" borderId="0"/>
  </cellStyleXfs>
  <cellXfs count="275">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0" xfId="0" applyFont="1" applyProtection="1">
      <protection hidden="1"/>
    </xf>
    <xf numFmtId="0" fontId="11" fillId="0" borderId="0" xfId="0" applyFont="1" applyProtection="1">
      <protection hidden="1"/>
    </xf>
    <xf numFmtId="0" fontId="13"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1" fillId="0" borderId="0" xfId="0" applyFont="1" applyAlignment="1">
      <alignment horizontal="center" shrinkToFit="1"/>
    </xf>
    <xf numFmtId="0" fontId="14" fillId="0" borderId="0" xfId="0" applyFont="1" applyAlignment="1">
      <alignment horizontal="center"/>
    </xf>
    <xf numFmtId="0" fontId="9" fillId="0" borderId="0" xfId="0" applyFont="1"/>
    <xf numFmtId="0" fontId="0" fillId="0" borderId="0" xfId="0" applyAlignment="1">
      <alignment horizontal="left"/>
    </xf>
    <xf numFmtId="0" fontId="15" fillId="0" borderId="34" xfId="0" applyFont="1" applyBorder="1" applyAlignment="1" applyProtection="1">
      <alignment vertical="center" shrinkToFit="1"/>
      <protection locked="0"/>
    </xf>
    <xf numFmtId="0" fontId="16" fillId="0" borderId="3" xfId="0" applyFont="1" applyBorder="1" applyAlignment="1">
      <alignment horizontal="center" vertical="center" shrinkToFit="1"/>
    </xf>
    <xf numFmtId="0" fontId="17" fillId="0" borderId="2" xfId="0" applyFont="1" applyBorder="1" applyAlignment="1">
      <alignment horizontal="center" vertical="center" shrinkToFit="1"/>
    </xf>
    <xf numFmtId="0" fontId="18" fillId="0" borderId="0" xfId="0" applyFont="1" applyBorder="1" applyAlignment="1">
      <alignment horizontal="left"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9" fillId="2" borderId="4" xfId="0" applyFont="1" applyFill="1" applyBorder="1" applyAlignment="1">
      <alignment horizontal="center" shrinkToFit="1"/>
    </xf>
    <xf numFmtId="0" fontId="11" fillId="0" borderId="0" xfId="0" applyFont="1" applyAlignment="1">
      <alignment horizontal="center" vertical="center" shrinkToFit="1"/>
    </xf>
    <xf numFmtId="0" fontId="13" fillId="0" borderId="1" xfId="0" applyFont="1" applyBorder="1" applyAlignment="1">
      <alignment horizontal="center" vertical="center" shrinkToFit="1"/>
    </xf>
    <xf numFmtId="0" fontId="11" fillId="0" borderId="0" xfId="0" applyFont="1" applyAlignment="1">
      <alignment horizontal="center" shrinkToFit="1"/>
    </xf>
    <xf numFmtId="0" fontId="1" fillId="0" borderId="0" xfId="0" applyFont="1" applyBorder="1" applyAlignment="1" applyProtection="1">
      <alignment horizontal="center" vertical="center" shrinkToFit="1"/>
    </xf>
    <xf numFmtId="0" fontId="11" fillId="0" borderId="5" xfId="0" applyFont="1" applyBorder="1" applyAlignment="1">
      <alignment horizontal="center"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 fillId="0" borderId="0" xfId="0" applyFont="1" applyBorder="1" applyAlignment="1" applyProtection="1">
      <alignment horizontal="left" vertical="center" shrinkToFit="1"/>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0" fillId="0" borderId="0" xfId="0" applyFont="1" applyAlignment="1">
      <alignment horizontal="center"/>
    </xf>
    <xf numFmtId="0" fontId="20" fillId="2" borderId="0" xfId="0" applyFont="1" applyFill="1" applyAlignment="1">
      <alignment horizontal="center"/>
    </xf>
    <xf numFmtId="0" fontId="0" fillId="0" borderId="0" xfId="0" applyFont="1"/>
    <xf numFmtId="0" fontId="11" fillId="0" borderId="7" xfId="0" applyFont="1" applyBorder="1" applyAlignment="1">
      <alignment horizontal="center" vertical="center" shrinkToFit="1"/>
    </xf>
    <xf numFmtId="0" fontId="12" fillId="0" borderId="8" xfId="0" applyFont="1" applyBorder="1" applyAlignment="1">
      <alignment vertical="center" shrinkToFit="1"/>
    </xf>
    <xf numFmtId="0" fontId="21" fillId="0" borderId="9" xfId="0" applyFont="1" applyBorder="1" applyAlignment="1">
      <alignment horizontal="left" vertical="center" shrinkToFit="1"/>
    </xf>
    <xf numFmtId="0" fontId="21" fillId="0" borderId="9" xfId="0" applyFont="1" applyBorder="1" applyAlignment="1">
      <alignment horizontal="left" shrinkToFit="1"/>
    </xf>
    <xf numFmtId="0" fontId="10" fillId="0" borderId="0" xfId="0" applyFont="1" applyAlignment="1">
      <alignment horizontal="center"/>
    </xf>
    <xf numFmtId="0" fontId="1" fillId="0" borderId="9"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3"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22" fillId="0" borderId="13" xfId="0" quotePrefix="1" applyFont="1" applyBorder="1" applyAlignment="1">
      <alignment vertical="center" wrapText="1" shrinkToFit="1"/>
    </xf>
    <xf numFmtId="0" fontId="22" fillId="0" borderId="3" xfId="0" quotePrefix="1" applyFont="1" applyBorder="1" applyAlignment="1">
      <alignment vertical="center" wrapText="1"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9" fillId="0" borderId="7" xfId="0" applyFont="1" applyBorder="1" applyAlignment="1">
      <alignment horizontal="center" vertical="center" shrinkToFit="1"/>
    </xf>
    <xf numFmtId="0" fontId="7" fillId="0" borderId="7" xfId="0" applyFont="1" applyBorder="1" applyAlignment="1">
      <alignment horizontal="center" vertical="center" shrinkToFit="1"/>
    </xf>
    <xf numFmtId="0" fontId="23" fillId="2" borderId="14" xfId="0" applyFont="1" applyFill="1" applyBorder="1" applyAlignment="1">
      <alignment horizontal="center" shrinkToFit="1"/>
    </xf>
    <xf numFmtId="0" fontId="12" fillId="0" borderId="4" xfId="0" applyFont="1" applyBorder="1" applyAlignment="1">
      <alignment horizontal="center" vertical="center" shrinkToFit="1"/>
    </xf>
    <xf numFmtId="0" fontId="11" fillId="0" borderId="13" xfId="0" applyFont="1" applyBorder="1" applyAlignment="1">
      <alignment shrinkToFit="1"/>
    </xf>
    <xf numFmtId="0" fontId="11" fillId="0" borderId="15" xfId="0" applyFont="1" applyBorder="1" applyAlignment="1">
      <alignment shrinkToFit="1"/>
    </xf>
    <xf numFmtId="0" fontId="11" fillId="0" borderId="0" xfId="0" applyFont="1" applyBorder="1" applyAlignment="1">
      <alignment shrinkToFit="1"/>
    </xf>
    <xf numFmtId="0" fontId="11" fillId="0" borderId="16" xfId="0" applyFont="1" applyBorder="1" applyAlignment="1">
      <alignment shrinkToFit="1"/>
    </xf>
    <xf numFmtId="0" fontId="11" fillId="0" borderId="3" xfId="0" applyFont="1" applyBorder="1" applyAlignment="1">
      <alignment shrinkToFit="1"/>
    </xf>
    <xf numFmtId="0" fontId="11" fillId="0" borderId="2" xfId="0" applyFont="1" applyBorder="1" applyAlignment="1">
      <alignment shrinkToFit="1"/>
    </xf>
    <xf numFmtId="0" fontId="12" fillId="0" borderId="17"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24" fillId="0" borderId="9" xfId="0" applyFont="1" applyBorder="1" applyAlignment="1">
      <alignment horizontal="center" vertical="center" shrinkToFit="1"/>
    </xf>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left"/>
    </xf>
    <xf numFmtId="0" fontId="37" fillId="0" borderId="0" xfId="0" applyFont="1" applyAlignment="1">
      <alignment horizontal="left"/>
    </xf>
    <xf numFmtId="0" fontId="9" fillId="0" borderId="0" xfId="0" applyFont="1" applyAlignment="1">
      <alignment horizontal="left"/>
    </xf>
    <xf numFmtId="49" fontId="0" fillId="0" borderId="0" xfId="0" applyNumberFormat="1"/>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34" fillId="0" borderId="0" xfId="0" applyFont="1" applyAlignment="1">
      <alignment horizontal="center" vertical="center"/>
    </xf>
    <xf numFmtId="0" fontId="0" fillId="0" borderId="0" xfId="0" applyFont="1" applyAlignment="1">
      <alignment horizontal="left"/>
    </xf>
    <xf numFmtId="0" fontId="10" fillId="0" borderId="0" xfId="0" applyFont="1" applyAlignment="1">
      <alignment horizontal="center"/>
    </xf>
    <xf numFmtId="0" fontId="12" fillId="0" borderId="17" xfId="0" applyFont="1" applyBorder="1" applyAlignment="1">
      <alignment horizontal="center" vertical="center" shrinkToFit="1"/>
    </xf>
    <xf numFmtId="0" fontId="11" fillId="0" borderId="0" xfId="0" applyFont="1" applyAlignment="1">
      <alignment horizont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24" fillId="2" borderId="20"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2" borderId="21" xfId="0" applyFont="1" applyFill="1" applyBorder="1" applyAlignment="1">
      <alignment horizontal="center" vertical="center" shrinkToFit="1"/>
    </xf>
    <xf numFmtId="0" fontId="23" fillId="2" borderId="22"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23"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3" fillId="2" borderId="24" xfId="0" applyFont="1" applyFill="1" applyBorder="1" applyAlignment="1">
      <alignment horizontal="center" shrinkToFit="1"/>
    </xf>
    <xf numFmtId="0" fontId="23" fillId="2" borderId="25" xfId="0" applyFont="1" applyFill="1" applyBorder="1" applyAlignment="1">
      <alignment horizontal="center" shrinkToFit="1"/>
    </xf>
    <xf numFmtId="0" fontId="23" fillId="2" borderId="26" xfId="0" applyFont="1" applyFill="1" applyBorder="1" applyAlignment="1">
      <alignment horizontal="center" shrinkToFit="1"/>
    </xf>
    <xf numFmtId="0" fontId="13" fillId="0" borderId="22"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23"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0" fillId="0" borderId="13" xfId="0" applyBorder="1"/>
    <xf numFmtId="0" fontId="0" fillId="0" borderId="1" xfId="0" applyBorder="1"/>
    <xf numFmtId="0" fontId="0" fillId="0" borderId="3" xfId="0" applyBorder="1"/>
    <xf numFmtId="0" fontId="13" fillId="0" borderId="17"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1" fillId="0" borderId="3" xfId="0" applyFont="1" applyBorder="1" applyAlignment="1">
      <alignment horizontal="center" vertical="center" shrinkToFit="1"/>
    </xf>
    <xf numFmtId="0" fontId="11" fillId="0" borderId="0"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5" xfId="0" applyFont="1" applyBorder="1" applyAlignment="1">
      <alignment horizontal="center" vertical="center" shrinkToFit="1"/>
    </xf>
    <xf numFmtId="0" fontId="12" fillId="0" borderId="0" xfId="0" applyFont="1" applyBorder="1" applyAlignment="1">
      <alignment horizontal="left" vertical="center" shrinkToFit="1"/>
    </xf>
    <xf numFmtId="0" fontId="1" fillId="0" borderId="41" xfId="0" applyFont="1" applyBorder="1" applyAlignment="1" applyProtection="1">
      <alignment horizontal="left" vertical="center" shrinkToFit="1"/>
      <protection locked="0"/>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15" xfId="0" applyFont="1" applyBorder="1" applyAlignment="1">
      <alignment horizontal="center" vertical="center" shrinkToFit="1"/>
    </xf>
    <xf numFmtId="0" fontId="19" fillId="2" borderId="18" xfId="0" applyFont="1" applyFill="1" applyBorder="1" applyAlignment="1">
      <alignment horizontal="center" shrinkToFit="1"/>
    </xf>
    <xf numFmtId="0" fontId="19" fillId="2" borderId="19" xfId="0" applyFont="1" applyFill="1" applyBorder="1" applyAlignment="1">
      <alignment horizontal="center" shrinkToFit="1"/>
    </xf>
    <xf numFmtId="0" fontId="19" fillId="2" borderId="31" xfId="0" applyFont="1" applyFill="1" applyBorder="1" applyAlignment="1">
      <alignment horizontal="center" shrinkToFit="1"/>
    </xf>
    <xf numFmtId="0" fontId="11" fillId="0" borderId="3" xfId="0" applyFont="1" applyBorder="1" applyAlignment="1">
      <alignment horizontal="center" shrinkToFit="1"/>
    </xf>
    <xf numFmtId="0" fontId="12" fillId="0" borderId="13"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3" xfId="0" applyFont="1" applyBorder="1" applyAlignment="1">
      <alignment horizontal="center" vertical="top" wrapText="1" shrinkToFit="1"/>
    </xf>
    <xf numFmtId="0" fontId="18" fillId="0" borderId="37"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39" xfId="0" applyFont="1" applyBorder="1" applyAlignment="1">
      <alignment horizontal="left" vertical="center" shrinkToFit="1"/>
    </xf>
    <xf numFmtId="0" fontId="1" fillId="0" borderId="13"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8" fillId="6" borderId="12" xfId="0" applyFont="1" applyFill="1" applyBorder="1" applyAlignment="1">
      <alignment horizontal="left" vertical="center" shrinkToFit="1"/>
    </xf>
    <xf numFmtId="0" fontId="18" fillId="6" borderId="0" xfId="0" applyFont="1" applyFill="1" applyBorder="1" applyAlignment="1">
      <alignment horizontal="left" vertical="center" shrinkToFit="1"/>
    </xf>
    <xf numFmtId="0" fontId="18" fillId="6" borderId="27" xfId="0" applyFont="1" applyFill="1" applyBorder="1" applyAlignment="1">
      <alignment horizontal="left" vertical="center" shrinkToFit="1"/>
    </xf>
    <xf numFmtId="0" fontId="18" fillId="6" borderId="30" xfId="0" applyFont="1" applyFill="1" applyBorder="1" applyAlignment="1">
      <alignment horizontal="left" vertical="center" shrinkToFit="1"/>
    </xf>
    <xf numFmtId="0" fontId="18" fillId="6" borderId="28" xfId="0" applyFont="1" applyFill="1" applyBorder="1" applyAlignment="1">
      <alignment horizontal="left" vertical="center" shrinkToFit="1"/>
    </xf>
    <xf numFmtId="0" fontId="18" fillId="6" borderId="29" xfId="0" applyFont="1" applyFill="1" applyBorder="1" applyAlignment="1">
      <alignment horizontal="left" vertical="center" shrinkToFit="1"/>
    </xf>
    <xf numFmtId="0" fontId="19" fillId="0" borderId="9"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5" xfId="0" applyFont="1" applyBorder="1" applyAlignment="1">
      <alignment horizontal="center" vertical="center" shrinkToFit="1"/>
    </xf>
    <xf numFmtId="0" fontId="25" fillId="0" borderId="0" xfId="0" applyFont="1" applyBorder="1" applyAlignment="1">
      <alignment horizontal="justify" vertical="top" wrapText="1" shrinkToFit="1"/>
    </xf>
    <xf numFmtId="0" fontId="25" fillId="0" borderId="27" xfId="0" applyFont="1" applyBorder="1" applyAlignment="1">
      <alignment horizontal="justify" vertical="top" wrapText="1" shrinkToFit="1"/>
    </xf>
    <xf numFmtId="0" fontId="25" fillId="0" borderId="28" xfId="0" applyFont="1" applyBorder="1" applyAlignment="1">
      <alignment horizontal="justify" vertical="top" wrapText="1" shrinkToFit="1"/>
    </xf>
    <xf numFmtId="0" fontId="25" fillId="0" borderId="29" xfId="0" applyFont="1" applyBorder="1" applyAlignment="1">
      <alignment horizontal="justify" vertical="top" wrapText="1" shrinkToFit="1"/>
    </xf>
    <xf numFmtId="0" fontId="13" fillId="0" borderId="1" xfId="0" applyFont="1" applyBorder="1" applyAlignment="1">
      <alignment horizontal="right" vertical="center" shrinkToFit="1"/>
    </xf>
    <xf numFmtId="0" fontId="13" fillId="0" borderId="3" xfId="0" applyFont="1" applyBorder="1" applyAlignment="1">
      <alignment horizontal="right" vertical="center" shrinkToFit="1"/>
    </xf>
    <xf numFmtId="0" fontId="22" fillId="0" borderId="3" xfId="0" applyFont="1" applyBorder="1" applyAlignment="1">
      <alignment horizontal="center" vertical="center" shrinkToFit="1"/>
    </xf>
    <xf numFmtId="0" fontId="13" fillId="0" borderId="13" xfId="0" applyFont="1" applyBorder="1" applyAlignment="1">
      <alignment horizontal="center" vertical="center" shrinkToFit="1"/>
    </xf>
    <xf numFmtId="0" fontId="31" fillId="0" borderId="13" xfId="0" applyFont="1" applyBorder="1" applyAlignment="1">
      <alignment horizontal="left" vertical="center" wrapText="1" shrinkToFit="1"/>
    </xf>
    <xf numFmtId="0" fontId="31" fillId="0" borderId="3" xfId="0" applyFont="1" applyBorder="1" applyAlignment="1">
      <alignment horizontal="left" vertical="center" wrapText="1" shrinkToFit="1"/>
    </xf>
    <xf numFmtId="0" fontId="18" fillId="0" borderId="42" xfId="0" applyFont="1" applyBorder="1" applyAlignment="1">
      <alignment horizontal="left" vertical="center" shrinkToFit="1"/>
    </xf>
    <xf numFmtId="0" fontId="18" fillId="0" borderId="43" xfId="0" applyFont="1" applyBorder="1" applyAlignment="1">
      <alignment horizontal="left" vertical="center" shrinkToFit="1"/>
    </xf>
    <xf numFmtId="0" fontId="18" fillId="0" borderId="44" xfId="0" applyFont="1" applyBorder="1" applyAlignment="1">
      <alignment horizontal="left" vertical="center" shrinkToFit="1"/>
    </xf>
    <xf numFmtId="0" fontId="25" fillId="0" borderId="0" xfId="0" applyFont="1" applyBorder="1" applyAlignment="1">
      <alignment horizontal="justify" vertical="top" wrapText="1"/>
    </xf>
    <xf numFmtId="0" fontId="25" fillId="0" borderId="27" xfId="0" applyFont="1" applyBorder="1" applyAlignment="1">
      <alignment horizontal="justify" vertical="top" wrapText="1"/>
    </xf>
    <xf numFmtId="0" fontId="1" fillId="0" borderId="35" xfId="0" applyFont="1" applyBorder="1" applyAlignment="1" applyProtection="1">
      <alignment horizontal="left" vertical="center" shrinkToFit="1"/>
      <protection locked="0"/>
    </xf>
    <xf numFmtId="0" fontId="30" fillId="0" borderId="0" xfId="0" applyFont="1" applyBorder="1" applyAlignment="1">
      <alignment horizontal="center" vertical="center" shrinkToFit="1"/>
    </xf>
    <xf numFmtId="0" fontId="12" fillId="0" borderId="5"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0" xfId="0" applyFont="1" applyBorder="1" applyAlignment="1">
      <alignment horizontal="right" vertical="center" shrinkToFit="1"/>
    </xf>
    <xf numFmtId="0" fontId="26" fillId="0" borderId="24" xfId="0" applyFont="1" applyBorder="1" applyAlignment="1">
      <alignment horizontal="center" vertical="center" wrapText="1" shrinkToFit="1"/>
    </xf>
    <xf numFmtId="0" fontId="26" fillId="0" borderId="25"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6" fillId="0" borderId="30" xfId="0" applyFont="1" applyBorder="1" applyAlignment="1">
      <alignment horizontal="center" vertical="center" wrapText="1" shrinkToFit="1"/>
    </xf>
    <xf numFmtId="0" fontId="26" fillId="0" borderId="28" xfId="0" applyFont="1" applyBorder="1" applyAlignment="1">
      <alignment horizontal="center" vertical="center" wrapText="1" shrinkToFit="1"/>
    </xf>
    <xf numFmtId="0" fontId="26" fillId="0" borderId="29" xfId="0" applyFont="1" applyBorder="1" applyAlignment="1">
      <alignment horizontal="center" vertical="center" wrapText="1" shrinkToFit="1"/>
    </xf>
    <xf numFmtId="0" fontId="27" fillId="0" borderId="24" xfId="0" applyFont="1" applyBorder="1" applyAlignment="1">
      <alignment horizontal="justify" vertical="top" wrapText="1" shrinkToFit="1"/>
    </xf>
    <xf numFmtId="0" fontId="28" fillId="0" borderId="25" xfId="0" applyFont="1" applyBorder="1" applyAlignment="1">
      <alignment horizontal="justify"/>
    </xf>
    <xf numFmtId="0" fontId="28" fillId="0" borderId="26" xfId="0" applyFont="1" applyBorder="1" applyAlignment="1">
      <alignment horizontal="justify"/>
    </xf>
    <xf numFmtId="0" fontId="28" fillId="0" borderId="12" xfId="0" applyFont="1" applyBorder="1" applyAlignment="1">
      <alignment horizontal="justify"/>
    </xf>
    <xf numFmtId="0" fontId="28" fillId="0" borderId="0" xfId="0" applyFont="1" applyAlignment="1">
      <alignment horizontal="justify"/>
    </xf>
    <xf numFmtId="0" fontId="28" fillId="0" borderId="27" xfId="0" applyFont="1" applyBorder="1" applyAlignment="1">
      <alignment horizontal="justify"/>
    </xf>
    <xf numFmtId="0" fontId="28" fillId="0" borderId="0" xfId="0" applyFont="1" applyBorder="1" applyAlignment="1">
      <alignment horizontal="justify"/>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31" xfId="0" applyFont="1" applyBorder="1" applyAlignment="1">
      <alignment horizontal="center" vertical="center" shrinkToFit="1"/>
    </xf>
    <xf numFmtId="0" fontId="27" fillId="0" borderId="22" xfId="0" applyFont="1" applyBorder="1" applyAlignment="1">
      <alignment horizontal="center" vertical="center" wrapText="1" shrinkToFit="1"/>
    </xf>
    <xf numFmtId="0" fontId="27" fillId="0" borderId="13"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13" fillId="0" borderId="2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 fillId="0" borderId="3" xfId="0" applyFont="1" applyBorder="1" applyAlignment="1" applyProtection="1">
      <alignment horizontal="left" vertical="center" shrinkToFit="1"/>
    </xf>
    <xf numFmtId="0" fontId="29"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 fillId="0" borderId="36" xfId="0" applyFont="1" applyBorder="1" applyAlignment="1" applyProtection="1">
      <alignment horizontal="center" vertical="center" shrinkToFit="1"/>
      <protection locked="0"/>
    </xf>
    <xf numFmtId="0" fontId="1" fillId="0" borderId="36" xfId="0" applyFont="1" applyBorder="1" applyAlignment="1" applyProtection="1">
      <alignment horizontal="right" vertical="center" shrinkToFit="1"/>
      <protection locked="0"/>
    </xf>
    <xf numFmtId="49" fontId="1" fillId="0" borderId="36" xfId="0" applyNumberFormat="1" applyFont="1" applyBorder="1" applyAlignment="1" applyProtection="1">
      <alignment horizontal="left" vertical="center" shrinkToFit="1"/>
      <protection locked="0"/>
    </xf>
    <xf numFmtId="0" fontId="38" fillId="0" borderId="0" xfId="0" applyFont="1" applyBorder="1" applyAlignment="1">
      <alignment horizontal="center" vertical="center" shrinkToFit="1"/>
    </xf>
    <xf numFmtId="0" fontId="2" fillId="0" borderId="24" xfId="0" applyFont="1" applyBorder="1" applyAlignment="1">
      <alignment horizontal="justify" vertical="top" wrapText="1" shrinkToFit="1"/>
    </xf>
    <xf numFmtId="0" fontId="32" fillId="0" borderId="25" xfId="0" applyFont="1" applyBorder="1" applyAlignment="1">
      <alignment horizontal="justify" vertical="top" wrapText="1" shrinkToFit="1"/>
    </xf>
    <xf numFmtId="0" fontId="32" fillId="0" borderId="26" xfId="0" applyFont="1" applyBorder="1" applyAlignment="1">
      <alignment horizontal="justify" vertical="top" wrapText="1" shrinkToFit="1"/>
    </xf>
    <xf numFmtId="0" fontId="32" fillId="0" borderId="12" xfId="0" applyFont="1" applyBorder="1" applyAlignment="1">
      <alignment horizontal="justify" vertical="top" wrapText="1" shrinkToFit="1"/>
    </xf>
    <xf numFmtId="0" fontId="32" fillId="0" borderId="0" xfId="0" applyFont="1" applyBorder="1" applyAlignment="1">
      <alignment horizontal="justify" vertical="top" wrapText="1" shrinkToFit="1"/>
    </xf>
    <xf numFmtId="0" fontId="32" fillId="0" borderId="27" xfId="0" applyFont="1" applyBorder="1" applyAlignment="1">
      <alignment horizontal="justify" vertical="top" wrapText="1" shrinkToFit="1"/>
    </xf>
    <xf numFmtId="0" fontId="32" fillId="0" borderId="30" xfId="0" applyFont="1" applyBorder="1" applyAlignment="1">
      <alignment horizontal="justify" vertical="top" wrapText="1" shrinkToFit="1"/>
    </xf>
    <xf numFmtId="0" fontId="32" fillId="0" borderId="28" xfId="0" applyFont="1" applyBorder="1" applyAlignment="1">
      <alignment horizontal="justify" vertical="top" wrapText="1" shrinkToFit="1"/>
    </xf>
    <xf numFmtId="0" fontId="32" fillId="0" borderId="29" xfId="0" applyFont="1" applyBorder="1" applyAlignment="1">
      <alignment horizontal="justify" vertical="top" wrapText="1" shrinkToFit="1"/>
    </xf>
    <xf numFmtId="0" fontId="23" fillId="0" borderId="40" xfId="0" applyFont="1" applyBorder="1" applyAlignment="1">
      <alignment horizontal="center" vertical="center" shrinkToFit="1"/>
    </xf>
    <xf numFmtId="0" fontId="23" fillId="0" borderId="0" xfId="0" applyFont="1" applyBorder="1" applyAlignment="1">
      <alignment horizontal="center" vertical="center" shrinkToFit="1"/>
    </xf>
    <xf numFmtId="0" fontId="18" fillId="6" borderId="24" xfId="0" applyFont="1" applyFill="1" applyBorder="1" applyAlignment="1">
      <alignment horizontal="left" vertical="center" shrinkToFit="1"/>
    </xf>
    <xf numFmtId="0" fontId="18" fillId="6" borderId="25" xfId="0" applyFont="1" applyFill="1" applyBorder="1" applyAlignment="1">
      <alignment horizontal="left" vertical="center" shrinkToFit="1"/>
    </xf>
    <xf numFmtId="0" fontId="18" fillId="6" borderId="26" xfId="0" applyFont="1" applyFill="1" applyBorder="1" applyAlignment="1">
      <alignment horizontal="left" vertical="center" shrinkToFit="1"/>
    </xf>
    <xf numFmtId="49" fontId="1" fillId="0" borderId="41" xfId="0" applyNumberFormat="1" applyFont="1" applyBorder="1" applyAlignment="1" applyProtection="1">
      <alignment horizontal="center" vertical="center" shrinkToFit="1"/>
      <protection locked="0"/>
    </xf>
    <xf numFmtId="0" fontId="11" fillId="0" borderId="12" xfId="0" applyFont="1" applyBorder="1" applyAlignment="1">
      <alignment horizontal="center" shrinkToFit="1"/>
    </xf>
    <xf numFmtId="0" fontId="39" fillId="0" borderId="25" xfId="0" applyFont="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11" fillId="0" borderId="13" xfId="0" applyFont="1" applyBorder="1" applyAlignment="1">
      <alignment horizontal="center" shrinkToFit="1"/>
    </xf>
    <xf numFmtId="0" fontId="11" fillId="0" borderId="0" xfId="0" applyFont="1" applyBorder="1" applyAlignment="1">
      <alignment horizontal="center" shrinkToFit="1"/>
    </xf>
    <xf numFmtId="0" fontId="25" fillId="0" borderId="12" xfId="0" applyFont="1" applyBorder="1" applyAlignment="1">
      <alignment horizontal="justify" vertical="top" wrapText="1"/>
    </xf>
    <xf numFmtId="0" fontId="25" fillId="0" borderId="12" xfId="0" applyFont="1" applyBorder="1" applyAlignment="1">
      <alignment horizontal="justify" vertical="top" wrapText="1" shrinkToFit="1"/>
    </xf>
    <xf numFmtId="0" fontId="25" fillId="0" borderId="3" xfId="0" applyFont="1" applyBorder="1" applyAlignment="1">
      <alignment horizontal="justify" vertical="top" wrapText="1" shrinkToFit="1"/>
    </xf>
    <xf numFmtId="0" fontId="25" fillId="0" borderId="33" xfId="0" applyFont="1" applyBorder="1" applyAlignment="1">
      <alignment horizontal="justify" vertical="top" wrapText="1" shrinkToFit="1"/>
    </xf>
    <xf numFmtId="0" fontId="1" fillId="0" borderId="0"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0" xfId="0" applyFont="1" applyBorder="1" applyAlignment="1" applyProtection="1">
      <alignment horizontal="right" vertical="center" shrinkToFit="1"/>
    </xf>
    <xf numFmtId="0" fontId="19" fillId="0" borderId="24"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19" fillId="0" borderId="30" xfId="0" applyFont="1" applyBorder="1" applyAlignment="1">
      <alignment horizontal="center" vertical="center" wrapText="1" shrinkToFit="1"/>
    </xf>
    <xf numFmtId="0" fontId="19" fillId="0" borderId="28"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49" fontId="1" fillId="0" borderId="6" xfId="0" applyNumberFormat="1" applyFont="1" applyBorder="1" applyAlignment="1" applyProtection="1">
      <alignment horizontal="left" vertical="center" shrinkToFit="1"/>
    </xf>
    <xf numFmtId="0" fontId="1" fillId="0" borderId="0"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27" fillId="0" borderId="25" xfId="0" applyFont="1" applyBorder="1" applyAlignment="1">
      <alignment horizontal="justify" vertical="top" wrapText="1" shrinkToFit="1"/>
    </xf>
    <xf numFmtId="0" fontId="12" fillId="0" borderId="1"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21" xfId="0" applyFont="1" applyBorder="1" applyAlignment="1">
      <alignment horizontal="left" vertical="center" shrinkToFit="1"/>
    </xf>
    <xf numFmtId="0" fontId="22" fillId="0" borderId="6" xfId="0" applyFont="1" applyBorder="1" applyAlignment="1">
      <alignment horizontal="center" vertical="center" shrinkToFit="1"/>
    </xf>
    <xf numFmtId="0" fontId="13" fillId="0" borderId="13"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 fillId="0" borderId="13" xfId="0" applyFont="1" applyBorder="1" applyAlignment="1" applyProtection="1">
      <alignment horizontal="center" vertical="center" shrinkToFit="1"/>
    </xf>
    <xf numFmtId="0" fontId="1" fillId="0" borderId="15" xfId="0" applyFont="1" applyBorder="1" applyAlignment="1" applyProtection="1">
      <alignment horizontal="center" vertical="center" shrinkToFit="1"/>
    </xf>
    <xf numFmtId="0" fontId="1" fillId="0" borderId="16" xfId="0"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11" fillId="0" borderId="25" xfId="0" applyFont="1" applyBorder="1" applyAlignment="1">
      <alignment horizontal="center" shrinkToFit="1"/>
    </xf>
    <xf numFmtId="0" fontId="19" fillId="0" borderId="2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23"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34" fillId="0" borderId="0" xfId="0" applyFont="1" applyAlignment="1">
      <alignment horizontal="center" vertical="center"/>
    </xf>
    <xf numFmtId="0" fontId="10" fillId="0" borderId="0" xfId="0" applyFont="1" applyAlignment="1">
      <alignment horizontal="center"/>
    </xf>
    <xf numFmtId="0" fontId="3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V67"/>
  <sheetViews>
    <sheetView tabSelected="1" zoomScaleNormal="100" workbookViewId="0">
      <selection activeCell="B9" sqref="B9:K9"/>
    </sheetView>
  </sheetViews>
  <sheetFormatPr defaultRowHeight="15.75"/>
  <cols>
    <col min="1" max="1" width="9.85546875" style="2" customWidth="1"/>
    <col min="2" max="2" width="8.7109375" style="10" customWidth="1"/>
    <col min="3" max="3" width="5.7109375" style="10"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8.7109375" style="2" hidden="1" customWidth="1"/>
    <col min="29" max="29" width="13.28515625" style="2" hidden="1" customWidth="1"/>
    <col min="30" max="30" width="14.5703125" style="2" hidden="1" customWidth="1"/>
    <col min="31" max="31" width="16.140625" style="2" hidden="1" customWidth="1"/>
    <col min="32" max="33" width="14" style="2" hidden="1" customWidth="1"/>
    <col min="34" max="34" width="14.28515625" style="2" hidden="1" customWidth="1"/>
    <col min="35" max="35" width="15.42578125" style="2" hidden="1" customWidth="1"/>
    <col min="36" max="36" width="14.5703125" style="2" hidden="1" customWidth="1"/>
    <col min="37" max="37" width="13.7109375" style="2" hidden="1" customWidth="1"/>
    <col min="38" max="38" width="14.140625" style="2" hidden="1" customWidth="1"/>
    <col min="39" max="39" width="14.85546875" style="2" hidden="1" customWidth="1"/>
    <col min="40" max="40" width="15.28515625" style="2" hidden="1" customWidth="1"/>
    <col min="41" max="41" width="12.42578125" style="2" hidden="1" customWidth="1"/>
    <col min="42" max="42" width="10.7109375" style="2" hidden="1" customWidth="1"/>
    <col min="43" max="43" width="11.28515625" style="2" hidden="1" customWidth="1"/>
    <col min="44" max="45" width="12" style="2" hidden="1" customWidth="1"/>
    <col min="46" max="46" width="10" style="2" hidden="1" customWidth="1"/>
    <col min="47" max="47" width="8.5703125" style="2" hidden="1" customWidth="1"/>
    <col min="48" max="48" width="8" style="2" hidden="1" customWidth="1"/>
    <col min="49" max="49" width="9.85546875" style="2" hidden="1" customWidth="1"/>
    <col min="50" max="50" width="11.5703125" style="2" hidden="1" customWidth="1"/>
    <col min="51" max="51" width="12.5703125" style="2" hidden="1" customWidth="1"/>
    <col min="52" max="52" width="13.5703125" style="2" hidden="1" customWidth="1"/>
    <col min="53" max="53" width="10" style="2" hidden="1" customWidth="1"/>
    <col min="54" max="54" width="10.28515625" style="2" hidden="1" customWidth="1"/>
    <col min="55" max="55" width="9" style="2" hidden="1" customWidth="1"/>
    <col min="56" max="56" width="10.5703125" style="2" hidden="1" customWidth="1"/>
    <col min="57" max="57" width="11.28515625" style="2" hidden="1" customWidth="1"/>
    <col min="58" max="58" width="10.5703125" style="2" hidden="1" customWidth="1"/>
    <col min="59" max="59" width="8.7109375" style="2" hidden="1" customWidth="1"/>
    <col min="60" max="60" width="9.140625" style="2" hidden="1" customWidth="1"/>
    <col min="61" max="61" width="10.42578125" style="2" hidden="1" customWidth="1"/>
    <col min="62" max="62" width="10" style="2" hidden="1" customWidth="1"/>
    <col min="63" max="63" width="10.140625" style="2" hidden="1" customWidth="1"/>
    <col min="64" max="64" width="9.5703125" style="2" hidden="1" customWidth="1"/>
    <col min="65" max="65" width="8.7109375" style="2" hidden="1" customWidth="1"/>
    <col min="66" max="66" width="9.5703125" style="2" hidden="1" customWidth="1"/>
    <col min="67" max="67" width="7.42578125" style="2" hidden="1" customWidth="1"/>
    <col min="68" max="68" width="7.140625" style="2" hidden="1" customWidth="1"/>
    <col min="69" max="69" width="8.85546875" style="2" hidden="1" customWidth="1"/>
    <col min="70" max="70" width="10.140625" style="2" hidden="1" customWidth="1"/>
    <col min="71" max="72" width="9.85546875" style="2" hidden="1" customWidth="1"/>
    <col min="73" max="73" width="9.28515625" style="2" hidden="1" customWidth="1"/>
    <col min="74" max="74" width="7.28515625" style="2" hidden="1" customWidth="1"/>
    <col min="75" max="75" width="10.7109375" style="2" hidden="1" customWidth="1"/>
    <col min="76" max="76" width="8" style="2" hidden="1" customWidth="1"/>
    <col min="77" max="77" width="8.28515625" style="2" hidden="1" customWidth="1"/>
    <col min="78" max="78" width="8.5703125" style="2" hidden="1" customWidth="1"/>
    <col min="79" max="79" width="6.28515625" style="2" hidden="1" customWidth="1"/>
    <col min="80" max="80" width="10.42578125" style="2" hidden="1" customWidth="1"/>
    <col min="81" max="81" width="12.7109375" style="2" hidden="1" customWidth="1"/>
    <col min="82" max="82" width="9.42578125" style="2" hidden="1" customWidth="1"/>
    <col min="83" max="83" width="9.85546875" style="2" hidden="1" customWidth="1"/>
    <col min="84" max="84" width="11.140625" style="2" hidden="1" customWidth="1"/>
    <col min="85" max="85" width="12.7109375" style="2" hidden="1" customWidth="1"/>
    <col min="86" max="86" width="14.140625" style="2" hidden="1" customWidth="1"/>
    <col min="87" max="87" width="16.28515625" style="2" hidden="1" customWidth="1"/>
    <col min="88" max="88" width="7.28515625" style="2" hidden="1" customWidth="1"/>
    <col min="89" max="89" width="4.140625" style="2" hidden="1" customWidth="1"/>
    <col min="90" max="94" width="4.42578125" style="2" hidden="1" customWidth="1"/>
    <col min="95" max="98" width="7.7109375" style="2" hidden="1" customWidth="1"/>
    <col min="99" max="99" width="26.5703125" style="2" hidden="1" customWidth="1"/>
    <col min="100" max="100" width="3.28515625" style="2" hidden="1" customWidth="1"/>
    <col min="101" max="16384" width="9.140625" style="2"/>
  </cols>
  <sheetData>
    <row r="1" spans="1:32" s="1" customFormat="1" ht="15.75" customHeight="1" thickBot="1">
      <c r="A1" s="117"/>
      <c r="B1" s="202" t="s">
        <v>172</v>
      </c>
      <c r="C1" s="202"/>
      <c r="D1" s="202"/>
      <c r="E1" s="202"/>
      <c r="F1" s="202"/>
      <c r="G1" s="202"/>
      <c r="H1" s="202"/>
      <c r="I1" s="202"/>
      <c r="J1" s="202"/>
      <c r="K1" s="202"/>
      <c r="L1" s="202"/>
      <c r="M1" s="202"/>
      <c r="N1" s="202"/>
      <c r="O1" s="166"/>
      <c r="P1" s="166"/>
      <c r="Q1" s="166"/>
      <c r="R1" s="170" t="s">
        <v>163</v>
      </c>
      <c r="S1" s="171"/>
      <c r="T1" s="172"/>
      <c r="U1" s="183" t="s">
        <v>127</v>
      </c>
      <c r="V1" s="184"/>
      <c r="W1" s="184"/>
      <c r="X1" s="185"/>
    </row>
    <row r="2" spans="1:32" s="1" customFormat="1" ht="14.25" customHeight="1" thickBot="1">
      <c r="A2" s="117"/>
      <c r="B2" s="197" t="s">
        <v>0</v>
      </c>
      <c r="C2" s="197"/>
      <c r="D2" s="197"/>
      <c r="E2" s="197"/>
      <c r="F2" s="197"/>
      <c r="G2" s="197"/>
      <c r="H2" s="197"/>
      <c r="I2" s="197"/>
      <c r="J2" s="197"/>
      <c r="K2" s="197"/>
      <c r="L2" s="197"/>
      <c r="M2" s="197"/>
      <c r="N2" s="197"/>
      <c r="O2" s="166"/>
      <c r="P2" s="166"/>
      <c r="Q2" s="166"/>
      <c r="R2" s="173"/>
      <c r="S2" s="174"/>
      <c r="T2" s="175"/>
      <c r="U2" s="176" t="s">
        <v>129</v>
      </c>
      <c r="V2" s="177"/>
      <c r="W2" s="177"/>
      <c r="X2" s="178"/>
    </row>
    <row r="3" spans="1:32" s="1" customFormat="1" ht="19.5" customHeight="1" thickBot="1">
      <c r="A3" s="117"/>
      <c r="B3" s="197"/>
      <c r="C3" s="197"/>
      <c r="D3" s="197"/>
      <c r="E3" s="197"/>
      <c r="F3" s="197"/>
      <c r="G3" s="197"/>
      <c r="H3" s="197"/>
      <c r="I3" s="197"/>
      <c r="J3" s="197"/>
      <c r="K3" s="197"/>
      <c r="L3" s="197"/>
      <c r="M3" s="197"/>
      <c r="N3" s="197"/>
      <c r="O3" s="166"/>
      <c r="P3" s="166"/>
      <c r="Q3" s="166"/>
      <c r="R3" s="212" t="s">
        <v>113</v>
      </c>
      <c r="S3" s="213"/>
      <c r="T3" s="213"/>
      <c r="U3" s="179"/>
      <c r="V3" s="180"/>
      <c r="W3" s="180"/>
      <c r="X3" s="181"/>
    </row>
    <row r="4" spans="1:32" s="1" customFormat="1" ht="18" customHeight="1">
      <c r="A4" s="117"/>
      <c r="B4" s="117"/>
      <c r="C4" s="117"/>
      <c r="D4" s="166" t="s">
        <v>14</v>
      </c>
      <c r="E4" s="166"/>
      <c r="F4" s="166"/>
      <c r="G4" s="166"/>
      <c r="H4" s="166"/>
      <c r="I4" s="166"/>
      <c r="J4" s="166"/>
      <c r="K4" s="166"/>
      <c r="L4" s="117"/>
      <c r="M4" s="117"/>
      <c r="N4" s="117"/>
      <c r="O4" s="117"/>
      <c r="P4" s="117"/>
      <c r="Q4" s="166"/>
      <c r="R4" s="214" t="str">
        <f>IF(E6="", "Department can not be left blank", "")</f>
        <v/>
      </c>
      <c r="S4" s="215"/>
      <c r="T4" s="216"/>
      <c r="U4" s="182"/>
      <c r="V4" s="180"/>
      <c r="W4" s="180"/>
      <c r="X4" s="181"/>
      <c r="AE4" s="19">
        <f>IF(R4&lt;&gt;"",1,0)</f>
        <v>0</v>
      </c>
    </row>
    <row r="5" spans="1:32" s="1" customFormat="1" ht="11.25" customHeight="1">
      <c r="A5" s="117"/>
      <c r="B5" s="117"/>
      <c r="C5" s="117"/>
      <c r="D5" s="117"/>
      <c r="E5" s="117"/>
      <c r="F5" s="117"/>
      <c r="G5" s="117"/>
      <c r="H5" s="117"/>
      <c r="I5" s="117"/>
      <c r="J5" s="117"/>
      <c r="K5" s="117"/>
      <c r="L5" s="117"/>
      <c r="M5" s="117"/>
      <c r="N5" s="117"/>
      <c r="O5" s="117"/>
      <c r="P5" s="117"/>
      <c r="Q5" s="166"/>
      <c r="R5" s="140" t="str">
        <f>IF(C7="", "Program can not be left blank", "")</f>
        <v/>
      </c>
      <c r="S5" s="141"/>
      <c r="T5" s="142"/>
      <c r="U5" s="182"/>
      <c r="V5" s="180"/>
      <c r="W5" s="180"/>
      <c r="X5" s="181"/>
      <c r="AE5" s="21">
        <f t="shared" ref="AE5:AE15" si="0">IF(R5&lt;&gt;"",1,0)</f>
        <v>0</v>
      </c>
    </row>
    <row r="6" spans="1:32" s="1" customFormat="1" ht="20.100000000000001" customHeight="1">
      <c r="A6" s="120" t="s">
        <v>124</v>
      </c>
      <c r="B6" s="120"/>
      <c r="C6" s="120"/>
      <c r="D6" s="120"/>
      <c r="E6" s="165" t="s">
        <v>174</v>
      </c>
      <c r="F6" s="165"/>
      <c r="G6" s="165"/>
      <c r="H6" s="165"/>
      <c r="I6" s="165"/>
      <c r="J6" s="165"/>
      <c r="K6" s="165"/>
      <c r="L6" s="165"/>
      <c r="M6" s="165"/>
      <c r="N6" s="165"/>
      <c r="O6" s="165"/>
      <c r="P6" s="165"/>
      <c r="Q6" s="166"/>
      <c r="R6" s="140" t="str">
        <f>IF(B8="", "Semester can not be left blank", "")</f>
        <v/>
      </c>
      <c r="S6" s="141"/>
      <c r="T6" s="142"/>
      <c r="U6" s="163" t="s">
        <v>169</v>
      </c>
      <c r="V6" s="163"/>
      <c r="W6" s="163"/>
      <c r="X6" s="164"/>
      <c r="AE6" s="21">
        <f t="shared" si="0"/>
        <v>0</v>
      </c>
      <c r="AF6" s="1" t="str">
        <f>LEFT(E6,FIND(" ",E6))</f>
        <v xml:space="preserve">Hyderabad </v>
      </c>
    </row>
    <row r="7" spans="1:32" s="1" customFormat="1" ht="20.100000000000001" customHeight="1">
      <c r="A7" s="120" t="s">
        <v>125</v>
      </c>
      <c r="B7" s="120"/>
      <c r="C7" s="196" t="s">
        <v>194</v>
      </c>
      <c r="D7" s="196"/>
      <c r="E7" s="196"/>
      <c r="F7" s="196"/>
      <c r="G7" s="196"/>
      <c r="H7" s="196"/>
      <c r="I7" s="196"/>
      <c r="J7" s="196"/>
      <c r="K7" s="196"/>
      <c r="L7" s="196"/>
      <c r="M7" s="196"/>
      <c r="N7" s="196"/>
      <c r="O7" s="196"/>
      <c r="P7" s="196"/>
      <c r="Q7" s="166"/>
      <c r="R7" s="140" t="str">
        <f>IF(D8="", "Year can not be left blank", "")</f>
        <v/>
      </c>
      <c r="S7" s="141"/>
      <c r="T7" s="142"/>
      <c r="U7" s="163"/>
      <c r="V7" s="163"/>
      <c r="W7" s="163"/>
      <c r="X7" s="164"/>
      <c r="AE7" s="21">
        <f t="shared" si="0"/>
        <v>0</v>
      </c>
    </row>
    <row r="8" spans="1:32" s="1" customFormat="1" ht="20.100000000000001" customHeight="1">
      <c r="A8" s="26" t="s">
        <v>1</v>
      </c>
      <c r="B8" s="40" t="s">
        <v>15</v>
      </c>
      <c r="C8" s="27" t="s">
        <v>2</v>
      </c>
      <c r="D8" s="30" t="str">
        <f>IF(OR(B8="First",B8="Second"),"First",IF(OR(B8="Third",B8="Fourth"),"Second",IF(OR(B8="Fifth",B8="Sixth"),"Third",IF(C7="B.ARCH",IF(OR(B8="Seventh",B8="Eighth"),"AVERAGE")))))</f>
        <v>First</v>
      </c>
      <c r="E8" s="198" t="s">
        <v>3</v>
      </c>
      <c r="F8" s="198"/>
      <c r="G8" s="199" t="s">
        <v>175</v>
      </c>
      <c r="H8" s="199"/>
      <c r="I8" s="200" t="s">
        <v>6</v>
      </c>
      <c r="J8" s="200"/>
      <c r="K8" s="200"/>
      <c r="L8" s="200"/>
      <c r="M8" s="200"/>
      <c r="N8" s="201" t="s">
        <v>203</v>
      </c>
      <c r="O8" s="201"/>
      <c r="P8" s="201"/>
      <c r="Q8" s="166"/>
      <c r="R8" s="140" t="str">
        <f>IF(G8="", "Batch can not be left blank", "")</f>
        <v/>
      </c>
      <c r="S8" s="141"/>
      <c r="T8" s="142"/>
      <c r="U8" s="163"/>
      <c r="V8" s="163"/>
      <c r="W8" s="163"/>
      <c r="X8" s="164"/>
      <c r="AE8" s="21">
        <f t="shared" si="0"/>
        <v>0</v>
      </c>
    </row>
    <row r="9" spans="1:32" s="1" customFormat="1" ht="20.100000000000001" customHeight="1">
      <c r="A9" s="26" t="s">
        <v>4</v>
      </c>
      <c r="B9" s="165" t="s">
        <v>184</v>
      </c>
      <c r="C9" s="165"/>
      <c r="D9" s="165"/>
      <c r="E9" s="165"/>
      <c r="F9" s="165"/>
      <c r="G9" s="165"/>
      <c r="H9" s="165"/>
      <c r="I9" s="165"/>
      <c r="J9" s="165"/>
      <c r="K9" s="165"/>
      <c r="L9" s="169" t="s">
        <v>5</v>
      </c>
      <c r="M9" s="169"/>
      <c r="N9" s="169"/>
      <c r="O9" s="217" t="s">
        <v>197</v>
      </c>
      <c r="P9" s="217"/>
      <c r="Q9" s="166"/>
      <c r="R9" s="140" t="str">
        <f>IF(N8="", "Exams Month can not be left blank", "")</f>
        <v/>
      </c>
      <c r="S9" s="141"/>
      <c r="T9" s="142"/>
      <c r="U9" s="163"/>
      <c r="V9" s="163"/>
      <c r="W9" s="163"/>
      <c r="X9" s="164"/>
      <c r="AE9" s="21">
        <f t="shared" si="0"/>
        <v>0</v>
      </c>
    </row>
    <row r="10" spans="1:32" s="3" customFormat="1" ht="20.100000000000001" customHeight="1">
      <c r="A10" s="120" t="s">
        <v>121</v>
      </c>
      <c r="B10" s="120"/>
      <c r="C10" s="121" t="s">
        <v>195</v>
      </c>
      <c r="D10" s="121"/>
      <c r="E10" s="121"/>
      <c r="F10" s="121"/>
      <c r="G10" s="121"/>
      <c r="H10" s="169" t="s">
        <v>122</v>
      </c>
      <c r="I10" s="169"/>
      <c r="J10" s="169"/>
      <c r="K10" s="165" t="s">
        <v>196</v>
      </c>
      <c r="L10" s="165"/>
      <c r="M10" s="165"/>
      <c r="N10" s="165"/>
      <c r="O10" s="165"/>
      <c r="P10" s="165"/>
      <c r="Q10" s="166"/>
      <c r="R10" s="140" t="str">
        <f>IF(B9="", "Subject can not be left blank", "")</f>
        <v/>
      </c>
      <c r="S10" s="141"/>
      <c r="T10" s="142"/>
      <c r="U10" s="163"/>
      <c r="V10" s="163"/>
      <c r="W10" s="163"/>
      <c r="X10" s="164"/>
      <c r="AE10" s="21">
        <f t="shared" si="0"/>
        <v>0</v>
      </c>
    </row>
    <row r="11" spans="1:32" s="1" customFormat="1" ht="9.9499999999999993" customHeight="1">
      <c r="A11" s="116"/>
      <c r="B11" s="116"/>
      <c r="C11" s="116"/>
      <c r="D11" s="156" t="s">
        <v>138</v>
      </c>
      <c r="E11" s="156"/>
      <c r="F11" s="156" t="s">
        <v>138</v>
      </c>
      <c r="G11" s="156"/>
      <c r="H11" s="116"/>
      <c r="I11" s="116"/>
      <c r="J11" s="116"/>
      <c r="K11" s="116"/>
      <c r="L11" s="116"/>
      <c r="M11" s="116"/>
      <c r="N11" s="116"/>
      <c r="O11" s="116"/>
      <c r="P11" s="116"/>
      <c r="Q11" s="166"/>
      <c r="R11" s="140" t="str">
        <f>IF(O9="", "Date of Conduct can not be left blank", "")</f>
        <v/>
      </c>
      <c r="S11" s="141"/>
      <c r="T11" s="142"/>
      <c r="U11" s="150" t="s">
        <v>140</v>
      </c>
      <c r="V11" s="150"/>
      <c r="W11" s="150"/>
      <c r="X11" s="151"/>
      <c r="AE11" s="21">
        <f t="shared" si="0"/>
        <v>0</v>
      </c>
    </row>
    <row r="12" spans="1:32" s="1" customFormat="1" ht="14.1" customHeight="1">
      <c r="A12" s="122" t="s">
        <v>7</v>
      </c>
      <c r="B12" s="118" t="s">
        <v>8</v>
      </c>
      <c r="C12" s="119"/>
      <c r="D12" s="101" t="s">
        <v>137</v>
      </c>
      <c r="E12" s="105"/>
      <c r="F12" s="105"/>
      <c r="G12" s="105"/>
      <c r="H12" s="105"/>
      <c r="I12" s="105"/>
      <c r="J12" s="105"/>
      <c r="K12" s="105"/>
      <c r="L12" s="105"/>
      <c r="M12" s="105"/>
      <c r="N12" s="105"/>
      <c r="O12" s="137">
        <v>30</v>
      </c>
      <c r="P12" s="138"/>
      <c r="Q12" s="166"/>
      <c r="R12" s="140" t="str">
        <f>IF(C10="", "Name of Internal can not be left blank", "")</f>
        <v/>
      </c>
      <c r="S12" s="141"/>
      <c r="T12" s="142"/>
      <c r="U12" s="150"/>
      <c r="V12" s="150"/>
      <c r="W12" s="150"/>
      <c r="X12" s="151"/>
      <c r="AE12" s="21">
        <f t="shared" si="0"/>
        <v>0</v>
      </c>
    </row>
    <row r="13" spans="1:32" s="1" customFormat="1" ht="14.1" customHeight="1">
      <c r="A13" s="123"/>
      <c r="B13" s="192"/>
      <c r="C13" s="193"/>
      <c r="D13" s="106"/>
      <c r="E13" s="107"/>
      <c r="F13" s="107"/>
      <c r="G13" s="107"/>
      <c r="H13" s="107"/>
      <c r="I13" s="107"/>
      <c r="J13" s="107"/>
      <c r="K13" s="107"/>
      <c r="L13" s="107"/>
      <c r="M13" s="107"/>
      <c r="N13" s="107"/>
      <c r="O13" s="139"/>
      <c r="P13" s="115"/>
      <c r="Q13" s="166"/>
      <c r="R13" s="140" t="str">
        <f>IF(K10="", "Name of External can not be left blank", "")</f>
        <v/>
      </c>
      <c r="S13" s="141"/>
      <c r="T13" s="142"/>
      <c r="U13" s="150"/>
      <c r="V13" s="150"/>
      <c r="W13" s="150"/>
      <c r="X13" s="151"/>
      <c r="AE13" s="21">
        <f t="shared" si="0"/>
        <v>0</v>
      </c>
    </row>
    <row r="14" spans="1:32" s="1" customFormat="1" ht="14.1" customHeight="1">
      <c r="A14" s="123"/>
      <c r="B14" s="192"/>
      <c r="C14" s="193"/>
      <c r="D14" s="101" t="s">
        <v>134</v>
      </c>
      <c r="E14" s="102"/>
      <c r="F14" s="101" t="s">
        <v>135</v>
      </c>
      <c r="G14" s="102"/>
      <c r="H14" s="108" t="s">
        <v>133</v>
      </c>
      <c r="I14" s="108"/>
      <c r="J14" s="108"/>
      <c r="K14" s="108"/>
      <c r="L14" s="108"/>
      <c r="M14" s="108"/>
      <c r="N14" s="108"/>
      <c r="O14" s="109"/>
      <c r="P14" s="109"/>
      <c r="Q14" s="166"/>
      <c r="R14" s="140" t="str">
        <f>IF(I8="", "Examination can not be left blank", "")</f>
        <v/>
      </c>
      <c r="S14" s="141"/>
      <c r="T14" s="142"/>
      <c r="U14" s="150"/>
      <c r="V14" s="150"/>
      <c r="W14" s="150"/>
      <c r="X14" s="151"/>
      <c r="AE14" s="21">
        <f t="shared" si="0"/>
        <v>0</v>
      </c>
    </row>
    <row r="15" spans="1:32" s="1" customFormat="1" ht="14.1" customHeight="1" thickBot="1">
      <c r="A15" s="123"/>
      <c r="B15" s="192"/>
      <c r="C15" s="193"/>
      <c r="D15" s="103"/>
      <c r="E15" s="104"/>
      <c r="F15" s="103"/>
      <c r="G15" s="104"/>
      <c r="H15" s="108"/>
      <c r="I15" s="108"/>
      <c r="J15" s="108"/>
      <c r="K15" s="108"/>
      <c r="L15" s="108"/>
      <c r="M15" s="108"/>
      <c r="N15" s="108"/>
      <c r="O15" s="108"/>
      <c r="P15" s="108"/>
      <c r="Q15" s="166"/>
      <c r="R15" s="143" t="str">
        <f>IF(O12="", "Final Practical Marks can not be left blank", "")</f>
        <v/>
      </c>
      <c r="S15" s="144"/>
      <c r="T15" s="145"/>
      <c r="U15" s="150"/>
      <c r="V15" s="150"/>
      <c r="W15" s="150"/>
      <c r="X15" s="151"/>
      <c r="AE15" s="21">
        <f t="shared" si="0"/>
        <v>0</v>
      </c>
    </row>
    <row r="16" spans="1:32" s="1" customFormat="1" ht="14.1" customHeight="1" thickBot="1">
      <c r="A16" s="123"/>
      <c r="B16" s="192"/>
      <c r="C16" s="193"/>
      <c r="D16" s="103"/>
      <c r="E16" s="104"/>
      <c r="F16" s="103"/>
      <c r="G16" s="104"/>
      <c r="H16" s="110"/>
      <c r="I16" s="110"/>
      <c r="J16" s="110"/>
      <c r="K16" s="110"/>
      <c r="L16" s="110"/>
      <c r="M16" s="110"/>
      <c r="N16" s="110"/>
      <c r="O16" s="110"/>
      <c r="P16" s="110"/>
      <c r="Q16" s="166"/>
      <c r="R16" s="146" t="s">
        <v>132</v>
      </c>
      <c r="S16" s="146"/>
      <c r="T16" s="63">
        <f>SUM(AE4:AE15)</f>
        <v>0</v>
      </c>
      <c r="U16" s="152"/>
      <c r="V16" s="152"/>
      <c r="W16" s="152"/>
      <c r="X16" s="153"/>
    </row>
    <row r="17" spans="1:100" s="1" customFormat="1" ht="18" customHeight="1">
      <c r="A17" s="124"/>
      <c r="B17" s="194"/>
      <c r="C17" s="195"/>
      <c r="D17" s="8" t="s">
        <v>9</v>
      </c>
      <c r="E17" s="9">
        <f>(50*O12)/100</f>
        <v>15</v>
      </c>
      <c r="F17" s="8" t="s">
        <v>9</v>
      </c>
      <c r="G17" s="9">
        <f>(50*O12)/100</f>
        <v>15</v>
      </c>
      <c r="H17" s="154" t="s">
        <v>9</v>
      </c>
      <c r="I17" s="155"/>
      <c r="J17" s="155"/>
      <c r="K17" s="155"/>
      <c r="L17" s="155"/>
      <c r="M17" s="155"/>
      <c r="N17" s="155"/>
      <c r="O17" s="155"/>
      <c r="P17" s="9">
        <f>(E17+G17)</f>
        <v>30</v>
      </c>
      <c r="Q17" s="166"/>
      <c r="R17" s="34" t="s">
        <v>126</v>
      </c>
      <c r="S17" s="167" t="s">
        <v>123</v>
      </c>
      <c r="T17" s="168"/>
      <c r="U17" s="168"/>
      <c r="V17" s="168"/>
      <c r="W17" s="168"/>
      <c r="X17" s="168"/>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2"/>
      <c r="S18" s="147"/>
      <c r="T18" s="148"/>
      <c r="U18" s="148"/>
      <c r="V18" s="148"/>
      <c r="W18" s="148"/>
      <c r="X18" s="149"/>
    </row>
    <row r="19" spans="1:100" s="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1"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18" t="b">
        <f>IF(ISNUMBER(A19)&lt;&gt;"",AND(ISNUMBER(INT(MID(A19,1,3))),MID(A19,4,1)="",MID(A19,1,1)&lt;&gt;"0"))</f>
        <v>0</v>
      </c>
      <c r="AD19" s="18" t="str">
        <f>IF(AC19=TRUE,"OK","S#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IF(CN19="NO", "NO","OK")</f>
        <v>NO</v>
      </c>
      <c r="CP19" s="49" t="str">
        <f>IF(CN19="INCORRECT", "INCORRECT","OK")</f>
        <v>OK</v>
      </c>
      <c r="CQ19" s="21"/>
      <c r="CR19" s="21"/>
      <c r="CS19" s="21"/>
      <c r="CT19" s="21"/>
      <c r="CU19" s="48" t="str">
        <f>IF(CP19="OK", "SEQUENCE CORRECT", "SEQUENCE INCORRECT")</f>
        <v>SEQUENCE CORRECT</v>
      </c>
      <c r="CV19" s="50" t="str">
        <f>"0"</f>
        <v>0</v>
      </c>
    </row>
    <row r="20" spans="1:100" s="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1" t="str">
        <f>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18" t="b">
        <f>IF(AND(ISNUMBER(A19)&lt;&gt;"",ISNUMBER(A20)&lt;&gt;""),IF(AND(ISNUMBER(A20),ISNUMBER(A19)),IF(A20-A19=1,AND(ISNUMBER(INT(MID(A20,1,3))),MID(A20,4,1)="",MID(A20,1,1)&lt;&gt;"0"))))</f>
        <v>0</v>
      </c>
      <c r="AD20" s="18" t="str">
        <f t="shared" ref="AD20:AD38" si="1">IF(AC20=TRUE,"OK","S# INCORRECT")</f>
        <v>S# INCORRECT</v>
      </c>
      <c r="BL20" s="21" t="str">
        <f>RIGHT(B20,3)</f>
        <v/>
      </c>
      <c r="BM20" s="21" t="b">
        <f t="shared" ref="BM20:BM38" si="2">ISNUMBER(INT((MID(BL20,1,1))))</f>
        <v>0</v>
      </c>
      <c r="BN20" s="21" t="b">
        <f t="shared" ref="BN20:BN38" si="3">ISNUMBER(INT((MID(BL20,2,1))))</f>
        <v>0</v>
      </c>
      <c r="BO20" s="21" t="b">
        <f t="shared" ref="BO20:BO38" si="4">ISNUMBER(INT((MID(BL20,3,1))))</f>
        <v>0</v>
      </c>
      <c r="BP20" s="21" t="str">
        <f t="shared" ref="BP20:BP38" si="5">IF(BM20=TRUE, MID(BL20,1,1),"")</f>
        <v/>
      </c>
      <c r="BQ20" s="21" t="str">
        <f t="shared" ref="BQ20:BQ38" si="6">IF(BN20=TRUE, MID(BL20,2,1),"")</f>
        <v/>
      </c>
      <c r="BR20" s="21" t="str">
        <f t="shared" ref="BR20:BR38" si="7">IF(BO20=TRUE, MID(BL20,3,1),"")</f>
        <v/>
      </c>
      <c r="BS20" s="21" t="str">
        <f t="shared" ref="BS20:BS38" si="8">T(BP20)&amp;T(BQ20)&amp;T(BR20)</f>
        <v/>
      </c>
      <c r="BT20" s="46" t="str">
        <f t="shared" ref="BT20:BT38" si="9">IF(BS20="","",INT(TRIM(BS20)))</f>
        <v/>
      </c>
      <c r="BU20" s="47" t="str">
        <f>IF(BT20&gt;BT19,"OK","INCORRECT")</f>
        <v>INCORRECT</v>
      </c>
      <c r="BV20" s="21" t="b">
        <f>BT20&gt;BT19</f>
        <v>0</v>
      </c>
      <c r="BW20" s="48" t="str">
        <f>LEFT(B20,6)</f>
        <v/>
      </c>
      <c r="BX20" s="21" t="b">
        <f t="shared" ref="BX20:BX38" si="10">ISNUMBER(INT((MID(BW20,1,1))))</f>
        <v>0</v>
      </c>
      <c r="BY20" s="21" t="b">
        <f t="shared" ref="BY20:BY38" si="11">ISNUMBER(INT((MID(BW20,2,1))))</f>
        <v>0</v>
      </c>
      <c r="BZ20" s="21" t="b">
        <f t="shared" ref="BZ20:BZ38" si="12">ISNUMBER(INT((MID(BW20,3,1))))</f>
        <v>0</v>
      </c>
      <c r="CA20" s="21" t="b">
        <f t="shared" ref="CA20:CA38" si="13">ISNUMBER(INT((MID(BW20,4,1))))</f>
        <v>0</v>
      </c>
      <c r="CB20" s="21" t="b">
        <f t="shared" ref="CB20:CB38" si="14">ISNUMBER(INT((MID(BW20,5,1))))</f>
        <v>0</v>
      </c>
      <c r="CC20" s="21" t="b">
        <f t="shared" ref="CC20:CC38" si="15">ISNUMBER(INT((MID(BW20,6,1))))</f>
        <v>0</v>
      </c>
      <c r="CD20" s="21" t="str">
        <f t="shared" ref="CD20:CD38" si="16">IF(BX20=TRUE, MID(BW20,1,1),"")</f>
        <v/>
      </c>
      <c r="CE20" s="21" t="str">
        <f t="shared" ref="CE20:CE38" si="17">IF(BY20=TRUE, MID(BW20,2,1),"")</f>
        <v/>
      </c>
      <c r="CF20" s="21" t="str">
        <f t="shared" ref="CF20:CF38" si="18">IF(BZ20=TRUE, MID(BW20,3,1),"")</f>
        <v/>
      </c>
      <c r="CG20" s="21" t="str">
        <f t="shared" ref="CG20:CG38" si="19">IF(CA20=TRUE, MID(BW20,4,1),"")</f>
        <v/>
      </c>
      <c r="CH20" s="21" t="str">
        <f t="shared" ref="CH20:CH38" si="20">IF(CB20=TRUE, MID(BW20,5,1),"")</f>
        <v/>
      </c>
      <c r="CI20" s="21" t="str">
        <f t="shared" ref="CI20:CI38" si="21">IF(CC20=TRUE, MID(BW20,6,1),"")</f>
        <v/>
      </c>
      <c r="CJ20" s="48" t="str">
        <f t="shared" ref="CJ20:CJ38" si="22">TRIM(T(CD20)&amp;T(CE20)&amp;T(CF20))</f>
        <v/>
      </c>
      <c r="CK20" s="48" t="str">
        <f t="shared" ref="CK20:CK38" si="23">TRIM(T(CG20)&amp;T(CH20)&amp;T(CI20))</f>
        <v/>
      </c>
      <c r="CL20" s="49" t="str">
        <f t="shared" ref="CL20:CL38" si="24">IF(OR(MID(BW20,3,1)="-",MID(BW20,4,1)="-"),T(CJ20),"NO")</f>
        <v>NO</v>
      </c>
      <c r="CM20" s="49" t="str">
        <f t="shared" ref="CM20:CM38" si="25">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1" t="str">
        <f>IF(A21&lt;&gt;"",IF(CU21="SEQUENCE CORRECT",IF(OR(T(Y21)="OK",T(Z21)="oOk",T(AA21)="Okk",AB21="ok"),"OK","FORMAT INCORRECT"),"SEQUENCE INCORRECT"),"")</f>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8" t="b">
        <f>IF(AND(ISNUMBER(A20)&lt;&gt;"",ISNUMBER(A21)&lt;&gt;""),IF(AND(ISNUMBER(A21),ISNUMBER(A20)),IF(A21-A20=1,AND(ISNUMBER(INT(MID(A21,1,3))),MID(A21,4,1)="",MID(A21,1,1)&lt;&gt;"0"))))</f>
        <v>0</v>
      </c>
      <c r="AD21" s="18" t="str">
        <f t="shared" si="1"/>
        <v>S# INCORRECT</v>
      </c>
      <c r="BL21" s="21" t="str">
        <f>RIGHT(B21,3)</f>
        <v/>
      </c>
      <c r="BM21" s="21" t="b">
        <f t="shared" si="2"/>
        <v>0</v>
      </c>
      <c r="BN21" s="21" t="b">
        <f t="shared" si="3"/>
        <v>0</v>
      </c>
      <c r="BO21" s="21" t="b">
        <f t="shared" si="4"/>
        <v>0</v>
      </c>
      <c r="BP21" s="21" t="str">
        <f t="shared" si="5"/>
        <v/>
      </c>
      <c r="BQ21" s="21" t="str">
        <f t="shared" si="6"/>
        <v/>
      </c>
      <c r="BR21" s="21" t="str">
        <f t="shared" si="7"/>
        <v/>
      </c>
      <c r="BS21" s="21" t="str">
        <f t="shared" si="8"/>
        <v/>
      </c>
      <c r="BT21" s="46" t="str">
        <f t="shared" si="9"/>
        <v/>
      </c>
      <c r="BU21" s="47" t="str">
        <f t="shared" ref="BU21:BU38" si="26">IF(BT21&gt;BT20,"OK","INCORRECT")</f>
        <v>INCORRECT</v>
      </c>
      <c r="BV21" s="21" t="b">
        <f t="shared" ref="BV21:BV38" si="27">BT21&gt;BT20</f>
        <v>0</v>
      </c>
      <c r="BW21" s="48" t="str">
        <f>LEFT(B21,6)</f>
        <v/>
      </c>
      <c r="BX21" s="21" t="b">
        <f t="shared" si="10"/>
        <v>0</v>
      </c>
      <c r="BY21" s="21" t="b">
        <f t="shared" si="11"/>
        <v>0</v>
      </c>
      <c r="BZ21" s="21" t="b">
        <f t="shared" si="12"/>
        <v>0</v>
      </c>
      <c r="CA21" s="21" t="b">
        <f t="shared" si="13"/>
        <v>0</v>
      </c>
      <c r="CB21" s="21" t="b">
        <f t="shared" si="14"/>
        <v>0</v>
      </c>
      <c r="CC21" s="21" t="b">
        <f t="shared" si="15"/>
        <v>0</v>
      </c>
      <c r="CD21" s="21" t="str">
        <f t="shared" si="16"/>
        <v/>
      </c>
      <c r="CE21" s="21" t="str">
        <f t="shared" si="17"/>
        <v/>
      </c>
      <c r="CF21" s="21" t="str">
        <f t="shared" si="18"/>
        <v/>
      </c>
      <c r="CG21" s="21" t="str">
        <f t="shared" si="19"/>
        <v/>
      </c>
      <c r="CH21" s="21" t="str">
        <f t="shared" si="20"/>
        <v/>
      </c>
      <c r="CI21" s="21" t="str">
        <f t="shared" si="21"/>
        <v/>
      </c>
      <c r="CJ21" s="48" t="str">
        <f t="shared" si="22"/>
        <v/>
      </c>
      <c r="CK21" s="48" t="str">
        <f t="shared" si="23"/>
        <v/>
      </c>
      <c r="CL21" s="49" t="str">
        <f t="shared" si="24"/>
        <v>NO</v>
      </c>
      <c r="CM21" s="49" t="str">
        <f t="shared" si="25"/>
        <v>NO</v>
      </c>
      <c r="CN21" s="47" t="str">
        <f t="shared" ref="CN21:CN38" si="28">IF(AND(CL21&lt;&gt;"NO", CM21&lt;&gt;"NO"),IF(CM21&lt;CL21,"OK","INCORRECT"),"NO")</f>
        <v>NO</v>
      </c>
      <c r="CO21" s="47" t="str">
        <f t="shared" ref="CO21:CO38" si="29">IF(AND(CL21&lt;&gt;"NO", CM21&lt;&gt;"NO"),IF(CM21&lt;=CM20,"OK","INCORRECT"),"NO")</f>
        <v>NO</v>
      </c>
      <c r="CP21" s="49" t="str">
        <f t="shared" ref="CP21:CP38" si="30">IF(OR(AND(OR(AND(CN21="NO",CO21="NO"),AND(CN21="OK", CO21="OK")),AND(CN20="NO", CO20="NO")),AND(AND(CN21="OK",CO21="OK",OR(AND(CN20="NO", CO20="NO"),AND(CN20="OK", CO20="OK"))))),"OK","INCORRECT")</f>
        <v>OK</v>
      </c>
      <c r="CQ21" s="21" t="b">
        <f t="shared" ref="CQ21:CQ38" si="31">IF(CP21="OK",IF(AND(CL20="NO",CL21="NO"),BT21&gt;BT20))</f>
        <v>0</v>
      </c>
      <c r="CR21" s="21" t="b">
        <f t="shared" ref="CR21:CR38" si="32">IF(CP21="OK",AND(CN21="OK",CO21="OK",CN20="NO",CO20="NO"))</f>
        <v>0</v>
      </c>
      <c r="CS21" s="21" t="b">
        <f t="shared" ref="CS21:CS38" si="33">IF(CP21="OK",IF(AND(EXACT(CK20,CK21)),BT21&gt;BT20))</f>
        <v>0</v>
      </c>
      <c r="CT21" s="21" t="b">
        <f t="shared" ref="CT21:CT38" si="34">IF(CP21="OK",CM21&lt;CM20)</f>
        <v>0</v>
      </c>
      <c r="CU21" s="48" t="str">
        <f t="shared" ref="CU21:CU38" si="35">IF(AND(CQ21=FALSE,CR21=FALSE,CS21=FALSE,CT21=FALSE),"SEQUENCE INCORRECT","SEQUENCE CORRECT")</f>
        <v>SEQUENCE INCORRECT</v>
      </c>
      <c r="CV21" s="50">
        <f>COUNTIF(B19:B20,T(B21))</f>
        <v>2</v>
      </c>
    </row>
    <row r="22" spans="1:100" s="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1" t="str">
        <f t="shared" ref="R22:R38" si="36">IF(A22&lt;&gt;"",IF(CU22="SEQUENCE CORRECT",IF(OR(T(Y22)="OK",T(Z22)="oOk",T(AA22)="Okk",AB22="ok"),"OK","FORMAT INCORRECT"),"SEQUENCE INCORRECT"),"")</f>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8" t="b">
        <f>IF(AND(ISNUMBER(A21)&lt;&gt;"",ISNUMBER(A22)&lt;&gt;""),IF(AND(ISNUMBER(A22),ISNUMBER(A21)),IF(A22-A21=1,AND(ISNUMBER(INT(MID(A22,1,3))),MID(A22,4,1)="",MID(A22,1,1)&lt;&gt;"0"))))</f>
        <v>0</v>
      </c>
      <c r="AD22" s="18" t="str">
        <f t="shared" si="1"/>
        <v>S# INCORRECT</v>
      </c>
      <c r="BL22" s="21" t="str">
        <f t="shared" ref="BL22:BL38" si="37">RIGHT(B22,3)</f>
        <v/>
      </c>
      <c r="BM22" s="21" t="b">
        <f t="shared" si="2"/>
        <v>0</v>
      </c>
      <c r="BN22" s="21" t="b">
        <f t="shared" si="3"/>
        <v>0</v>
      </c>
      <c r="BO22" s="21" t="b">
        <f t="shared" si="4"/>
        <v>0</v>
      </c>
      <c r="BP22" s="21" t="str">
        <f t="shared" si="5"/>
        <v/>
      </c>
      <c r="BQ22" s="21" t="str">
        <f t="shared" si="6"/>
        <v/>
      </c>
      <c r="BR22" s="21" t="str">
        <f t="shared" si="7"/>
        <v/>
      </c>
      <c r="BS22" s="21" t="str">
        <f t="shared" si="8"/>
        <v/>
      </c>
      <c r="BT22" s="46" t="str">
        <f t="shared" si="9"/>
        <v/>
      </c>
      <c r="BU22" s="47" t="str">
        <f t="shared" si="26"/>
        <v>INCORRECT</v>
      </c>
      <c r="BV22" s="21" t="b">
        <f t="shared" si="27"/>
        <v>0</v>
      </c>
      <c r="BW22" s="48" t="str">
        <f t="shared" ref="BW22:BW38" si="38">LEFT(B22,6)</f>
        <v/>
      </c>
      <c r="BX22" s="21" t="b">
        <f t="shared" si="10"/>
        <v>0</v>
      </c>
      <c r="BY22" s="21" t="b">
        <f t="shared" si="11"/>
        <v>0</v>
      </c>
      <c r="BZ22" s="21" t="b">
        <f t="shared" si="12"/>
        <v>0</v>
      </c>
      <c r="CA22" s="21" t="b">
        <f t="shared" si="13"/>
        <v>0</v>
      </c>
      <c r="CB22" s="21" t="b">
        <f t="shared" si="14"/>
        <v>0</v>
      </c>
      <c r="CC22" s="21" t="b">
        <f t="shared" si="15"/>
        <v>0</v>
      </c>
      <c r="CD22" s="21" t="str">
        <f t="shared" si="16"/>
        <v/>
      </c>
      <c r="CE22" s="21" t="str">
        <f t="shared" si="17"/>
        <v/>
      </c>
      <c r="CF22" s="21" t="str">
        <f t="shared" si="18"/>
        <v/>
      </c>
      <c r="CG22" s="21" t="str">
        <f t="shared" si="19"/>
        <v/>
      </c>
      <c r="CH22" s="21" t="str">
        <f t="shared" si="20"/>
        <v/>
      </c>
      <c r="CI22" s="21" t="str">
        <f t="shared" si="21"/>
        <v/>
      </c>
      <c r="CJ22" s="48" t="str">
        <f t="shared" si="22"/>
        <v/>
      </c>
      <c r="CK22" s="48" t="str">
        <f t="shared" si="23"/>
        <v/>
      </c>
      <c r="CL22" s="49" t="str">
        <f t="shared" si="24"/>
        <v>NO</v>
      </c>
      <c r="CM22" s="49" t="str">
        <f t="shared" si="25"/>
        <v>NO</v>
      </c>
      <c r="CN22" s="47" t="str">
        <f t="shared" si="28"/>
        <v>NO</v>
      </c>
      <c r="CO22" s="47" t="str">
        <f t="shared" si="29"/>
        <v>NO</v>
      </c>
      <c r="CP22" s="49" t="str">
        <f t="shared" si="30"/>
        <v>OK</v>
      </c>
      <c r="CQ22" s="21" t="b">
        <f t="shared" si="31"/>
        <v>0</v>
      </c>
      <c r="CR22" s="21" t="b">
        <f t="shared" si="32"/>
        <v>0</v>
      </c>
      <c r="CS22" s="21" t="b">
        <f t="shared" si="33"/>
        <v>0</v>
      </c>
      <c r="CT22" s="21" t="b">
        <f t="shared" si="34"/>
        <v>0</v>
      </c>
      <c r="CU22" s="48" t="str">
        <f t="shared" si="35"/>
        <v>SEQUENCE INCORRECT</v>
      </c>
      <c r="CV22" s="50">
        <f>COUNTIF(B19:B21,T(B22))</f>
        <v>3</v>
      </c>
    </row>
    <row r="23" spans="1:100" s="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1" t="str">
        <f t="shared" si="36"/>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8" t="b">
        <f t="shared" ref="AC23:AC38" si="39">IF(AND(ISNUMBER(A22)&lt;&gt;"",ISNUMBER(A23)&lt;&gt;""),IF(AND(ISNUMBER(A23),ISNUMBER(A22)),IF(A23-A22=1,AND(ISNUMBER(INT(MID(A23,1,3))),MID(A23,4,1)="",MID(A23,1,1)&lt;&gt;"0"))))</f>
        <v>0</v>
      </c>
      <c r="AD23" s="18" t="str">
        <f t="shared" si="1"/>
        <v>S# INCORRECT</v>
      </c>
      <c r="BL23" s="21" t="str">
        <f t="shared" si="37"/>
        <v/>
      </c>
      <c r="BM23" s="21" t="b">
        <f t="shared" si="2"/>
        <v>0</v>
      </c>
      <c r="BN23" s="21" t="b">
        <f t="shared" si="3"/>
        <v>0</v>
      </c>
      <c r="BO23" s="21" t="b">
        <f t="shared" si="4"/>
        <v>0</v>
      </c>
      <c r="BP23" s="21" t="str">
        <f t="shared" si="5"/>
        <v/>
      </c>
      <c r="BQ23" s="21" t="str">
        <f t="shared" si="6"/>
        <v/>
      </c>
      <c r="BR23" s="21" t="str">
        <f t="shared" si="7"/>
        <v/>
      </c>
      <c r="BS23" s="21" t="str">
        <f t="shared" si="8"/>
        <v/>
      </c>
      <c r="BT23" s="46" t="str">
        <f t="shared" si="9"/>
        <v/>
      </c>
      <c r="BU23" s="47" t="str">
        <f t="shared" si="26"/>
        <v>INCORRECT</v>
      </c>
      <c r="BV23" s="21" t="b">
        <f t="shared" si="27"/>
        <v>0</v>
      </c>
      <c r="BW23" s="48" t="str">
        <f t="shared" si="38"/>
        <v/>
      </c>
      <c r="BX23" s="21" t="b">
        <f t="shared" si="10"/>
        <v>0</v>
      </c>
      <c r="BY23" s="21" t="b">
        <f t="shared" si="11"/>
        <v>0</v>
      </c>
      <c r="BZ23" s="21" t="b">
        <f t="shared" si="12"/>
        <v>0</v>
      </c>
      <c r="CA23" s="21" t="b">
        <f t="shared" si="13"/>
        <v>0</v>
      </c>
      <c r="CB23" s="21" t="b">
        <f t="shared" si="14"/>
        <v>0</v>
      </c>
      <c r="CC23" s="21" t="b">
        <f t="shared" si="15"/>
        <v>0</v>
      </c>
      <c r="CD23" s="21" t="str">
        <f t="shared" si="16"/>
        <v/>
      </c>
      <c r="CE23" s="21" t="str">
        <f t="shared" si="17"/>
        <v/>
      </c>
      <c r="CF23" s="21" t="str">
        <f t="shared" si="18"/>
        <v/>
      </c>
      <c r="CG23" s="21" t="str">
        <f t="shared" si="19"/>
        <v/>
      </c>
      <c r="CH23" s="21" t="str">
        <f t="shared" si="20"/>
        <v/>
      </c>
      <c r="CI23" s="21" t="str">
        <f t="shared" si="21"/>
        <v/>
      </c>
      <c r="CJ23" s="48" t="str">
        <f t="shared" si="22"/>
        <v/>
      </c>
      <c r="CK23" s="48" t="str">
        <f t="shared" si="23"/>
        <v/>
      </c>
      <c r="CL23" s="49" t="str">
        <f t="shared" si="24"/>
        <v>NO</v>
      </c>
      <c r="CM23" s="49" t="str">
        <f t="shared" si="25"/>
        <v>NO</v>
      </c>
      <c r="CN23" s="47" t="str">
        <f t="shared" si="28"/>
        <v>NO</v>
      </c>
      <c r="CO23" s="47" t="str">
        <f t="shared" si="29"/>
        <v>NO</v>
      </c>
      <c r="CP23" s="49" t="str">
        <f t="shared" si="30"/>
        <v>OK</v>
      </c>
      <c r="CQ23" s="21" t="b">
        <f t="shared" si="31"/>
        <v>0</v>
      </c>
      <c r="CR23" s="21" t="b">
        <f t="shared" si="32"/>
        <v>0</v>
      </c>
      <c r="CS23" s="21" t="b">
        <f t="shared" si="33"/>
        <v>0</v>
      </c>
      <c r="CT23" s="21" t="b">
        <f t="shared" si="34"/>
        <v>0</v>
      </c>
      <c r="CU23" s="48" t="str">
        <f t="shared" si="35"/>
        <v>SEQUENCE INCORRECT</v>
      </c>
      <c r="CV23" s="50">
        <f>COUNTIF(B19:B22,T(B23))</f>
        <v>4</v>
      </c>
    </row>
    <row r="24" spans="1:100" s="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1" t="str">
        <f t="shared" si="36"/>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8" t="b">
        <f t="shared" si="39"/>
        <v>0</v>
      </c>
      <c r="AD24" s="18" t="str">
        <f t="shared" si="1"/>
        <v>S# INCORRECT</v>
      </c>
      <c r="BL24" s="21" t="str">
        <f t="shared" si="37"/>
        <v/>
      </c>
      <c r="BM24" s="21" t="b">
        <f t="shared" si="2"/>
        <v>0</v>
      </c>
      <c r="BN24" s="21" t="b">
        <f t="shared" si="3"/>
        <v>0</v>
      </c>
      <c r="BO24" s="21" t="b">
        <f t="shared" si="4"/>
        <v>0</v>
      </c>
      <c r="BP24" s="21" t="str">
        <f t="shared" si="5"/>
        <v/>
      </c>
      <c r="BQ24" s="21" t="str">
        <f t="shared" si="6"/>
        <v/>
      </c>
      <c r="BR24" s="21" t="str">
        <f t="shared" si="7"/>
        <v/>
      </c>
      <c r="BS24" s="21" t="str">
        <f t="shared" si="8"/>
        <v/>
      </c>
      <c r="BT24" s="46" t="str">
        <f t="shared" si="9"/>
        <v/>
      </c>
      <c r="BU24" s="47" t="str">
        <f t="shared" si="26"/>
        <v>INCORRECT</v>
      </c>
      <c r="BV24" s="21" t="b">
        <f t="shared" si="27"/>
        <v>0</v>
      </c>
      <c r="BW24" s="48" t="str">
        <f t="shared" si="38"/>
        <v/>
      </c>
      <c r="BX24" s="21" t="b">
        <f t="shared" si="10"/>
        <v>0</v>
      </c>
      <c r="BY24" s="21" t="b">
        <f t="shared" si="11"/>
        <v>0</v>
      </c>
      <c r="BZ24" s="21" t="b">
        <f t="shared" si="12"/>
        <v>0</v>
      </c>
      <c r="CA24" s="21" t="b">
        <f t="shared" si="13"/>
        <v>0</v>
      </c>
      <c r="CB24" s="21" t="b">
        <f t="shared" si="14"/>
        <v>0</v>
      </c>
      <c r="CC24" s="21" t="b">
        <f t="shared" si="15"/>
        <v>0</v>
      </c>
      <c r="CD24" s="21" t="str">
        <f t="shared" si="16"/>
        <v/>
      </c>
      <c r="CE24" s="21" t="str">
        <f t="shared" si="17"/>
        <v/>
      </c>
      <c r="CF24" s="21" t="str">
        <f t="shared" si="18"/>
        <v/>
      </c>
      <c r="CG24" s="21" t="str">
        <f t="shared" si="19"/>
        <v/>
      </c>
      <c r="CH24" s="21" t="str">
        <f t="shared" si="20"/>
        <v/>
      </c>
      <c r="CI24" s="21" t="str">
        <f t="shared" si="21"/>
        <v/>
      </c>
      <c r="CJ24" s="48" t="str">
        <f t="shared" si="22"/>
        <v/>
      </c>
      <c r="CK24" s="48" t="str">
        <f t="shared" si="23"/>
        <v/>
      </c>
      <c r="CL24" s="49" t="str">
        <f t="shared" si="24"/>
        <v>NO</v>
      </c>
      <c r="CM24" s="49" t="str">
        <f t="shared" si="25"/>
        <v>NO</v>
      </c>
      <c r="CN24" s="47" t="str">
        <f t="shared" si="28"/>
        <v>NO</v>
      </c>
      <c r="CO24" s="47" t="str">
        <f t="shared" si="29"/>
        <v>NO</v>
      </c>
      <c r="CP24" s="49" t="str">
        <f t="shared" si="30"/>
        <v>OK</v>
      </c>
      <c r="CQ24" s="21" t="b">
        <f t="shared" si="31"/>
        <v>0</v>
      </c>
      <c r="CR24" s="21" t="b">
        <f t="shared" si="32"/>
        <v>0</v>
      </c>
      <c r="CS24" s="21" t="b">
        <f t="shared" si="33"/>
        <v>0</v>
      </c>
      <c r="CT24" s="21" t="b">
        <f t="shared" si="34"/>
        <v>0</v>
      </c>
      <c r="CU24" s="48" t="str">
        <f t="shared" si="35"/>
        <v>SEQUENCE INCORRECT</v>
      </c>
      <c r="CV24" s="50">
        <f>COUNTIF(B19:B23,T(B24))</f>
        <v>5</v>
      </c>
    </row>
    <row r="25" spans="1:100" s="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1" t="str">
        <f t="shared" si="36"/>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8" t="b">
        <f t="shared" si="39"/>
        <v>0</v>
      </c>
      <c r="AD25" s="18" t="str">
        <f t="shared" si="1"/>
        <v>S# INCORRECT</v>
      </c>
      <c r="BL25" s="21" t="str">
        <f t="shared" si="37"/>
        <v/>
      </c>
      <c r="BM25" s="21" t="b">
        <f t="shared" si="2"/>
        <v>0</v>
      </c>
      <c r="BN25" s="21" t="b">
        <f t="shared" si="3"/>
        <v>0</v>
      </c>
      <c r="BO25" s="21" t="b">
        <f t="shared" si="4"/>
        <v>0</v>
      </c>
      <c r="BP25" s="21" t="str">
        <f t="shared" si="5"/>
        <v/>
      </c>
      <c r="BQ25" s="21" t="str">
        <f t="shared" si="6"/>
        <v/>
      </c>
      <c r="BR25" s="21" t="str">
        <f t="shared" si="7"/>
        <v/>
      </c>
      <c r="BS25" s="21" t="str">
        <f t="shared" si="8"/>
        <v/>
      </c>
      <c r="BT25" s="46" t="str">
        <f t="shared" si="9"/>
        <v/>
      </c>
      <c r="BU25" s="47" t="str">
        <f t="shared" si="26"/>
        <v>INCORRECT</v>
      </c>
      <c r="BV25" s="21" t="b">
        <f t="shared" si="27"/>
        <v>0</v>
      </c>
      <c r="BW25" s="48" t="str">
        <f t="shared" si="38"/>
        <v/>
      </c>
      <c r="BX25" s="21" t="b">
        <f t="shared" si="10"/>
        <v>0</v>
      </c>
      <c r="BY25" s="21" t="b">
        <f t="shared" si="11"/>
        <v>0</v>
      </c>
      <c r="BZ25" s="21" t="b">
        <f t="shared" si="12"/>
        <v>0</v>
      </c>
      <c r="CA25" s="21" t="b">
        <f t="shared" si="13"/>
        <v>0</v>
      </c>
      <c r="CB25" s="21" t="b">
        <f t="shared" si="14"/>
        <v>0</v>
      </c>
      <c r="CC25" s="21" t="b">
        <f t="shared" si="15"/>
        <v>0</v>
      </c>
      <c r="CD25" s="21" t="str">
        <f t="shared" si="16"/>
        <v/>
      </c>
      <c r="CE25" s="21" t="str">
        <f t="shared" si="17"/>
        <v/>
      </c>
      <c r="CF25" s="21" t="str">
        <f t="shared" si="18"/>
        <v/>
      </c>
      <c r="CG25" s="21" t="str">
        <f t="shared" si="19"/>
        <v/>
      </c>
      <c r="CH25" s="21" t="str">
        <f t="shared" si="20"/>
        <v/>
      </c>
      <c r="CI25" s="21" t="str">
        <f t="shared" si="21"/>
        <v/>
      </c>
      <c r="CJ25" s="48" t="str">
        <f t="shared" si="22"/>
        <v/>
      </c>
      <c r="CK25" s="48" t="str">
        <f t="shared" si="23"/>
        <v/>
      </c>
      <c r="CL25" s="49" t="str">
        <f t="shared" si="24"/>
        <v>NO</v>
      </c>
      <c r="CM25" s="49" t="str">
        <f t="shared" si="25"/>
        <v>NO</v>
      </c>
      <c r="CN25" s="47" t="str">
        <f t="shared" si="28"/>
        <v>NO</v>
      </c>
      <c r="CO25" s="47" t="str">
        <f t="shared" si="29"/>
        <v>NO</v>
      </c>
      <c r="CP25" s="49" t="str">
        <f t="shared" si="30"/>
        <v>OK</v>
      </c>
      <c r="CQ25" s="21" t="b">
        <f t="shared" si="31"/>
        <v>0</v>
      </c>
      <c r="CR25" s="21" t="b">
        <f t="shared" si="32"/>
        <v>0</v>
      </c>
      <c r="CS25" s="21" t="b">
        <f t="shared" si="33"/>
        <v>0</v>
      </c>
      <c r="CT25" s="21" t="b">
        <f t="shared" si="34"/>
        <v>0</v>
      </c>
      <c r="CU25" s="48" t="str">
        <f t="shared" si="35"/>
        <v>SEQUENCE INCORRECT</v>
      </c>
      <c r="CV25" s="50">
        <f>COUNTIF(B19:B24,T(B25))</f>
        <v>6</v>
      </c>
    </row>
    <row r="26" spans="1:100" s="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1" t="str">
        <f t="shared" si="36"/>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8" t="b">
        <f t="shared" si="39"/>
        <v>0</v>
      </c>
      <c r="AD26" s="18" t="str">
        <f t="shared" si="1"/>
        <v>S# INCORRECT</v>
      </c>
      <c r="BL26" s="21" t="str">
        <f t="shared" si="37"/>
        <v/>
      </c>
      <c r="BM26" s="21" t="b">
        <f t="shared" si="2"/>
        <v>0</v>
      </c>
      <c r="BN26" s="21" t="b">
        <f t="shared" si="3"/>
        <v>0</v>
      </c>
      <c r="BO26" s="21" t="b">
        <f t="shared" si="4"/>
        <v>0</v>
      </c>
      <c r="BP26" s="21" t="str">
        <f t="shared" si="5"/>
        <v/>
      </c>
      <c r="BQ26" s="21" t="str">
        <f t="shared" si="6"/>
        <v/>
      </c>
      <c r="BR26" s="21" t="str">
        <f t="shared" si="7"/>
        <v/>
      </c>
      <c r="BS26" s="21" t="str">
        <f t="shared" si="8"/>
        <v/>
      </c>
      <c r="BT26" s="46" t="str">
        <f t="shared" si="9"/>
        <v/>
      </c>
      <c r="BU26" s="47" t="str">
        <f t="shared" si="26"/>
        <v>INCORRECT</v>
      </c>
      <c r="BV26" s="21" t="b">
        <f t="shared" si="27"/>
        <v>0</v>
      </c>
      <c r="BW26" s="48" t="str">
        <f t="shared" si="38"/>
        <v/>
      </c>
      <c r="BX26" s="21" t="b">
        <f t="shared" si="10"/>
        <v>0</v>
      </c>
      <c r="BY26" s="21" t="b">
        <f t="shared" si="11"/>
        <v>0</v>
      </c>
      <c r="BZ26" s="21" t="b">
        <f t="shared" si="12"/>
        <v>0</v>
      </c>
      <c r="CA26" s="21" t="b">
        <f t="shared" si="13"/>
        <v>0</v>
      </c>
      <c r="CB26" s="21" t="b">
        <f t="shared" si="14"/>
        <v>0</v>
      </c>
      <c r="CC26" s="21" t="b">
        <f t="shared" si="15"/>
        <v>0</v>
      </c>
      <c r="CD26" s="21" t="str">
        <f t="shared" si="16"/>
        <v/>
      </c>
      <c r="CE26" s="21" t="str">
        <f t="shared" si="17"/>
        <v/>
      </c>
      <c r="CF26" s="21" t="str">
        <f t="shared" si="18"/>
        <v/>
      </c>
      <c r="CG26" s="21" t="str">
        <f t="shared" si="19"/>
        <v/>
      </c>
      <c r="CH26" s="21" t="str">
        <f t="shared" si="20"/>
        <v/>
      </c>
      <c r="CI26" s="21" t="str">
        <f t="shared" si="21"/>
        <v/>
      </c>
      <c r="CJ26" s="48" t="str">
        <f t="shared" si="22"/>
        <v/>
      </c>
      <c r="CK26" s="48" t="str">
        <f t="shared" si="23"/>
        <v/>
      </c>
      <c r="CL26" s="49" t="str">
        <f t="shared" si="24"/>
        <v>NO</v>
      </c>
      <c r="CM26" s="49" t="str">
        <f t="shared" si="25"/>
        <v>NO</v>
      </c>
      <c r="CN26" s="47" t="str">
        <f t="shared" si="28"/>
        <v>NO</v>
      </c>
      <c r="CO26" s="47" t="str">
        <f t="shared" si="29"/>
        <v>NO</v>
      </c>
      <c r="CP26" s="49" t="str">
        <f t="shared" si="30"/>
        <v>OK</v>
      </c>
      <c r="CQ26" s="21" t="b">
        <f t="shared" si="31"/>
        <v>0</v>
      </c>
      <c r="CR26" s="21" t="b">
        <f t="shared" si="32"/>
        <v>0</v>
      </c>
      <c r="CS26" s="21" t="b">
        <f t="shared" si="33"/>
        <v>0</v>
      </c>
      <c r="CT26" s="21" t="b">
        <f t="shared" si="34"/>
        <v>0</v>
      </c>
      <c r="CU26" s="48" t="str">
        <f t="shared" si="35"/>
        <v>SEQUENCE INCORRECT</v>
      </c>
      <c r="CV26" s="50">
        <f>COUNTIF(B19:B25,T(B26))</f>
        <v>7</v>
      </c>
    </row>
    <row r="27" spans="1:100" s="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1" t="str">
        <f t="shared" si="36"/>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8" t="b">
        <f t="shared" si="39"/>
        <v>0</v>
      </c>
      <c r="AD27" s="18" t="str">
        <f t="shared" si="1"/>
        <v>S# INCORRECT</v>
      </c>
      <c r="BL27" s="21" t="str">
        <f t="shared" si="37"/>
        <v/>
      </c>
      <c r="BM27" s="21" t="b">
        <f t="shared" si="2"/>
        <v>0</v>
      </c>
      <c r="BN27" s="21" t="b">
        <f t="shared" si="3"/>
        <v>0</v>
      </c>
      <c r="BO27" s="21" t="b">
        <f t="shared" si="4"/>
        <v>0</v>
      </c>
      <c r="BP27" s="21" t="str">
        <f t="shared" si="5"/>
        <v/>
      </c>
      <c r="BQ27" s="21" t="str">
        <f t="shared" si="6"/>
        <v/>
      </c>
      <c r="BR27" s="21" t="str">
        <f t="shared" si="7"/>
        <v/>
      </c>
      <c r="BS27" s="21" t="str">
        <f t="shared" si="8"/>
        <v/>
      </c>
      <c r="BT27" s="46" t="str">
        <f t="shared" si="9"/>
        <v/>
      </c>
      <c r="BU27" s="47" t="str">
        <f t="shared" si="26"/>
        <v>INCORRECT</v>
      </c>
      <c r="BV27" s="21" t="b">
        <f t="shared" si="27"/>
        <v>0</v>
      </c>
      <c r="BW27" s="48" t="str">
        <f t="shared" si="38"/>
        <v/>
      </c>
      <c r="BX27" s="21" t="b">
        <f t="shared" si="10"/>
        <v>0</v>
      </c>
      <c r="BY27" s="21" t="b">
        <f t="shared" si="11"/>
        <v>0</v>
      </c>
      <c r="BZ27" s="21" t="b">
        <f t="shared" si="12"/>
        <v>0</v>
      </c>
      <c r="CA27" s="21" t="b">
        <f t="shared" si="13"/>
        <v>0</v>
      </c>
      <c r="CB27" s="21" t="b">
        <f t="shared" si="14"/>
        <v>0</v>
      </c>
      <c r="CC27" s="21" t="b">
        <f t="shared" si="15"/>
        <v>0</v>
      </c>
      <c r="CD27" s="21" t="str">
        <f t="shared" si="16"/>
        <v/>
      </c>
      <c r="CE27" s="21" t="str">
        <f t="shared" si="17"/>
        <v/>
      </c>
      <c r="CF27" s="21" t="str">
        <f t="shared" si="18"/>
        <v/>
      </c>
      <c r="CG27" s="21" t="str">
        <f t="shared" si="19"/>
        <v/>
      </c>
      <c r="CH27" s="21" t="str">
        <f t="shared" si="20"/>
        <v/>
      </c>
      <c r="CI27" s="21" t="str">
        <f t="shared" si="21"/>
        <v/>
      </c>
      <c r="CJ27" s="48" t="str">
        <f t="shared" si="22"/>
        <v/>
      </c>
      <c r="CK27" s="48" t="str">
        <f t="shared" si="23"/>
        <v/>
      </c>
      <c r="CL27" s="49" t="str">
        <f t="shared" si="24"/>
        <v>NO</v>
      </c>
      <c r="CM27" s="49" t="str">
        <f t="shared" si="25"/>
        <v>NO</v>
      </c>
      <c r="CN27" s="47" t="str">
        <f t="shared" si="28"/>
        <v>NO</v>
      </c>
      <c r="CO27" s="47" t="str">
        <f t="shared" si="29"/>
        <v>NO</v>
      </c>
      <c r="CP27" s="49" t="str">
        <f t="shared" si="30"/>
        <v>OK</v>
      </c>
      <c r="CQ27" s="21" t="b">
        <f t="shared" si="31"/>
        <v>0</v>
      </c>
      <c r="CR27" s="21" t="b">
        <f t="shared" si="32"/>
        <v>0</v>
      </c>
      <c r="CS27" s="21" t="b">
        <f t="shared" si="33"/>
        <v>0</v>
      </c>
      <c r="CT27" s="21" t="b">
        <f t="shared" si="34"/>
        <v>0</v>
      </c>
      <c r="CU27" s="48" t="str">
        <f t="shared" si="35"/>
        <v>SEQUENCE INCORRECT</v>
      </c>
      <c r="CV27" s="50">
        <f>COUNTIF(B19:B26,T(B27))</f>
        <v>8</v>
      </c>
    </row>
    <row r="28" spans="1:100" s="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1" t="str">
        <f t="shared" si="36"/>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8" t="b">
        <f t="shared" si="39"/>
        <v>0</v>
      </c>
      <c r="AD28" s="18" t="str">
        <f t="shared" si="1"/>
        <v>S# INCORRECT</v>
      </c>
      <c r="BL28" s="21" t="str">
        <f t="shared" si="37"/>
        <v/>
      </c>
      <c r="BM28" s="21" t="b">
        <f t="shared" si="2"/>
        <v>0</v>
      </c>
      <c r="BN28" s="21" t="b">
        <f t="shared" si="3"/>
        <v>0</v>
      </c>
      <c r="BO28" s="21" t="b">
        <f t="shared" si="4"/>
        <v>0</v>
      </c>
      <c r="BP28" s="21" t="str">
        <f t="shared" si="5"/>
        <v/>
      </c>
      <c r="BQ28" s="21" t="str">
        <f t="shared" si="6"/>
        <v/>
      </c>
      <c r="BR28" s="21" t="str">
        <f t="shared" si="7"/>
        <v/>
      </c>
      <c r="BS28" s="21" t="str">
        <f t="shared" si="8"/>
        <v/>
      </c>
      <c r="BT28" s="46" t="str">
        <f t="shared" si="9"/>
        <v/>
      </c>
      <c r="BU28" s="47" t="str">
        <f t="shared" si="26"/>
        <v>INCORRECT</v>
      </c>
      <c r="BV28" s="21" t="b">
        <f t="shared" si="27"/>
        <v>0</v>
      </c>
      <c r="BW28" s="48" t="str">
        <f t="shared" si="38"/>
        <v/>
      </c>
      <c r="BX28" s="21" t="b">
        <f t="shared" si="10"/>
        <v>0</v>
      </c>
      <c r="BY28" s="21" t="b">
        <f t="shared" si="11"/>
        <v>0</v>
      </c>
      <c r="BZ28" s="21" t="b">
        <f t="shared" si="12"/>
        <v>0</v>
      </c>
      <c r="CA28" s="21" t="b">
        <f t="shared" si="13"/>
        <v>0</v>
      </c>
      <c r="CB28" s="21" t="b">
        <f t="shared" si="14"/>
        <v>0</v>
      </c>
      <c r="CC28" s="21" t="b">
        <f t="shared" si="15"/>
        <v>0</v>
      </c>
      <c r="CD28" s="21" t="str">
        <f t="shared" si="16"/>
        <v/>
      </c>
      <c r="CE28" s="21" t="str">
        <f t="shared" si="17"/>
        <v/>
      </c>
      <c r="CF28" s="21" t="str">
        <f t="shared" si="18"/>
        <v/>
      </c>
      <c r="CG28" s="21" t="str">
        <f t="shared" si="19"/>
        <v/>
      </c>
      <c r="CH28" s="21" t="str">
        <f t="shared" si="20"/>
        <v/>
      </c>
      <c r="CI28" s="21" t="str">
        <f t="shared" si="21"/>
        <v/>
      </c>
      <c r="CJ28" s="48" t="str">
        <f t="shared" si="22"/>
        <v/>
      </c>
      <c r="CK28" s="48" t="str">
        <f t="shared" si="23"/>
        <v/>
      </c>
      <c r="CL28" s="49" t="str">
        <f t="shared" si="24"/>
        <v>NO</v>
      </c>
      <c r="CM28" s="49" t="str">
        <f t="shared" si="25"/>
        <v>NO</v>
      </c>
      <c r="CN28" s="47" t="str">
        <f t="shared" si="28"/>
        <v>NO</v>
      </c>
      <c r="CO28" s="47" t="str">
        <f t="shared" si="29"/>
        <v>NO</v>
      </c>
      <c r="CP28" s="49" t="str">
        <f t="shared" si="30"/>
        <v>OK</v>
      </c>
      <c r="CQ28" s="21" t="b">
        <f t="shared" si="31"/>
        <v>0</v>
      </c>
      <c r="CR28" s="21" t="b">
        <f t="shared" si="32"/>
        <v>0</v>
      </c>
      <c r="CS28" s="21" t="b">
        <f t="shared" si="33"/>
        <v>0</v>
      </c>
      <c r="CT28" s="21" t="b">
        <f t="shared" si="34"/>
        <v>0</v>
      </c>
      <c r="CU28" s="48" t="str">
        <f t="shared" si="35"/>
        <v>SEQUENCE INCORRECT</v>
      </c>
      <c r="CV28" s="50">
        <f>COUNTIF(B19:B27,T(B28))</f>
        <v>9</v>
      </c>
    </row>
    <row r="29" spans="1:100" s="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1" t="str">
        <f t="shared" si="36"/>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8" t="b">
        <f t="shared" si="39"/>
        <v>0</v>
      </c>
      <c r="AD29" s="18" t="str">
        <f t="shared" si="1"/>
        <v>S# INCORRECT</v>
      </c>
      <c r="BL29" s="21" t="str">
        <f t="shared" si="37"/>
        <v/>
      </c>
      <c r="BM29" s="21" t="b">
        <f t="shared" si="2"/>
        <v>0</v>
      </c>
      <c r="BN29" s="21" t="b">
        <f t="shared" si="3"/>
        <v>0</v>
      </c>
      <c r="BO29" s="21" t="b">
        <f t="shared" si="4"/>
        <v>0</v>
      </c>
      <c r="BP29" s="21" t="str">
        <f t="shared" si="5"/>
        <v/>
      </c>
      <c r="BQ29" s="21" t="str">
        <f t="shared" si="6"/>
        <v/>
      </c>
      <c r="BR29" s="21" t="str">
        <f t="shared" si="7"/>
        <v/>
      </c>
      <c r="BS29" s="21" t="str">
        <f t="shared" si="8"/>
        <v/>
      </c>
      <c r="BT29" s="46" t="str">
        <f t="shared" si="9"/>
        <v/>
      </c>
      <c r="BU29" s="47" t="str">
        <f t="shared" si="26"/>
        <v>INCORRECT</v>
      </c>
      <c r="BV29" s="21" t="b">
        <f t="shared" si="27"/>
        <v>0</v>
      </c>
      <c r="BW29" s="48" t="str">
        <f t="shared" si="38"/>
        <v/>
      </c>
      <c r="BX29" s="21" t="b">
        <f t="shared" si="10"/>
        <v>0</v>
      </c>
      <c r="BY29" s="21" t="b">
        <f t="shared" si="11"/>
        <v>0</v>
      </c>
      <c r="BZ29" s="21" t="b">
        <f t="shared" si="12"/>
        <v>0</v>
      </c>
      <c r="CA29" s="21" t="b">
        <f t="shared" si="13"/>
        <v>0</v>
      </c>
      <c r="CB29" s="21" t="b">
        <f t="shared" si="14"/>
        <v>0</v>
      </c>
      <c r="CC29" s="21" t="b">
        <f t="shared" si="15"/>
        <v>0</v>
      </c>
      <c r="CD29" s="21" t="str">
        <f t="shared" si="16"/>
        <v/>
      </c>
      <c r="CE29" s="21" t="str">
        <f t="shared" si="17"/>
        <v/>
      </c>
      <c r="CF29" s="21" t="str">
        <f t="shared" si="18"/>
        <v/>
      </c>
      <c r="CG29" s="21" t="str">
        <f t="shared" si="19"/>
        <v/>
      </c>
      <c r="CH29" s="21" t="str">
        <f t="shared" si="20"/>
        <v/>
      </c>
      <c r="CI29" s="21" t="str">
        <f t="shared" si="21"/>
        <v/>
      </c>
      <c r="CJ29" s="48" t="str">
        <f t="shared" si="22"/>
        <v/>
      </c>
      <c r="CK29" s="48" t="str">
        <f t="shared" si="23"/>
        <v/>
      </c>
      <c r="CL29" s="49" t="str">
        <f t="shared" si="24"/>
        <v>NO</v>
      </c>
      <c r="CM29" s="49" t="str">
        <f t="shared" si="25"/>
        <v>NO</v>
      </c>
      <c r="CN29" s="47" t="str">
        <f t="shared" si="28"/>
        <v>NO</v>
      </c>
      <c r="CO29" s="47" t="str">
        <f t="shared" si="29"/>
        <v>NO</v>
      </c>
      <c r="CP29" s="49" t="str">
        <f t="shared" si="30"/>
        <v>OK</v>
      </c>
      <c r="CQ29" s="21" t="b">
        <f t="shared" si="31"/>
        <v>0</v>
      </c>
      <c r="CR29" s="21" t="b">
        <f t="shared" si="32"/>
        <v>0</v>
      </c>
      <c r="CS29" s="21" t="b">
        <f t="shared" si="33"/>
        <v>0</v>
      </c>
      <c r="CT29" s="21" t="b">
        <f t="shared" si="34"/>
        <v>0</v>
      </c>
      <c r="CU29" s="48" t="str">
        <f t="shared" si="35"/>
        <v>SEQUENCE INCORRECT</v>
      </c>
      <c r="CV29" s="50">
        <f>COUNTIF(B19:B28,T(B29))</f>
        <v>10</v>
      </c>
    </row>
    <row r="30" spans="1:100" s="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1" t="str">
        <f t="shared" si="36"/>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8" t="b">
        <f t="shared" si="39"/>
        <v>0</v>
      </c>
      <c r="AD30" s="18" t="str">
        <f t="shared" si="1"/>
        <v>S# INCORRECT</v>
      </c>
      <c r="BL30" s="21" t="str">
        <f t="shared" si="37"/>
        <v/>
      </c>
      <c r="BM30" s="21" t="b">
        <f t="shared" si="2"/>
        <v>0</v>
      </c>
      <c r="BN30" s="21" t="b">
        <f t="shared" si="3"/>
        <v>0</v>
      </c>
      <c r="BO30" s="21" t="b">
        <f t="shared" si="4"/>
        <v>0</v>
      </c>
      <c r="BP30" s="21" t="str">
        <f t="shared" si="5"/>
        <v/>
      </c>
      <c r="BQ30" s="21" t="str">
        <f t="shared" si="6"/>
        <v/>
      </c>
      <c r="BR30" s="21" t="str">
        <f t="shared" si="7"/>
        <v/>
      </c>
      <c r="BS30" s="21" t="str">
        <f t="shared" si="8"/>
        <v/>
      </c>
      <c r="BT30" s="46" t="str">
        <f t="shared" si="9"/>
        <v/>
      </c>
      <c r="BU30" s="47" t="str">
        <f t="shared" si="26"/>
        <v>INCORRECT</v>
      </c>
      <c r="BV30" s="21" t="b">
        <f t="shared" si="27"/>
        <v>0</v>
      </c>
      <c r="BW30" s="48" t="str">
        <f t="shared" si="38"/>
        <v/>
      </c>
      <c r="BX30" s="21" t="b">
        <f t="shared" si="10"/>
        <v>0</v>
      </c>
      <c r="BY30" s="21" t="b">
        <f t="shared" si="11"/>
        <v>0</v>
      </c>
      <c r="BZ30" s="21" t="b">
        <f t="shared" si="12"/>
        <v>0</v>
      </c>
      <c r="CA30" s="21" t="b">
        <f t="shared" si="13"/>
        <v>0</v>
      </c>
      <c r="CB30" s="21" t="b">
        <f t="shared" si="14"/>
        <v>0</v>
      </c>
      <c r="CC30" s="21" t="b">
        <f t="shared" si="15"/>
        <v>0</v>
      </c>
      <c r="CD30" s="21" t="str">
        <f t="shared" si="16"/>
        <v/>
      </c>
      <c r="CE30" s="21" t="str">
        <f t="shared" si="17"/>
        <v/>
      </c>
      <c r="CF30" s="21" t="str">
        <f t="shared" si="18"/>
        <v/>
      </c>
      <c r="CG30" s="21" t="str">
        <f t="shared" si="19"/>
        <v/>
      </c>
      <c r="CH30" s="21" t="str">
        <f t="shared" si="20"/>
        <v/>
      </c>
      <c r="CI30" s="21" t="str">
        <f t="shared" si="21"/>
        <v/>
      </c>
      <c r="CJ30" s="48" t="str">
        <f t="shared" si="22"/>
        <v/>
      </c>
      <c r="CK30" s="48" t="str">
        <f t="shared" si="23"/>
        <v/>
      </c>
      <c r="CL30" s="49" t="str">
        <f t="shared" si="24"/>
        <v>NO</v>
      </c>
      <c r="CM30" s="49" t="str">
        <f t="shared" si="25"/>
        <v>NO</v>
      </c>
      <c r="CN30" s="47" t="str">
        <f t="shared" si="28"/>
        <v>NO</v>
      </c>
      <c r="CO30" s="47" t="str">
        <f t="shared" si="29"/>
        <v>NO</v>
      </c>
      <c r="CP30" s="49" t="str">
        <f t="shared" si="30"/>
        <v>OK</v>
      </c>
      <c r="CQ30" s="21" t="b">
        <f t="shared" si="31"/>
        <v>0</v>
      </c>
      <c r="CR30" s="21" t="b">
        <f t="shared" si="32"/>
        <v>0</v>
      </c>
      <c r="CS30" s="21" t="b">
        <f t="shared" si="33"/>
        <v>0</v>
      </c>
      <c r="CT30" s="21" t="b">
        <f t="shared" si="34"/>
        <v>0</v>
      </c>
      <c r="CU30" s="48" t="str">
        <f t="shared" si="35"/>
        <v>SEQUENCE INCORRECT</v>
      </c>
      <c r="CV30" s="50">
        <f>COUNTIF(B19:B29,T(B30))</f>
        <v>11</v>
      </c>
    </row>
    <row r="31" spans="1:100" s="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1" t="str">
        <f t="shared" si="36"/>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8" t="b">
        <f t="shared" si="39"/>
        <v>0</v>
      </c>
      <c r="AD31" s="18" t="str">
        <f t="shared" si="1"/>
        <v>S# INCORRECT</v>
      </c>
      <c r="BL31" s="21" t="str">
        <f t="shared" si="37"/>
        <v/>
      </c>
      <c r="BM31" s="21" t="b">
        <f t="shared" si="2"/>
        <v>0</v>
      </c>
      <c r="BN31" s="21" t="b">
        <f t="shared" si="3"/>
        <v>0</v>
      </c>
      <c r="BO31" s="21" t="b">
        <f t="shared" si="4"/>
        <v>0</v>
      </c>
      <c r="BP31" s="21" t="str">
        <f t="shared" si="5"/>
        <v/>
      </c>
      <c r="BQ31" s="21" t="str">
        <f t="shared" si="6"/>
        <v/>
      </c>
      <c r="BR31" s="21" t="str">
        <f t="shared" si="7"/>
        <v/>
      </c>
      <c r="BS31" s="21" t="str">
        <f t="shared" si="8"/>
        <v/>
      </c>
      <c r="BT31" s="46" t="str">
        <f t="shared" si="9"/>
        <v/>
      </c>
      <c r="BU31" s="47" t="str">
        <f t="shared" si="26"/>
        <v>INCORRECT</v>
      </c>
      <c r="BV31" s="21" t="b">
        <f t="shared" si="27"/>
        <v>0</v>
      </c>
      <c r="BW31" s="48" t="str">
        <f t="shared" si="38"/>
        <v/>
      </c>
      <c r="BX31" s="21" t="b">
        <f t="shared" si="10"/>
        <v>0</v>
      </c>
      <c r="BY31" s="21" t="b">
        <f t="shared" si="11"/>
        <v>0</v>
      </c>
      <c r="BZ31" s="21" t="b">
        <f t="shared" si="12"/>
        <v>0</v>
      </c>
      <c r="CA31" s="21" t="b">
        <f t="shared" si="13"/>
        <v>0</v>
      </c>
      <c r="CB31" s="21" t="b">
        <f t="shared" si="14"/>
        <v>0</v>
      </c>
      <c r="CC31" s="21" t="b">
        <f t="shared" si="15"/>
        <v>0</v>
      </c>
      <c r="CD31" s="21" t="str">
        <f t="shared" si="16"/>
        <v/>
      </c>
      <c r="CE31" s="21" t="str">
        <f t="shared" si="17"/>
        <v/>
      </c>
      <c r="CF31" s="21" t="str">
        <f t="shared" si="18"/>
        <v/>
      </c>
      <c r="CG31" s="21" t="str">
        <f t="shared" si="19"/>
        <v/>
      </c>
      <c r="CH31" s="21" t="str">
        <f t="shared" si="20"/>
        <v/>
      </c>
      <c r="CI31" s="21" t="str">
        <f t="shared" si="21"/>
        <v/>
      </c>
      <c r="CJ31" s="48" t="str">
        <f t="shared" si="22"/>
        <v/>
      </c>
      <c r="CK31" s="48" t="str">
        <f t="shared" si="23"/>
        <v/>
      </c>
      <c r="CL31" s="49" t="str">
        <f t="shared" si="24"/>
        <v>NO</v>
      </c>
      <c r="CM31" s="49" t="str">
        <f t="shared" si="25"/>
        <v>NO</v>
      </c>
      <c r="CN31" s="47" t="str">
        <f t="shared" si="28"/>
        <v>NO</v>
      </c>
      <c r="CO31" s="47" t="str">
        <f t="shared" si="29"/>
        <v>NO</v>
      </c>
      <c r="CP31" s="49" t="str">
        <f t="shared" si="30"/>
        <v>OK</v>
      </c>
      <c r="CQ31" s="21" t="b">
        <f t="shared" si="31"/>
        <v>0</v>
      </c>
      <c r="CR31" s="21" t="b">
        <f t="shared" si="32"/>
        <v>0</v>
      </c>
      <c r="CS31" s="21" t="b">
        <f t="shared" si="33"/>
        <v>0</v>
      </c>
      <c r="CT31" s="21" t="b">
        <f t="shared" si="34"/>
        <v>0</v>
      </c>
      <c r="CU31" s="48" t="str">
        <f t="shared" si="35"/>
        <v>SEQUENCE INCORRECT</v>
      </c>
      <c r="CV31" s="50">
        <f>COUNTIF(B19:B30,T(B31))</f>
        <v>12</v>
      </c>
    </row>
    <row r="32" spans="1:100" s="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1" t="str">
        <f t="shared" si="36"/>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8" t="b">
        <f t="shared" si="39"/>
        <v>0</v>
      </c>
      <c r="AD32" s="18" t="str">
        <f t="shared" si="1"/>
        <v>S# INCORRECT</v>
      </c>
      <c r="BL32" s="21" t="str">
        <f t="shared" si="37"/>
        <v/>
      </c>
      <c r="BM32" s="21" t="b">
        <f t="shared" si="2"/>
        <v>0</v>
      </c>
      <c r="BN32" s="21" t="b">
        <f t="shared" si="3"/>
        <v>0</v>
      </c>
      <c r="BO32" s="21" t="b">
        <f t="shared" si="4"/>
        <v>0</v>
      </c>
      <c r="BP32" s="21" t="str">
        <f t="shared" si="5"/>
        <v/>
      </c>
      <c r="BQ32" s="21" t="str">
        <f t="shared" si="6"/>
        <v/>
      </c>
      <c r="BR32" s="21" t="str">
        <f t="shared" si="7"/>
        <v/>
      </c>
      <c r="BS32" s="21" t="str">
        <f t="shared" si="8"/>
        <v/>
      </c>
      <c r="BT32" s="46" t="str">
        <f t="shared" si="9"/>
        <v/>
      </c>
      <c r="BU32" s="47" t="str">
        <f t="shared" si="26"/>
        <v>INCORRECT</v>
      </c>
      <c r="BV32" s="21" t="b">
        <f t="shared" si="27"/>
        <v>0</v>
      </c>
      <c r="BW32" s="48" t="str">
        <f t="shared" si="38"/>
        <v/>
      </c>
      <c r="BX32" s="21" t="b">
        <f t="shared" si="10"/>
        <v>0</v>
      </c>
      <c r="BY32" s="21" t="b">
        <f t="shared" si="11"/>
        <v>0</v>
      </c>
      <c r="BZ32" s="21" t="b">
        <f t="shared" si="12"/>
        <v>0</v>
      </c>
      <c r="CA32" s="21" t="b">
        <f t="shared" si="13"/>
        <v>0</v>
      </c>
      <c r="CB32" s="21" t="b">
        <f t="shared" si="14"/>
        <v>0</v>
      </c>
      <c r="CC32" s="21" t="b">
        <f t="shared" si="15"/>
        <v>0</v>
      </c>
      <c r="CD32" s="21" t="str">
        <f t="shared" si="16"/>
        <v/>
      </c>
      <c r="CE32" s="21" t="str">
        <f t="shared" si="17"/>
        <v/>
      </c>
      <c r="CF32" s="21" t="str">
        <f t="shared" si="18"/>
        <v/>
      </c>
      <c r="CG32" s="21" t="str">
        <f t="shared" si="19"/>
        <v/>
      </c>
      <c r="CH32" s="21" t="str">
        <f t="shared" si="20"/>
        <v/>
      </c>
      <c r="CI32" s="21" t="str">
        <f t="shared" si="21"/>
        <v/>
      </c>
      <c r="CJ32" s="48" t="str">
        <f t="shared" si="22"/>
        <v/>
      </c>
      <c r="CK32" s="48" t="str">
        <f t="shared" si="23"/>
        <v/>
      </c>
      <c r="CL32" s="49" t="str">
        <f t="shared" si="24"/>
        <v>NO</v>
      </c>
      <c r="CM32" s="49" t="str">
        <f t="shared" si="25"/>
        <v>NO</v>
      </c>
      <c r="CN32" s="47" t="str">
        <f t="shared" si="28"/>
        <v>NO</v>
      </c>
      <c r="CO32" s="47" t="str">
        <f t="shared" si="29"/>
        <v>NO</v>
      </c>
      <c r="CP32" s="49" t="str">
        <f t="shared" si="30"/>
        <v>OK</v>
      </c>
      <c r="CQ32" s="21" t="b">
        <f t="shared" si="31"/>
        <v>0</v>
      </c>
      <c r="CR32" s="21" t="b">
        <f t="shared" si="32"/>
        <v>0</v>
      </c>
      <c r="CS32" s="21" t="b">
        <f t="shared" si="33"/>
        <v>0</v>
      </c>
      <c r="CT32" s="21" t="b">
        <f t="shared" si="34"/>
        <v>0</v>
      </c>
      <c r="CU32" s="48" t="str">
        <f t="shared" si="35"/>
        <v>SEQUENCE INCORRECT</v>
      </c>
      <c r="CV32" s="50">
        <f>COUNTIF(B19:B31,T(B32))</f>
        <v>13</v>
      </c>
    </row>
    <row r="33" spans="1:100" s="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1" t="str">
        <f t="shared" si="36"/>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8" t="b">
        <f t="shared" si="39"/>
        <v>0</v>
      </c>
      <c r="AD33" s="18" t="str">
        <f t="shared" si="1"/>
        <v>S# INCORRECT</v>
      </c>
      <c r="BL33" s="21" t="str">
        <f t="shared" si="37"/>
        <v/>
      </c>
      <c r="BM33" s="21" t="b">
        <f t="shared" si="2"/>
        <v>0</v>
      </c>
      <c r="BN33" s="21" t="b">
        <f t="shared" si="3"/>
        <v>0</v>
      </c>
      <c r="BO33" s="21" t="b">
        <f t="shared" si="4"/>
        <v>0</v>
      </c>
      <c r="BP33" s="21" t="str">
        <f t="shared" si="5"/>
        <v/>
      </c>
      <c r="BQ33" s="21" t="str">
        <f t="shared" si="6"/>
        <v/>
      </c>
      <c r="BR33" s="21" t="str">
        <f t="shared" si="7"/>
        <v/>
      </c>
      <c r="BS33" s="21" t="str">
        <f t="shared" si="8"/>
        <v/>
      </c>
      <c r="BT33" s="46" t="str">
        <f t="shared" si="9"/>
        <v/>
      </c>
      <c r="BU33" s="47" t="str">
        <f t="shared" si="26"/>
        <v>INCORRECT</v>
      </c>
      <c r="BV33" s="21" t="b">
        <f t="shared" si="27"/>
        <v>0</v>
      </c>
      <c r="BW33" s="48" t="str">
        <f t="shared" si="38"/>
        <v/>
      </c>
      <c r="BX33" s="21" t="b">
        <f t="shared" si="10"/>
        <v>0</v>
      </c>
      <c r="BY33" s="21" t="b">
        <f t="shared" si="11"/>
        <v>0</v>
      </c>
      <c r="BZ33" s="21" t="b">
        <f t="shared" si="12"/>
        <v>0</v>
      </c>
      <c r="CA33" s="21" t="b">
        <f t="shared" si="13"/>
        <v>0</v>
      </c>
      <c r="CB33" s="21" t="b">
        <f t="shared" si="14"/>
        <v>0</v>
      </c>
      <c r="CC33" s="21" t="b">
        <f t="shared" si="15"/>
        <v>0</v>
      </c>
      <c r="CD33" s="21" t="str">
        <f t="shared" si="16"/>
        <v/>
      </c>
      <c r="CE33" s="21" t="str">
        <f t="shared" si="17"/>
        <v/>
      </c>
      <c r="CF33" s="21" t="str">
        <f t="shared" si="18"/>
        <v/>
      </c>
      <c r="CG33" s="21" t="str">
        <f t="shared" si="19"/>
        <v/>
      </c>
      <c r="CH33" s="21" t="str">
        <f t="shared" si="20"/>
        <v/>
      </c>
      <c r="CI33" s="21" t="str">
        <f t="shared" si="21"/>
        <v/>
      </c>
      <c r="CJ33" s="48" t="str">
        <f t="shared" si="22"/>
        <v/>
      </c>
      <c r="CK33" s="48" t="str">
        <f t="shared" si="23"/>
        <v/>
      </c>
      <c r="CL33" s="49" t="str">
        <f t="shared" si="24"/>
        <v>NO</v>
      </c>
      <c r="CM33" s="49" t="str">
        <f t="shared" si="25"/>
        <v>NO</v>
      </c>
      <c r="CN33" s="47" t="str">
        <f t="shared" si="28"/>
        <v>NO</v>
      </c>
      <c r="CO33" s="47" t="str">
        <f t="shared" si="29"/>
        <v>NO</v>
      </c>
      <c r="CP33" s="49" t="str">
        <f t="shared" si="30"/>
        <v>OK</v>
      </c>
      <c r="CQ33" s="21" t="b">
        <f t="shared" si="31"/>
        <v>0</v>
      </c>
      <c r="CR33" s="21" t="b">
        <f t="shared" si="32"/>
        <v>0</v>
      </c>
      <c r="CS33" s="21" t="b">
        <f t="shared" si="33"/>
        <v>0</v>
      </c>
      <c r="CT33" s="21" t="b">
        <f t="shared" si="34"/>
        <v>0</v>
      </c>
      <c r="CU33" s="48" t="str">
        <f t="shared" si="35"/>
        <v>SEQUENCE INCORRECT</v>
      </c>
      <c r="CV33" s="50">
        <f>COUNTIF(B19:B32,T(B33))</f>
        <v>14</v>
      </c>
    </row>
    <row r="34" spans="1:100" s="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1" t="str">
        <f t="shared" si="36"/>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8" t="b">
        <f t="shared" si="39"/>
        <v>0</v>
      </c>
      <c r="AD34" s="18" t="str">
        <f t="shared" si="1"/>
        <v>S# INCORRECT</v>
      </c>
      <c r="BL34" s="21" t="str">
        <f t="shared" si="37"/>
        <v/>
      </c>
      <c r="BM34" s="21" t="b">
        <f t="shared" si="2"/>
        <v>0</v>
      </c>
      <c r="BN34" s="21" t="b">
        <f t="shared" si="3"/>
        <v>0</v>
      </c>
      <c r="BO34" s="21" t="b">
        <f t="shared" si="4"/>
        <v>0</v>
      </c>
      <c r="BP34" s="21" t="str">
        <f t="shared" si="5"/>
        <v/>
      </c>
      <c r="BQ34" s="21" t="str">
        <f t="shared" si="6"/>
        <v/>
      </c>
      <c r="BR34" s="21" t="str">
        <f t="shared" si="7"/>
        <v/>
      </c>
      <c r="BS34" s="21" t="str">
        <f t="shared" si="8"/>
        <v/>
      </c>
      <c r="BT34" s="46" t="str">
        <f t="shared" si="9"/>
        <v/>
      </c>
      <c r="BU34" s="47" t="str">
        <f t="shared" si="26"/>
        <v>INCORRECT</v>
      </c>
      <c r="BV34" s="21" t="b">
        <f t="shared" si="27"/>
        <v>0</v>
      </c>
      <c r="BW34" s="48" t="str">
        <f t="shared" si="38"/>
        <v/>
      </c>
      <c r="BX34" s="21" t="b">
        <f t="shared" si="10"/>
        <v>0</v>
      </c>
      <c r="BY34" s="21" t="b">
        <f t="shared" si="11"/>
        <v>0</v>
      </c>
      <c r="BZ34" s="21" t="b">
        <f t="shared" si="12"/>
        <v>0</v>
      </c>
      <c r="CA34" s="21" t="b">
        <f t="shared" si="13"/>
        <v>0</v>
      </c>
      <c r="CB34" s="21" t="b">
        <f t="shared" si="14"/>
        <v>0</v>
      </c>
      <c r="CC34" s="21" t="b">
        <f t="shared" si="15"/>
        <v>0</v>
      </c>
      <c r="CD34" s="21" t="str">
        <f t="shared" si="16"/>
        <v/>
      </c>
      <c r="CE34" s="21" t="str">
        <f t="shared" si="17"/>
        <v/>
      </c>
      <c r="CF34" s="21" t="str">
        <f t="shared" si="18"/>
        <v/>
      </c>
      <c r="CG34" s="21" t="str">
        <f t="shared" si="19"/>
        <v/>
      </c>
      <c r="CH34" s="21" t="str">
        <f t="shared" si="20"/>
        <v/>
      </c>
      <c r="CI34" s="21" t="str">
        <f t="shared" si="21"/>
        <v/>
      </c>
      <c r="CJ34" s="48" t="str">
        <f t="shared" si="22"/>
        <v/>
      </c>
      <c r="CK34" s="48" t="str">
        <f t="shared" si="23"/>
        <v/>
      </c>
      <c r="CL34" s="49" t="str">
        <f t="shared" si="24"/>
        <v>NO</v>
      </c>
      <c r="CM34" s="49" t="str">
        <f t="shared" si="25"/>
        <v>NO</v>
      </c>
      <c r="CN34" s="47" t="str">
        <f t="shared" si="28"/>
        <v>NO</v>
      </c>
      <c r="CO34" s="47" t="str">
        <f t="shared" si="29"/>
        <v>NO</v>
      </c>
      <c r="CP34" s="49" t="str">
        <f t="shared" si="30"/>
        <v>OK</v>
      </c>
      <c r="CQ34" s="21" t="b">
        <f t="shared" si="31"/>
        <v>0</v>
      </c>
      <c r="CR34" s="21" t="b">
        <f t="shared" si="32"/>
        <v>0</v>
      </c>
      <c r="CS34" s="21" t="b">
        <f t="shared" si="33"/>
        <v>0</v>
      </c>
      <c r="CT34" s="21" t="b">
        <f t="shared" si="34"/>
        <v>0</v>
      </c>
      <c r="CU34" s="48" t="str">
        <f t="shared" si="35"/>
        <v>SEQUENCE INCORRECT</v>
      </c>
      <c r="CV34" s="50">
        <f>COUNTIF(B19:B33,T(B34))</f>
        <v>15</v>
      </c>
    </row>
    <row r="35" spans="1:100" s="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1" t="str">
        <f t="shared" si="36"/>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8" t="b">
        <f t="shared" si="39"/>
        <v>0</v>
      </c>
      <c r="AD35" s="18" t="str">
        <f t="shared" si="1"/>
        <v>S# INCORRECT</v>
      </c>
      <c r="BL35" s="21" t="str">
        <f t="shared" si="37"/>
        <v/>
      </c>
      <c r="BM35" s="21" t="b">
        <f t="shared" si="2"/>
        <v>0</v>
      </c>
      <c r="BN35" s="21" t="b">
        <f t="shared" si="3"/>
        <v>0</v>
      </c>
      <c r="BO35" s="21" t="b">
        <f t="shared" si="4"/>
        <v>0</v>
      </c>
      <c r="BP35" s="21" t="str">
        <f t="shared" si="5"/>
        <v/>
      </c>
      <c r="BQ35" s="21" t="str">
        <f t="shared" si="6"/>
        <v/>
      </c>
      <c r="BR35" s="21" t="str">
        <f t="shared" si="7"/>
        <v/>
      </c>
      <c r="BS35" s="21" t="str">
        <f t="shared" si="8"/>
        <v/>
      </c>
      <c r="BT35" s="46" t="str">
        <f t="shared" si="9"/>
        <v/>
      </c>
      <c r="BU35" s="47" t="str">
        <f t="shared" si="26"/>
        <v>INCORRECT</v>
      </c>
      <c r="BV35" s="21" t="b">
        <f t="shared" si="27"/>
        <v>0</v>
      </c>
      <c r="BW35" s="48" t="str">
        <f t="shared" si="38"/>
        <v/>
      </c>
      <c r="BX35" s="21" t="b">
        <f t="shared" si="10"/>
        <v>0</v>
      </c>
      <c r="BY35" s="21" t="b">
        <f t="shared" si="11"/>
        <v>0</v>
      </c>
      <c r="BZ35" s="21" t="b">
        <f t="shared" si="12"/>
        <v>0</v>
      </c>
      <c r="CA35" s="21" t="b">
        <f t="shared" si="13"/>
        <v>0</v>
      </c>
      <c r="CB35" s="21" t="b">
        <f t="shared" si="14"/>
        <v>0</v>
      </c>
      <c r="CC35" s="21" t="b">
        <f t="shared" si="15"/>
        <v>0</v>
      </c>
      <c r="CD35" s="21" t="str">
        <f t="shared" si="16"/>
        <v/>
      </c>
      <c r="CE35" s="21" t="str">
        <f t="shared" si="17"/>
        <v/>
      </c>
      <c r="CF35" s="21" t="str">
        <f t="shared" si="18"/>
        <v/>
      </c>
      <c r="CG35" s="21" t="str">
        <f t="shared" si="19"/>
        <v/>
      </c>
      <c r="CH35" s="21" t="str">
        <f t="shared" si="20"/>
        <v/>
      </c>
      <c r="CI35" s="21" t="str">
        <f t="shared" si="21"/>
        <v/>
      </c>
      <c r="CJ35" s="48" t="str">
        <f t="shared" si="22"/>
        <v/>
      </c>
      <c r="CK35" s="48" t="str">
        <f t="shared" si="23"/>
        <v/>
      </c>
      <c r="CL35" s="49" t="str">
        <f t="shared" si="24"/>
        <v>NO</v>
      </c>
      <c r="CM35" s="49" t="str">
        <f t="shared" si="25"/>
        <v>NO</v>
      </c>
      <c r="CN35" s="47" t="str">
        <f t="shared" si="28"/>
        <v>NO</v>
      </c>
      <c r="CO35" s="47" t="str">
        <f t="shared" si="29"/>
        <v>NO</v>
      </c>
      <c r="CP35" s="49" t="str">
        <f t="shared" si="30"/>
        <v>OK</v>
      </c>
      <c r="CQ35" s="21" t="b">
        <f t="shared" si="31"/>
        <v>0</v>
      </c>
      <c r="CR35" s="21" t="b">
        <f t="shared" si="32"/>
        <v>0</v>
      </c>
      <c r="CS35" s="21" t="b">
        <f t="shared" si="33"/>
        <v>0</v>
      </c>
      <c r="CT35" s="21" t="b">
        <f t="shared" si="34"/>
        <v>0</v>
      </c>
      <c r="CU35" s="48" t="str">
        <f t="shared" si="35"/>
        <v>SEQUENCE INCORRECT</v>
      </c>
      <c r="CV35" s="50">
        <f>COUNTIF(B19:B34,T(B35))</f>
        <v>16</v>
      </c>
    </row>
    <row r="36" spans="1:100" s="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1" t="str">
        <f t="shared" si="36"/>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8" t="b">
        <f t="shared" si="39"/>
        <v>0</v>
      </c>
      <c r="AD36" s="18" t="str">
        <f t="shared" si="1"/>
        <v>S# INCORRECT</v>
      </c>
      <c r="BL36" s="21" t="str">
        <f t="shared" si="37"/>
        <v/>
      </c>
      <c r="BM36" s="21" t="b">
        <f t="shared" si="2"/>
        <v>0</v>
      </c>
      <c r="BN36" s="21" t="b">
        <f t="shared" si="3"/>
        <v>0</v>
      </c>
      <c r="BO36" s="21" t="b">
        <f t="shared" si="4"/>
        <v>0</v>
      </c>
      <c r="BP36" s="21" t="str">
        <f t="shared" si="5"/>
        <v/>
      </c>
      <c r="BQ36" s="21" t="str">
        <f t="shared" si="6"/>
        <v/>
      </c>
      <c r="BR36" s="21" t="str">
        <f t="shared" si="7"/>
        <v/>
      </c>
      <c r="BS36" s="21" t="str">
        <f t="shared" si="8"/>
        <v/>
      </c>
      <c r="BT36" s="46" t="str">
        <f t="shared" si="9"/>
        <v/>
      </c>
      <c r="BU36" s="47" t="str">
        <f t="shared" si="26"/>
        <v>INCORRECT</v>
      </c>
      <c r="BV36" s="21" t="b">
        <f t="shared" si="27"/>
        <v>0</v>
      </c>
      <c r="BW36" s="48" t="str">
        <f t="shared" si="38"/>
        <v/>
      </c>
      <c r="BX36" s="21" t="b">
        <f t="shared" si="10"/>
        <v>0</v>
      </c>
      <c r="BY36" s="21" t="b">
        <f t="shared" si="11"/>
        <v>0</v>
      </c>
      <c r="BZ36" s="21" t="b">
        <f t="shared" si="12"/>
        <v>0</v>
      </c>
      <c r="CA36" s="21" t="b">
        <f t="shared" si="13"/>
        <v>0</v>
      </c>
      <c r="CB36" s="21" t="b">
        <f t="shared" si="14"/>
        <v>0</v>
      </c>
      <c r="CC36" s="21" t="b">
        <f t="shared" si="15"/>
        <v>0</v>
      </c>
      <c r="CD36" s="21" t="str">
        <f t="shared" si="16"/>
        <v/>
      </c>
      <c r="CE36" s="21" t="str">
        <f t="shared" si="17"/>
        <v/>
      </c>
      <c r="CF36" s="21" t="str">
        <f t="shared" si="18"/>
        <v/>
      </c>
      <c r="CG36" s="21" t="str">
        <f t="shared" si="19"/>
        <v/>
      </c>
      <c r="CH36" s="21" t="str">
        <f t="shared" si="20"/>
        <v/>
      </c>
      <c r="CI36" s="21" t="str">
        <f t="shared" si="21"/>
        <v/>
      </c>
      <c r="CJ36" s="48" t="str">
        <f t="shared" si="22"/>
        <v/>
      </c>
      <c r="CK36" s="48" t="str">
        <f t="shared" si="23"/>
        <v/>
      </c>
      <c r="CL36" s="49" t="str">
        <f t="shared" si="24"/>
        <v>NO</v>
      </c>
      <c r="CM36" s="49" t="str">
        <f t="shared" si="25"/>
        <v>NO</v>
      </c>
      <c r="CN36" s="47" t="str">
        <f t="shared" si="28"/>
        <v>NO</v>
      </c>
      <c r="CO36" s="47" t="str">
        <f t="shared" si="29"/>
        <v>NO</v>
      </c>
      <c r="CP36" s="49" t="str">
        <f t="shared" si="30"/>
        <v>OK</v>
      </c>
      <c r="CQ36" s="21" t="b">
        <f t="shared" si="31"/>
        <v>0</v>
      </c>
      <c r="CR36" s="21" t="b">
        <f t="shared" si="32"/>
        <v>0</v>
      </c>
      <c r="CS36" s="21" t="b">
        <f t="shared" si="33"/>
        <v>0</v>
      </c>
      <c r="CT36" s="21" t="b">
        <f t="shared" si="34"/>
        <v>0</v>
      </c>
      <c r="CU36" s="48" t="str">
        <f t="shared" si="35"/>
        <v>SEQUENCE INCORRECT</v>
      </c>
      <c r="CV36" s="50">
        <f>COUNTIF(B19:B35,T(B36))</f>
        <v>17</v>
      </c>
    </row>
    <row r="37" spans="1:100" s="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1" t="str">
        <f t="shared" si="36"/>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8" t="b">
        <f t="shared" si="39"/>
        <v>0</v>
      </c>
      <c r="AD37" s="18" t="str">
        <f t="shared" si="1"/>
        <v>S# INCORRECT</v>
      </c>
      <c r="BL37" s="21" t="str">
        <f t="shared" si="37"/>
        <v/>
      </c>
      <c r="BM37" s="21" t="b">
        <f t="shared" si="2"/>
        <v>0</v>
      </c>
      <c r="BN37" s="21" t="b">
        <f t="shared" si="3"/>
        <v>0</v>
      </c>
      <c r="BO37" s="21" t="b">
        <f t="shared" si="4"/>
        <v>0</v>
      </c>
      <c r="BP37" s="21" t="str">
        <f t="shared" si="5"/>
        <v/>
      </c>
      <c r="BQ37" s="21" t="str">
        <f t="shared" si="6"/>
        <v/>
      </c>
      <c r="BR37" s="21" t="str">
        <f t="shared" si="7"/>
        <v/>
      </c>
      <c r="BS37" s="21" t="str">
        <f t="shared" si="8"/>
        <v/>
      </c>
      <c r="BT37" s="46" t="str">
        <f t="shared" si="9"/>
        <v/>
      </c>
      <c r="BU37" s="47" t="str">
        <f t="shared" si="26"/>
        <v>INCORRECT</v>
      </c>
      <c r="BV37" s="21" t="b">
        <f t="shared" si="27"/>
        <v>0</v>
      </c>
      <c r="BW37" s="48" t="str">
        <f t="shared" si="38"/>
        <v/>
      </c>
      <c r="BX37" s="21" t="b">
        <f t="shared" si="10"/>
        <v>0</v>
      </c>
      <c r="BY37" s="21" t="b">
        <f t="shared" si="11"/>
        <v>0</v>
      </c>
      <c r="BZ37" s="21" t="b">
        <f t="shared" si="12"/>
        <v>0</v>
      </c>
      <c r="CA37" s="21" t="b">
        <f t="shared" si="13"/>
        <v>0</v>
      </c>
      <c r="CB37" s="21" t="b">
        <f t="shared" si="14"/>
        <v>0</v>
      </c>
      <c r="CC37" s="21" t="b">
        <f t="shared" si="15"/>
        <v>0</v>
      </c>
      <c r="CD37" s="21" t="str">
        <f t="shared" si="16"/>
        <v/>
      </c>
      <c r="CE37" s="21" t="str">
        <f t="shared" si="17"/>
        <v/>
      </c>
      <c r="CF37" s="21" t="str">
        <f t="shared" si="18"/>
        <v/>
      </c>
      <c r="CG37" s="21" t="str">
        <f t="shared" si="19"/>
        <v/>
      </c>
      <c r="CH37" s="21" t="str">
        <f t="shared" si="20"/>
        <v/>
      </c>
      <c r="CI37" s="21" t="str">
        <f t="shared" si="21"/>
        <v/>
      </c>
      <c r="CJ37" s="48" t="str">
        <f t="shared" si="22"/>
        <v/>
      </c>
      <c r="CK37" s="48" t="str">
        <f t="shared" si="23"/>
        <v/>
      </c>
      <c r="CL37" s="49" t="str">
        <f t="shared" si="24"/>
        <v>NO</v>
      </c>
      <c r="CM37" s="49" t="str">
        <f t="shared" si="25"/>
        <v>NO</v>
      </c>
      <c r="CN37" s="47" t="str">
        <f t="shared" si="28"/>
        <v>NO</v>
      </c>
      <c r="CO37" s="47" t="str">
        <f t="shared" si="29"/>
        <v>NO</v>
      </c>
      <c r="CP37" s="49" t="str">
        <f t="shared" si="30"/>
        <v>OK</v>
      </c>
      <c r="CQ37" s="21" t="b">
        <f t="shared" si="31"/>
        <v>0</v>
      </c>
      <c r="CR37" s="21" t="b">
        <f t="shared" si="32"/>
        <v>0</v>
      </c>
      <c r="CS37" s="21" t="b">
        <f t="shared" si="33"/>
        <v>0</v>
      </c>
      <c r="CT37" s="21" t="b">
        <f t="shared" si="34"/>
        <v>0</v>
      </c>
      <c r="CU37" s="48" t="str">
        <f t="shared" si="35"/>
        <v>SEQUENCE INCORRECT</v>
      </c>
      <c r="CV37" s="50">
        <f>COUNTIF(B19:B36,T(B37))</f>
        <v>18</v>
      </c>
    </row>
    <row r="38" spans="1:100" s="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1" t="str">
        <f t="shared" si="36"/>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8" t="b">
        <f t="shared" si="39"/>
        <v>0</v>
      </c>
      <c r="AD38" s="18" t="str">
        <f t="shared" si="1"/>
        <v>S# INCORRECT</v>
      </c>
      <c r="BL38" s="21" t="str">
        <f t="shared" si="37"/>
        <v/>
      </c>
      <c r="BM38" s="21" t="b">
        <f t="shared" si="2"/>
        <v>0</v>
      </c>
      <c r="BN38" s="21" t="b">
        <f t="shared" si="3"/>
        <v>0</v>
      </c>
      <c r="BO38" s="21" t="b">
        <f t="shared" si="4"/>
        <v>0</v>
      </c>
      <c r="BP38" s="21" t="str">
        <f t="shared" si="5"/>
        <v/>
      </c>
      <c r="BQ38" s="21" t="str">
        <f t="shared" si="6"/>
        <v/>
      </c>
      <c r="BR38" s="21" t="str">
        <f t="shared" si="7"/>
        <v/>
      </c>
      <c r="BS38" s="21" t="str">
        <f t="shared" si="8"/>
        <v/>
      </c>
      <c r="BT38" s="46" t="str">
        <f t="shared" si="9"/>
        <v/>
      </c>
      <c r="BU38" s="47" t="str">
        <f t="shared" si="26"/>
        <v>INCORRECT</v>
      </c>
      <c r="BV38" s="21" t="b">
        <f t="shared" si="27"/>
        <v>0</v>
      </c>
      <c r="BW38" s="48" t="str">
        <f t="shared" si="38"/>
        <v/>
      </c>
      <c r="BX38" s="21" t="b">
        <f t="shared" si="10"/>
        <v>0</v>
      </c>
      <c r="BY38" s="21" t="b">
        <f t="shared" si="11"/>
        <v>0</v>
      </c>
      <c r="BZ38" s="21" t="b">
        <f t="shared" si="12"/>
        <v>0</v>
      </c>
      <c r="CA38" s="21" t="b">
        <f t="shared" si="13"/>
        <v>0</v>
      </c>
      <c r="CB38" s="21" t="b">
        <f t="shared" si="14"/>
        <v>0</v>
      </c>
      <c r="CC38" s="21" t="b">
        <f t="shared" si="15"/>
        <v>0</v>
      </c>
      <c r="CD38" s="21" t="str">
        <f t="shared" si="16"/>
        <v/>
      </c>
      <c r="CE38" s="21" t="str">
        <f t="shared" si="17"/>
        <v/>
      </c>
      <c r="CF38" s="21" t="str">
        <f t="shared" si="18"/>
        <v/>
      </c>
      <c r="CG38" s="21" t="str">
        <f t="shared" si="19"/>
        <v/>
      </c>
      <c r="CH38" s="21" t="str">
        <f t="shared" si="20"/>
        <v/>
      </c>
      <c r="CI38" s="21" t="str">
        <f t="shared" si="21"/>
        <v/>
      </c>
      <c r="CJ38" s="48" t="str">
        <f t="shared" si="22"/>
        <v/>
      </c>
      <c r="CK38" s="48" t="str">
        <f t="shared" si="23"/>
        <v/>
      </c>
      <c r="CL38" s="49" t="str">
        <f t="shared" si="24"/>
        <v>NO</v>
      </c>
      <c r="CM38" s="49" t="str">
        <f t="shared" si="25"/>
        <v>NO</v>
      </c>
      <c r="CN38" s="47" t="str">
        <f t="shared" si="28"/>
        <v>NO</v>
      </c>
      <c r="CO38" s="47" t="str">
        <f t="shared" si="29"/>
        <v>NO</v>
      </c>
      <c r="CP38" s="49" t="str">
        <f t="shared" si="30"/>
        <v>OK</v>
      </c>
      <c r="CQ38" s="21" t="b">
        <f t="shared" si="31"/>
        <v>0</v>
      </c>
      <c r="CR38" s="21" t="b">
        <f t="shared" si="32"/>
        <v>0</v>
      </c>
      <c r="CS38" s="21" t="b">
        <f t="shared" si="33"/>
        <v>0</v>
      </c>
      <c r="CT38" s="21" t="b">
        <f t="shared" si="34"/>
        <v>0</v>
      </c>
      <c r="CU38" s="48" t="str">
        <f t="shared" si="35"/>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19" t="s">
        <v>173</v>
      </c>
      <c r="S40" s="219"/>
      <c r="T40" s="219"/>
      <c r="U40" s="219"/>
      <c r="V40" s="219"/>
      <c r="W40" s="219"/>
      <c r="X40" s="219"/>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SUM(R39:Z39)+T16</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144</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6">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A58" s="57"/>
      <c r="B58" s="57"/>
      <c r="C58" s="57"/>
      <c r="D58" s="57"/>
      <c r="E58" s="57"/>
      <c r="F58" s="57"/>
      <c r="G58" s="57"/>
      <c r="H58" s="57"/>
      <c r="I58" s="57"/>
      <c r="J58" s="57"/>
      <c r="K58" s="57"/>
      <c r="L58" s="57"/>
      <c r="M58" s="57"/>
      <c r="N58" s="57"/>
      <c r="O58" s="57"/>
      <c r="P58" s="57"/>
      <c r="Q58" s="86"/>
    </row>
    <row r="59" spans="1:26">
      <c r="A59" s="57"/>
      <c r="B59" s="57"/>
      <c r="C59" s="57"/>
      <c r="D59" s="57"/>
      <c r="E59" s="57"/>
      <c r="F59" s="57"/>
      <c r="G59" s="57"/>
      <c r="H59" s="57"/>
      <c r="I59" s="57"/>
      <c r="J59" s="57"/>
      <c r="K59" s="57"/>
      <c r="L59" s="57"/>
      <c r="M59" s="57"/>
      <c r="N59" s="57"/>
      <c r="O59" s="57"/>
      <c r="P59" s="57"/>
      <c r="Q59" s="86"/>
    </row>
    <row r="60" spans="1:26">
      <c r="A60" s="57"/>
      <c r="B60" s="57"/>
      <c r="C60" s="57"/>
      <c r="D60" s="57"/>
      <c r="E60" s="57"/>
      <c r="F60" s="57"/>
      <c r="G60" s="57"/>
      <c r="H60" s="57"/>
      <c r="I60" s="57"/>
      <c r="J60" s="57"/>
      <c r="K60" s="57"/>
      <c r="L60" s="57"/>
      <c r="M60" s="57"/>
      <c r="N60" s="57"/>
      <c r="O60" s="57"/>
      <c r="P60" s="57"/>
      <c r="Q60" s="86"/>
    </row>
    <row r="61" spans="1:26">
      <c r="A61" s="57"/>
      <c r="B61" s="57"/>
      <c r="C61" s="57"/>
      <c r="D61" s="57"/>
      <c r="E61" s="57"/>
      <c r="F61" s="57"/>
      <c r="G61" s="57"/>
      <c r="H61" s="57"/>
      <c r="I61" s="57"/>
      <c r="J61" s="57"/>
      <c r="K61" s="57"/>
      <c r="L61" s="57"/>
      <c r="M61" s="57"/>
      <c r="N61" s="57"/>
      <c r="O61" s="57"/>
      <c r="P61" s="57"/>
      <c r="Q61" s="86"/>
    </row>
    <row r="62" spans="1:26">
      <c r="A62" s="57"/>
      <c r="B62" s="57"/>
      <c r="C62" s="57"/>
      <c r="D62" s="57"/>
      <c r="E62" s="57"/>
      <c r="F62" s="57"/>
      <c r="G62" s="57"/>
      <c r="H62" s="57"/>
      <c r="I62" s="57"/>
      <c r="J62" s="57"/>
      <c r="K62" s="57"/>
      <c r="L62" s="57"/>
      <c r="M62" s="57"/>
      <c r="N62" s="57"/>
      <c r="O62" s="57"/>
      <c r="P62" s="57"/>
      <c r="Q62" s="86"/>
    </row>
    <row r="63" spans="1:26">
      <c r="A63" s="57"/>
      <c r="B63" s="57"/>
      <c r="C63" s="57"/>
      <c r="D63" s="57"/>
      <c r="E63" s="57"/>
      <c r="F63" s="57"/>
      <c r="G63" s="57"/>
      <c r="H63" s="57"/>
      <c r="I63" s="57"/>
      <c r="J63" s="57"/>
      <c r="K63" s="57"/>
      <c r="L63" s="57"/>
      <c r="M63" s="57"/>
      <c r="N63" s="57"/>
      <c r="O63" s="57"/>
      <c r="P63" s="57"/>
      <c r="Q63" s="86"/>
    </row>
    <row r="64" spans="1:26">
      <c r="A64" s="57"/>
      <c r="B64" s="57"/>
      <c r="C64" s="57"/>
      <c r="D64" s="57"/>
      <c r="E64" s="57"/>
      <c r="F64" s="57"/>
      <c r="G64" s="57"/>
      <c r="H64" s="57"/>
      <c r="I64" s="57"/>
      <c r="J64" s="57"/>
      <c r="K64" s="57"/>
      <c r="L64" s="57"/>
      <c r="M64" s="57"/>
      <c r="N64" s="57"/>
      <c r="O64" s="57"/>
      <c r="P64" s="57"/>
      <c r="Q64" s="86"/>
    </row>
    <row r="65" spans="1:17">
      <c r="A65" s="57"/>
      <c r="B65" s="57"/>
      <c r="C65" s="57"/>
      <c r="D65" s="57"/>
      <c r="E65" s="57"/>
      <c r="F65" s="57"/>
      <c r="G65" s="57"/>
      <c r="H65" s="57"/>
      <c r="I65" s="57"/>
      <c r="J65" s="57"/>
      <c r="K65" s="57"/>
      <c r="L65" s="57"/>
      <c r="M65" s="57"/>
      <c r="N65" s="57"/>
      <c r="O65" s="57"/>
      <c r="P65" s="57"/>
      <c r="Q65" s="86"/>
    </row>
    <row r="66" spans="1:17">
      <c r="A66" s="57"/>
      <c r="B66" s="57"/>
      <c r="C66" s="57"/>
      <c r="D66" s="57"/>
      <c r="E66" s="57"/>
      <c r="F66" s="57"/>
      <c r="G66" s="57"/>
      <c r="H66" s="57"/>
      <c r="I66" s="57"/>
      <c r="J66" s="57"/>
      <c r="K66" s="57"/>
      <c r="L66" s="57"/>
      <c r="M66" s="57"/>
      <c r="N66" s="57"/>
      <c r="O66" s="57"/>
      <c r="P66" s="57"/>
      <c r="Q66" s="86"/>
    </row>
    <row r="67" spans="1:17">
      <c r="A67" s="57"/>
      <c r="B67" s="57"/>
      <c r="C67" s="57"/>
      <c r="D67" s="57"/>
      <c r="E67" s="57"/>
      <c r="F67" s="57"/>
      <c r="G67" s="57"/>
      <c r="H67" s="57"/>
      <c r="I67" s="57"/>
      <c r="J67" s="57"/>
      <c r="K67" s="57"/>
      <c r="L67" s="57"/>
      <c r="M67" s="57"/>
      <c r="N67" s="57"/>
      <c r="O67" s="57"/>
      <c r="P67" s="57"/>
      <c r="Q67" s="86"/>
    </row>
  </sheetData>
  <sheetProtection password="B198" sheet="1" objects="1" scenarios="1" selectLockedCells="1" autoFilter="0"/>
  <autoFilter ref="A18:C40">
    <filterColumn colId="1" showButton="0"/>
  </autoFilter>
  <dataConsolidate/>
  <mergeCells count="194">
    <mergeCell ref="S22:X22"/>
    <mergeCell ref="S24:X24"/>
    <mergeCell ref="S25:X25"/>
    <mergeCell ref="F22:G22"/>
    <mergeCell ref="B21:C21"/>
    <mergeCell ref="D25:E25"/>
    <mergeCell ref="B24:C24"/>
    <mergeCell ref="S29:X29"/>
    <mergeCell ref="S27:X27"/>
    <mergeCell ref="S28:X28"/>
    <mergeCell ref="H35:P35"/>
    <mergeCell ref="H33:P33"/>
    <mergeCell ref="S34:X34"/>
    <mergeCell ref="F34:G34"/>
    <mergeCell ref="D26:E26"/>
    <mergeCell ref="F26:G26"/>
    <mergeCell ref="A48:P57"/>
    <mergeCell ref="B38:C38"/>
    <mergeCell ref="D28:E28"/>
    <mergeCell ref="F28:G28"/>
    <mergeCell ref="B27:C27"/>
    <mergeCell ref="D27:E27"/>
    <mergeCell ref="H29:P29"/>
    <mergeCell ref="D29:E29"/>
    <mergeCell ref="B28:C28"/>
    <mergeCell ref="F27:G27"/>
    <mergeCell ref="B29:C29"/>
    <mergeCell ref="L43:P45"/>
    <mergeCell ref="A41:P42"/>
    <mergeCell ref="D30:E30"/>
    <mergeCell ref="F33:G33"/>
    <mergeCell ref="F35:G35"/>
    <mergeCell ref="F32:G32"/>
    <mergeCell ref="B37:C37"/>
    <mergeCell ref="D37:E37"/>
    <mergeCell ref="D36:E36"/>
    <mergeCell ref="D35:E35"/>
    <mergeCell ref="F30:G30"/>
    <mergeCell ref="B36:C36"/>
    <mergeCell ref="F38:G38"/>
    <mergeCell ref="R43:X47"/>
    <mergeCell ref="R3:T3"/>
    <mergeCell ref="R4:T4"/>
    <mergeCell ref="R5:T5"/>
    <mergeCell ref="R6:T6"/>
    <mergeCell ref="R7:T7"/>
    <mergeCell ref="R10:T10"/>
    <mergeCell ref="O9:P9"/>
    <mergeCell ref="L9:N9"/>
    <mergeCell ref="R11:T11"/>
    <mergeCell ref="R12:T12"/>
    <mergeCell ref="W41:X42"/>
    <mergeCell ref="R40:X40"/>
    <mergeCell ref="H34:P34"/>
    <mergeCell ref="H31:P31"/>
    <mergeCell ref="H30:P30"/>
    <mergeCell ref="S31:X31"/>
    <mergeCell ref="R41:T42"/>
    <mergeCell ref="U41:V42"/>
    <mergeCell ref="S38:X38"/>
    <mergeCell ref="S35:X35"/>
    <mergeCell ref="S36:X36"/>
    <mergeCell ref="S37:X37"/>
    <mergeCell ref="S32:X32"/>
    <mergeCell ref="A1:A4"/>
    <mergeCell ref="A6:D6"/>
    <mergeCell ref="F11:G11"/>
    <mergeCell ref="E8:F8"/>
    <mergeCell ref="G8:H8"/>
    <mergeCell ref="L4:P4"/>
    <mergeCell ref="I8:M8"/>
    <mergeCell ref="E6:P6"/>
    <mergeCell ref="B9:K9"/>
    <mergeCell ref="B4:C4"/>
    <mergeCell ref="N8:P8"/>
    <mergeCell ref="O1:P3"/>
    <mergeCell ref="B1:N1"/>
    <mergeCell ref="R9:T9"/>
    <mergeCell ref="S19:X19"/>
    <mergeCell ref="U6:X10"/>
    <mergeCell ref="K10:P10"/>
    <mergeCell ref="H21:P21"/>
    <mergeCell ref="H23:P23"/>
    <mergeCell ref="Q1:Q47"/>
    <mergeCell ref="R8:T8"/>
    <mergeCell ref="S26:X26"/>
    <mergeCell ref="S17:X17"/>
    <mergeCell ref="H10:J10"/>
    <mergeCell ref="R1:T2"/>
    <mergeCell ref="U2:X5"/>
    <mergeCell ref="U1:X1"/>
    <mergeCell ref="H25:P25"/>
    <mergeCell ref="B46:P47"/>
    <mergeCell ref="B33:C33"/>
    <mergeCell ref="H32:P32"/>
    <mergeCell ref="F43:I45"/>
    <mergeCell ref="H38:P38"/>
    <mergeCell ref="B12:C17"/>
    <mergeCell ref="C7:P7"/>
    <mergeCell ref="D4:K4"/>
    <mergeCell ref="B2:N3"/>
    <mergeCell ref="R13:T13"/>
    <mergeCell ref="R15:T15"/>
    <mergeCell ref="R16:S16"/>
    <mergeCell ref="S18:X18"/>
    <mergeCell ref="U11:X16"/>
    <mergeCell ref="R14:T14"/>
    <mergeCell ref="H17:O17"/>
    <mergeCell ref="D11:E11"/>
    <mergeCell ref="D18:E18"/>
    <mergeCell ref="H18:P18"/>
    <mergeCell ref="F14:G16"/>
    <mergeCell ref="J43:K45"/>
    <mergeCell ref="D43:E45"/>
    <mergeCell ref="H37:P37"/>
    <mergeCell ref="B26:C26"/>
    <mergeCell ref="H28:P28"/>
    <mergeCell ref="A43:C45"/>
    <mergeCell ref="B35:C35"/>
    <mergeCell ref="B31:C31"/>
    <mergeCell ref="D31:E31"/>
    <mergeCell ref="F31:G31"/>
    <mergeCell ref="B34:C34"/>
    <mergeCell ref="C39:P40"/>
    <mergeCell ref="D32:E32"/>
    <mergeCell ref="B32:C32"/>
    <mergeCell ref="F37:G37"/>
    <mergeCell ref="H36:P36"/>
    <mergeCell ref="F36:G36"/>
    <mergeCell ref="F29:G29"/>
    <mergeCell ref="F24:G24"/>
    <mergeCell ref="B20:C20"/>
    <mergeCell ref="B22:C22"/>
    <mergeCell ref="D38:E38"/>
    <mergeCell ref="S39:Z39"/>
    <mergeCell ref="H24:P24"/>
    <mergeCell ref="H27:P27"/>
    <mergeCell ref="B30:C30"/>
    <mergeCell ref="D33:E33"/>
    <mergeCell ref="D34:E34"/>
    <mergeCell ref="S20:X20"/>
    <mergeCell ref="S21:X21"/>
    <mergeCell ref="S23:X23"/>
    <mergeCell ref="H20:P20"/>
    <mergeCell ref="B25:C25"/>
    <mergeCell ref="D22:E22"/>
    <mergeCell ref="F25:G25"/>
    <mergeCell ref="B23:C23"/>
    <mergeCell ref="S30:X30"/>
    <mergeCell ref="D21:E21"/>
    <mergeCell ref="H22:P22"/>
    <mergeCell ref="S33:X33"/>
    <mergeCell ref="D14:E16"/>
    <mergeCell ref="D12:N13"/>
    <mergeCell ref="H14:P16"/>
    <mergeCell ref="H26:P26"/>
    <mergeCell ref="D23:E23"/>
    <mergeCell ref="H11:P11"/>
    <mergeCell ref="A5:P5"/>
    <mergeCell ref="B18:C18"/>
    <mergeCell ref="A10:B10"/>
    <mergeCell ref="A11:C11"/>
    <mergeCell ref="C10:G10"/>
    <mergeCell ref="A12:A17"/>
    <mergeCell ref="F21:G21"/>
    <mergeCell ref="F23:G23"/>
    <mergeCell ref="D24:E24"/>
    <mergeCell ref="F18:G18"/>
    <mergeCell ref="D20:E20"/>
    <mergeCell ref="F20:G20"/>
    <mergeCell ref="O12:P13"/>
    <mergeCell ref="H19:P19"/>
    <mergeCell ref="B19:C19"/>
    <mergeCell ref="D19:E19"/>
    <mergeCell ref="F19:G19"/>
    <mergeCell ref="A7:B7"/>
    <mergeCell ref="W57:X57"/>
    <mergeCell ref="Q48:Q67"/>
    <mergeCell ref="S57:U57"/>
    <mergeCell ref="V50:Z50"/>
    <mergeCell ref="W51:X51"/>
    <mergeCell ref="W52:X52"/>
    <mergeCell ref="W53:X53"/>
    <mergeCell ref="W54:X54"/>
    <mergeCell ref="W55:X55"/>
    <mergeCell ref="W56:X56"/>
    <mergeCell ref="R48:Z49"/>
    <mergeCell ref="S50:U50"/>
    <mergeCell ref="S51:U51"/>
    <mergeCell ref="S52:U52"/>
    <mergeCell ref="S53:U53"/>
    <mergeCell ref="S54:U54"/>
    <mergeCell ref="S56:U56"/>
    <mergeCell ref="S55:U55"/>
  </mergeCells>
  <dataValidations disablePrompts="1" xWindow="478" yWindow="332" count="10">
    <dataValidation type="list" errorStyle="information" operator="greaterTha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INDIRECT(SUBSTITUTE(AF6&amp;B8&amp;G8," ",""))</formula1>
    </dataValidation>
    <dataValidation type="list" showInputMessage="1" showErrorMessage="1" error="Please select Batch from Drop down list." prompt="Please select Batch from Drop down List by using small arrow button." sqref="G8:H8">
      <formula1>Information!$D$2:$H$2</formula1>
    </dataValidation>
    <dataValidation type="textLength" showInputMessage="1" showErrorMessage="1" error="Please write in correct Format." prompt="E.g. Nov/Dec, 2014, May/June, 2014, March/April, 2014, Aug/Sep, 2014" sqref="N8">
      <formula1>3</formula1>
      <formula2>19</formula2>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textLength" showInputMessage="1" showErrorMessage="1" error="Please write name of Internal Examiner (Subject Teacher)" prompt="Please write Name of Internal" sqref="C10:G10">
      <formula1>3</formula1>
      <formula2>50</formula2>
    </dataValidation>
    <dataValidation type="textLength" showInputMessage="1" showErrorMessage="1" error="Please write name of External Examiner" prompt="Please write Name of External" sqref="K10:P10">
      <formula1>3</formula1>
      <formula2>50</formula2>
    </dataValidation>
    <dataValidation type="list" showInputMessage="1" showErrorMessage="1" error="Please select Total Marks from Drop down list." prompt="Please select Final Practical Marks from Drop down List by using small arrow button." sqref="O12:P13">
      <formula1>FinalExamsMarks</formula1>
    </dataValidation>
    <dataValidation type="list" showInputMessage="1" showErrorMessage="1" error="Please select Examination from Drop down list." prompt="Please select Examination from Drop down List by using small arrow button." sqref="I8:M8">
      <formula1>Supplementary</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Sheet9!$AC$38</f>
        <v>0</v>
      </c>
      <c r="AD18" s="21" t="str">
        <f>IF(AND(AC19=TRUE, AC18=TRUE),IF(A19-Sheet9!A38=1,"OK","INCORRECT"),"")</f>
        <v/>
      </c>
      <c r="BL18" s="21" t="str">
        <f>Sheet9!BL38</f>
        <v/>
      </c>
      <c r="BM18" s="21" t="b">
        <f>Sheet9!BM38</f>
        <v>0</v>
      </c>
      <c r="BN18" s="21" t="b">
        <f>Sheet9!BN38</f>
        <v>0</v>
      </c>
      <c r="BO18" s="21" t="b">
        <f>Sheet9!BO38</f>
        <v>0</v>
      </c>
      <c r="BP18" s="21" t="str">
        <f>Sheet9!BP38</f>
        <v/>
      </c>
      <c r="BQ18" s="21" t="str">
        <f>Sheet9!BQ38</f>
        <v/>
      </c>
      <c r="BR18" s="21" t="str">
        <f>Sheet9!BR38</f>
        <v/>
      </c>
      <c r="BS18" s="21" t="str">
        <f>Sheet9!BS38</f>
        <v/>
      </c>
      <c r="BT18" s="21" t="str">
        <f>Sheet9!BT38</f>
        <v/>
      </c>
      <c r="BU18" s="21" t="str">
        <f>Sheet9!BU38</f>
        <v>INCORRECT</v>
      </c>
      <c r="BV18" s="21" t="b">
        <f>Sheet9!BV38</f>
        <v>0</v>
      </c>
      <c r="BW18" s="21" t="str">
        <f>Sheet9!BW38</f>
        <v/>
      </c>
      <c r="BX18" s="21" t="b">
        <f>Sheet9!BX38</f>
        <v>0</v>
      </c>
      <c r="BY18" s="21" t="b">
        <f>Sheet9!BY38</f>
        <v>0</v>
      </c>
      <c r="BZ18" s="21" t="b">
        <f>Sheet9!BZ38</f>
        <v>0</v>
      </c>
      <c r="CA18" s="21" t="b">
        <f>Sheet9!CA38</f>
        <v>0</v>
      </c>
      <c r="CB18" s="21" t="b">
        <f>Sheet9!CB38</f>
        <v>0</v>
      </c>
      <c r="CC18" s="21" t="b">
        <f>Sheet9!CC38</f>
        <v>0</v>
      </c>
      <c r="CD18" s="21" t="str">
        <f>Sheet9!CD38</f>
        <v/>
      </c>
      <c r="CE18" s="21" t="str">
        <f>Sheet9!CE38</f>
        <v/>
      </c>
      <c r="CF18" s="21" t="str">
        <f>Sheet9!CF38</f>
        <v/>
      </c>
      <c r="CG18" s="21" t="str">
        <f>Sheet9!CG38</f>
        <v/>
      </c>
      <c r="CH18" s="21" t="str">
        <f>Sheet9!CH38</f>
        <v/>
      </c>
      <c r="CI18" s="21" t="str">
        <f>Sheet9!CI38</f>
        <v/>
      </c>
      <c r="CJ18" s="21" t="str">
        <f>Sheet9!CJ38</f>
        <v/>
      </c>
      <c r="CK18" s="21" t="str">
        <f>Sheet9!CK38</f>
        <v/>
      </c>
      <c r="CL18" s="21" t="str">
        <f>Sheet9!CL38</f>
        <v>NO</v>
      </c>
      <c r="CM18" s="21" t="str">
        <f>Sheet9!CM38</f>
        <v>NO</v>
      </c>
      <c r="CN18" s="21" t="str">
        <f>Sheet9!CN38</f>
        <v>NO</v>
      </c>
      <c r="CO18" s="21" t="str">
        <f>Sheet9!CO38</f>
        <v>NO</v>
      </c>
      <c r="CP18" s="21" t="str">
        <f>Sheet9!CP38</f>
        <v>OK</v>
      </c>
      <c r="CQ18" s="21" t="b">
        <f>Sheet9!CQ38</f>
        <v>0</v>
      </c>
      <c r="CR18" s="21" t="b">
        <f>Sheet9!CR38</f>
        <v>0</v>
      </c>
      <c r="CS18" s="21" t="b">
        <f>Sheet9!CS38</f>
        <v>0</v>
      </c>
      <c r="CT18" s="21" t="b">
        <f>Sheet9!CT38</f>
        <v>0</v>
      </c>
      <c r="CU18" s="21" t="str">
        <f>Sheet9!CU38</f>
        <v>SEQUENCE INCORRECT</v>
      </c>
      <c r="CV18" s="21">
        <f>Sheet9!CV38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145</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11.xml><?xml version="1.0" encoding="utf-8"?>
<worksheet xmlns="http://schemas.openxmlformats.org/spreadsheetml/2006/main" xmlns:r="http://schemas.openxmlformats.org/officeDocument/2006/relationships">
  <sheetPr codeName="Sheet11"/>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Sheet10!$AC$38</f>
        <v>0</v>
      </c>
      <c r="AD18" s="21" t="str">
        <f>IF(AND(AC19=TRUE, AC18=TRUE),IF(A19-Sheet10!A38=1,"OK","INCORRECT"),"")</f>
        <v/>
      </c>
      <c r="BL18" s="21" t="str">
        <f>Sheet10!BL38</f>
        <v/>
      </c>
      <c r="BM18" s="21" t="b">
        <f>Sheet10!BM38</f>
        <v>0</v>
      </c>
      <c r="BN18" s="21" t="b">
        <f>Sheet10!BN38</f>
        <v>0</v>
      </c>
      <c r="BO18" s="21" t="b">
        <f>Sheet10!BO38</f>
        <v>0</v>
      </c>
      <c r="BP18" s="21" t="str">
        <f>Sheet10!BP38</f>
        <v/>
      </c>
      <c r="BQ18" s="21" t="str">
        <f>Sheet10!BQ38</f>
        <v/>
      </c>
      <c r="BR18" s="21" t="str">
        <f>Sheet10!BR38</f>
        <v/>
      </c>
      <c r="BS18" s="21" t="str">
        <f>Sheet10!BS38</f>
        <v/>
      </c>
      <c r="BT18" s="21" t="str">
        <f>Sheet10!BT38</f>
        <v/>
      </c>
      <c r="BU18" s="21" t="str">
        <f>Sheet10!BU38</f>
        <v>INCORRECT</v>
      </c>
      <c r="BV18" s="21" t="b">
        <f>Sheet10!BV38</f>
        <v>0</v>
      </c>
      <c r="BW18" s="21" t="str">
        <f>Sheet10!BW38</f>
        <v/>
      </c>
      <c r="BX18" s="21" t="b">
        <f>Sheet10!BX38</f>
        <v>0</v>
      </c>
      <c r="BY18" s="21" t="b">
        <f>Sheet10!BY38</f>
        <v>0</v>
      </c>
      <c r="BZ18" s="21" t="b">
        <f>Sheet10!BZ38</f>
        <v>0</v>
      </c>
      <c r="CA18" s="21" t="b">
        <f>Sheet10!CA38</f>
        <v>0</v>
      </c>
      <c r="CB18" s="21" t="b">
        <f>Sheet10!CB38</f>
        <v>0</v>
      </c>
      <c r="CC18" s="21" t="b">
        <f>Sheet10!CC38</f>
        <v>0</v>
      </c>
      <c r="CD18" s="21" t="str">
        <f>Sheet10!CD38</f>
        <v/>
      </c>
      <c r="CE18" s="21" t="str">
        <f>Sheet10!CE38</f>
        <v/>
      </c>
      <c r="CF18" s="21" t="str">
        <f>Sheet10!CF38</f>
        <v/>
      </c>
      <c r="CG18" s="21" t="str">
        <f>Sheet10!CG38</f>
        <v/>
      </c>
      <c r="CH18" s="21" t="str">
        <f>Sheet10!CH38</f>
        <v/>
      </c>
      <c r="CI18" s="21" t="str">
        <f>Sheet10!CI38</f>
        <v/>
      </c>
      <c r="CJ18" s="21" t="str">
        <f>Sheet10!CJ38</f>
        <v/>
      </c>
      <c r="CK18" s="21" t="str">
        <f>Sheet10!CK38</f>
        <v/>
      </c>
      <c r="CL18" s="21" t="str">
        <f>Sheet10!CL38</f>
        <v>NO</v>
      </c>
      <c r="CM18" s="21" t="str">
        <f>Sheet10!CM38</f>
        <v>NO</v>
      </c>
      <c r="CN18" s="21" t="str">
        <f>Sheet10!CN38</f>
        <v>NO</v>
      </c>
      <c r="CO18" s="21" t="str">
        <f>Sheet10!CO38</f>
        <v>NO</v>
      </c>
      <c r="CP18" s="21" t="str">
        <f>Sheet10!CP38</f>
        <v>OK</v>
      </c>
      <c r="CQ18" s="21" t="b">
        <f>Sheet10!CQ38</f>
        <v>0</v>
      </c>
      <c r="CR18" s="21" t="b">
        <f>Sheet10!CR38</f>
        <v>0</v>
      </c>
      <c r="CS18" s="21" t="b">
        <f>Sheet10!CS38</f>
        <v>0</v>
      </c>
      <c r="CT18" s="21" t="b">
        <f>Sheet10!CT38</f>
        <v>0</v>
      </c>
      <c r="CU18" s="21" t="str">
        <f>Sheet10!CU38</f>
        <v>SEQUENCE INCORRECT</v>
      </c>
      <c r="CV18" s="21">
        <f>Sheet10!CV38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145</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D1" sqref="D1:D5"/>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18</v>
      </c>
      <c r="B1" s="4"/>
      <c r="C1" s="4" t="s">
        <v>10</v>
      </c>
      <c r="D1" s="4" t="s">
        <v>10</v>
      </c>
      <c r="E1" s="4" t="s">
        <v>33</v>
      </c>
      <c r="F1" s="4" t="s">
        <v>109</v>
      </c>
      <c r="G1" s="5">
        <v>50</v>
      </c>
      <c r="H1" s="4" t="s">
        <v>112</v>
      </c>
      <c r="K1" s="4"/>
    </row>
    <row r="2" spans="1:11">
      <c r="A2" s="6" t="s">
        <v>12</v>
      </c>
      <c r="B2" s="4"/>
      <c r="C2" s="4" t="s">
        <v>15</v>
      </c>
      <c r="D2" s="4" t="s">
        <v>15</v>
      </c>
      <c r="E2" s="4" t="s">
        <v>34</v>
      </c>
      <c r="F2" s="4" t="s">
        <v>6</v>
      </c>
      <c r="G2" s="5">
        <v>100</v>
      </c>
      <c r="H2" s="4" t="s">
        <v>112</v>
      </c>
    </row>
    <row r="3" spans="1:11">
      <c r="A3" s="6" t="s">
        <v>19</v>
      </c>
      <c r="B3" s="4"/>
      <c r="C3" s="4" t="s">
        <v>100</v>
      </c>
      <c r="D3" s="4" t="s">
        <v>100</v>
      </c>
      <c r="E3" s="4" t="s">
        <v>35</v>
      </c>
      <c r="F3" s="4" t="s">
        <v>110</v>
      </c>
      <c r="G3" s="5">
        <v>150</v>
      </c>
      <c r="H3" s="4" t="s">
        <v>112</v>
      </c>
    </row>
    <row r="4" spans="1:11">
      <c r="A4" s="6" t="s">
        <v>20</v>
      </c>
      <c r="B4" s="4"/>
      <c r="C4" s="4" t="s">
        <v>101</v>
      </c>
      <c r="D4" s="4" t="s">
        <v>101</v>
      </c>
      <c r="E4" s="4" t="s">
        <v>36</v>
      </c>
      <c r="F4" s="4" t="s">
        <v>111</v>
      </c>
      <c r="G4" s="5">
        <v>200</v>
      </c>
      <c r="H4" s="4" t="s">
        <v>112</v>
      </c>
    </row>
    <row r="5" spans="1:11">
      <c r="A5" s="6" t="s">
        <v>21</v>
      </c>
      <c r="B5" s="4"/>
      <c r="C5" s="4" t="s">
        <v>102</v>
      </c>
      <c r="D5" s="4" t="s">
        <v>108</v>
      </c>
      <c r="E5" s="4" t="s">
        <v>37</v>
      </c>
      <c r="H5" s="4" t="s">
        <v>112</v>
      </c>
    </row>
    <row r="6" spans="1:11">
      <c r="A6" s="6" t="s">
        <v>22</v>
      </c>
      <c r="B6" s="4"/>
      <c r="C6" s="4" t="s">
        <v>103</v>
      </c>
      <c r="E6" s="4" t="s">
        <v>38</v>
      </c>
      <c r="H6" s="4" t="s">
        <v>112</v>
      </c>
    </row>
    <row r="7" spans="1:11">
      <c r="A7" s="6" t="s">
        <v>23</v>
      </c>
      <c r="B7" s="4"/>
      <c r="C7" s="4" t="s">
        <v>104</v>
      </c>
      <c r="E7" s="4" t="s">
        <v>39</v>
      </c>
      <c r="F7" s="4" t="s">
        <v>6</v>
      </c>
      <c r="G7" s="5">
        <v>30</v>
      </c>
      <c r="H7" s="4" t="s">
        <v>112</v>
      </c>
    </row>
    <row r="8" spans="1:11">
      <c r="A8" s="6" t="s">
        <v>24</v>
      </c>
      <c r="C8" s="4" t="s">
        <v>105</v>
      </c>
      <c r="E8" s="4" t="s">
        <v>40</v>
      </c>
      <c r="F8" s="4" t="s">
        <v>111</v>
      </c>
      <c r="G8" s="5">
        <v>60</v>
      </c>
      <c r="H8" s="4" t="s">
        <v>112</v>
      </c>
    </row>
    <row r="9" spans="1:11">
      <c r="A9" s="6" t="s">
        <v>25</v>
      </c>
      <c r="C9" s="4" t="s">
        <v>106</v>
      </c>
      <c r="E9" s="4" t="s">
        <v>41</v>
      </c>
      <c r="G9" s="5">
        <v>90</v>
      </c>
      <c r="H9" s="4" t="s">
        <v>112</v>
      </c>
    </row>
    <row r="10" spans="1:11">
      <c r="A10" s="6" t="s">
        <v>26</v>
      </c>
      <c r="C10" s="4" t="s">
        <v>107</v>
      </c>
      <c r="E10" s="4" t="s">
        <v>42</v>
      </c>
      <c r="G10" s="5">
        <v>120</v>
      </c>
      <c r="H10" s="4" t="s">
        <v>112</v>
      </c>
    </row>
    <row r="11" spans="1:11">
      <c r="A11" s="6" t="s">
        <v>27</v>
      </c>
      <c r="E11" s="4" t="s">
        <v>43</v>
      </c>
      <c r="H11" s="4" t="s">
        <v>112</v>
      </c>
    </row>
    <row r="12" spans="1:11">
      <c r="A12" s="6" t="s">
        <v>114</v>
      </c>
      <c r="E12" s="4" t="s">
        <v>44</v>
      </c>
      <c r="H12" s="4" t="s">
        <v>112</v>
      </c>
    </row>
    <row r="13" spans="1:11">
      <c r="A13" s="6" t="s">
        <v>28</v>
      </c>
      <c r="E13" s="4" t="s">
        <v>45</v>
      </c>
      <c r="H13" s="4" t="s">
        <v>112</v>
      </c>
    </row>
    <row r="14" spans="1:11">
      <c r="A14" s="6" t="s">
        <v>29</v>
      </c>
      <c r="E14" s="4" t="s">
        <v>46</v>
      </c>
      <c r="H14" s="4" t="s">
        <v>112</v>
      </c>
    </row>
    <row r="15" spans="1:11">
      <c r="A15" s="6" t="s">
        <v>30</v>
      </c>
      <c r="E15" s="4" t="s">
        <v>47</v>
      </c>
      <c r="H15" s="4" t="s">
        <v>112</v>
      </c>
    </row>
    <row r="16" spans="1:11">
      <c r="A16" s="6" t="s">
        <v>31</v>
      </c>
      <c r="E16" s="4" t="s">
        <v>48</v>
      </c>
      <c r="H16" s="4" t="s">
        <v>115</v>
      </c>
    </row>
    <row r="17" spans="1:8">
      <c r="A17" s="6" t="s">
        <v>32</v>
      </c>
      <c r="E17" s="4" t="s">
        <v>49</v>
      </c>
      <c r="H17" s="4" t="s">
        <v>116</v>
      </c>
    </row>
    <row r="18" spans="1:8">
      <c r="E18" s="4" t="s">
        <v>50</v>
      </c>
      <c r="H18" s="4"/>
    </row>
    <row r="19" spans="1:8">
      <c r="E19" s="4" t="s">
        <v>11</v>
      </c>
    </row>
    <row r="20" spans="1:8">
      <c r="E20" s="4" t="s">
        <v>51</v>
      </c>
    </row>
    <row r="21" spans="1:8">
      <c r="E21" s="4" t="s">
        <v>52</v>
      </c>
    </row>
    <row r="22" spans="1:8">
      <c r="E22" s="4" t="s">
        <v>53</v>
      </c>
    </row>
    <row r="23" spans="1:8">
      <c r="E23" s="4" t="s">
        <v>54</v>
      </c>
    </row>
    <row r="24" spans="1:8">
      <c r="E24" s="4" t="s">
        <v>55</v>
      </c>
    </row>
    <row r="25" spans="1:8">
      <c r="E25" s="4" t="s">
        <v>56</v>
      </c>
    </row>
    <row r="26" spans="1:8">
      <c r="E26" s="4" t="s">
        <v>57</v>
      </c>
    </row>
    <row r="27" spans="1:8">
      <c r="E27" s="4" t="s">
        <v>58</v>
      </c>
    </row>
    <row r="28" spans="1:8">
      <c r="E28" s="4" t="s">
        <v>59</v>
      </c>
    </row>
    <row r="29" spans="1:8">
      <c r="E29" s="4" t="s">
        <v>60</v>
      </c>
    </row>
    <row r="30" spans="1:8">
      <c r="E30" s="4" t="s">
        <v>61</v>
      </c>
    </row>
    <row r="31" spans="1:8">
      <c r="E31" s="4" t="s">
        <v>62</v>
      </c>
    </row>
    <row r="32" spans="1:8">
      <c r="E32" s="4" t="s">
        <v>63</v>
      </c>
    </row>
    <row r="33" spans="5:5">
      <c r="E33" s="4" t="s">
        <v>64</v>
      </c>
    </row>
    <row r="34" spans="5:5">
      <c r="E34" s="4" t="s">
        <v>65</v>
      </c>
    </row>
    <row r="35" spans="5:5">
      <c r="E35" s="4" t="s">
        <v>66</v>
      </c>
    </row>
    <row r="36" spans="5:5">
      <c r="E36" s="4" t="s">
        <v>67</v>
      </c>
    </row>
    <row r="37" spans="5:5">
      <c r="E37" s="4" t="s">
        <v>68</v>
      </c>
    </row>
    <row r="38" spans="5:5">
      <c r="E38" s="4" t="s">
        <v>69</v>
      </c>
    </row>
    <row r="39" spans="5:5">
      <c r="E39" s="4" t="s">
        <v>70</v>
      </c>
    </row>
    <row r="40" spans="5:5">
      <c r="E40" s="4" t="s">
        <v>71</v>
      </c>
    </row>
    <row r="41" spans="5:5">
      <c r="E41" s="4" t="s">
        <v>72</v>
      </c>
    </row>
    <row r="42" spans="5:5">
      <c r="E42" s="4" t="s">
        <v>73</v>
      </c>
    </row>
    <row r="43" spans="5:5">
      <c r="E43" s="4" t="s">
        <v>74</v>
      </c>
    </row>
    <row r="44" spans="5:5">
      <c r="E44" s="4" t="s">
        <v>75</v>
      </c>
    </row>
    <row r="45" spans="5:5">
      <c r="E45" s="4" t="s">
        <v>76</v>
      </c>
    </row>
    <row r="46" spans="5:5">
      <c r="E46" s="4" t="s">
        <v>77</v>
      </c>
    </row>
    <row r="47" spans="5:5">
      <c r="E47" s="4" t="s">
        <v>78</v>
      </c>
    </row>
    <row r="48" spans="5:5">
      <c r="E48" s="4" t="s">
        <v>79</v>
      </c>
    </row>
    <row r="49" spans="5:5">
      <c r="E49" s="4" t="s">
        <v>80</v>
      </c>
    </row>
    <row r="50" spans="5:5">
      <c r="E50" s="4" t="s">
        <v>81</v>
      </c>
    </row>
    <row r="51" spans="5:5">
      <c r="E51" s="4" t="s">
        <v>82</v>
      </c>
    </row>
    <row r="52" spans="5:5">
      <c r="E52" s="4" t="s">
        <v>83</v>
      </c>
    </row>
    <row r="53" spans="5:5">
      <c r="E53" s="4" t="s">
        <v>84</v>
      </c>
    </row>
    <row r="54" spans="5:5">
      <c r="E54" s="4" t="s">
        <v>85</v>
      </c>
    </row>
    <row r="55" spans="5:5">
      <c r="E55" s="4" t="s">
        <v>86</v>
      </c>
    </row>
    <row r="56" spans="5:5">
      <c r="E56" s="4" t="s">
        <v>87</v>
      </c>
    </row>
    <row r="57" spans="5:5">
      <c r="E57" s="4" t="s">
        <v>88</v>
      </c>
    </row>
    <row r="58" spans="5:5">
      <c r="E58" s="4" t="s">
        <v>89</v>
      </c>
    </row>
    <row r="59" spans="5:5">
      <c r="E59" s="4" t="s">
        <v>90</v>
      </c>
    </row>
    <row r="60" spans="5:5">
      <c r="E60" s="4" t="s">
        <v>91</v>
      </c>
    </row>
    <row r="61" spans="5:5">
      <c r="E61" s="4" t="s">
        <v>92</v>
      </c>
    </row>
    <row r="62" spans="5:5">
      <c r="E62" s="4" t="s">
        <v>93</v>
      </c>
    </row>
    <row r="63" spans="5:5">
      <c r="E63" s="4" t="s">
        <v>94</v>
      </c>
    </row>
    <row r="64" spans="5:5">
      <c r="E64" s="4" t="s">
        <v>95</v>
      </c>
    </row>
    <row r="65" spans="5:5">
      <c r="E65" s="4" t="s">
        <v>96</v>
      </c>
    </row>
    <row r="66" spans="5:5">
      <c r="E66" s="4" t="s">
        <v>97</v>
      </c>
    </row>
    <row r="67" spans="5:5">
      <c r="E67" s="4" t="s">
        <v>98</v>
      </c>
    </row>
    <row r="68" spans="5:5">
      <c r="E68" s="4" t="s">
        <v>99</v>
      </c>
    </row>
  </sheetData>
  <sheetProtection password="B198"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I593"/>
  <sheetViews>
    <sheetView topLeftCell="M34" zoomScaleNormal="100" workbookViewId="0">
      <selection activeCell="S45" sqref="S45:S49"/>
    </sheetView>
  </sheetViews>
  <sheetFormatPr defaultRowHeight="15"/>
  <cols>
    <col min="1" max="1" width="43.140625" bestFit="1" customWidth="1"/>
    <col min="2" max="2" width="8" customWidth="1"/>
    <col min="19" max="19" width="54.85546875" bestFit="1" customWidth="1"/>
    <col min="20" max="27" width="56.5703125" bestFit="1" customWidth="1"/>
    <col min="28" max="28" width="66" bestFit="1" customWidth="1"/>
    <col min="29" max="33" width="56.5703125" bestFit="1" customWidth="1"/>
    <col min="34" max="34" width="62.140625" bestFit="1" customWidth="1"/>
    <col min="35" max="35" width="56.5703125" bestFit="1" customWidth="1"/>
  </cols>
  <sheetData>
    <row r="1" spans="1:35" ht="46.5">
      <c r="A1" s="11" t="s">
        <v>117</v>
      </c>
      <c r="B1" s="273" t="s">
        <v>3</v>
      </c>
      <c r="C1" s="273"/>
      <c r="D1" s="273"/>
      <c r="E1" s="273"/>
      <c r="F1" s="273"/>
      <c r="G1" s="273"/>
      <c r="H1" s="273"/>
      <c r="I1" s="273"/>
      <c r="J1" s="273"/>
      <c r="K1" s="273"/>
      <c r="L1" s="273"/>
      <c r="M1" s="273"/>
      <c r="N1" s="273"/>
      <c r="O1" s="273"/>
      <c r="P1" s="273"/>
      <c r="Q1" s="273"/>
      <c r="R1" s="273"/>
      <c r="S1" s="274" t="s">
        <v>118</v>
      </c>
      <c r="T1" s="274"/>
      <c r="U1" s="274"/>
      <c r="V1" s="274"/>
      <c r="W1" s="274"/>
      <c r="X1" s="274"/>
      <c r="Y1" s="274"/>
      <c r="Z1" s="274"/>
      <c r="AA1" s="274"/>
      <c r="AB1" s="274"/>
      <c r="AC1" s="274"/>
      <c r="AD1" s="274"/>
      <c r="AE1" s="274"/>
      <c r="AF1" s="274"/>
      <c r="AG1" s="274"/>
      <c r="AH1" s="274"/>
      <c r="AI1" s="274"/>
    </row>
    <row r="2" spans="1:35" ht="15.75" customHeight="1">
      <c r="A2" s="6" t="s">
        <v>174</v>
      </c>
      <c r="D2" t="s">
        <v>175</v>
      </c>
      <c r="E2" t="s">
        <v>176</v>
      </c>
      <c r="F2" t="s">
        <v>177</v>
      </c>
      <c r="G2" t="s">
        <v>178</v>
      </c>
      <c r="H2" t="s">
        <v>179</v>
      </c>
      <c r="S2" s="82" t="s">
        <v>180</v>
      </c>
      <c r="T2" s="272"/>
      <c r="U2" s="272"/>
      <c r="V2" s="272"/>
      <c r="W2" s="272"/>
      <c r="X2" s="272"/>
      <c r="Y2" s="272"/>
      <c r="Z2" s="272"/>
      <c r="AA2" s="272"/>
      <c r="AB2" s="272"/>
      <c r="AC2" s="272"/>
      <c r="AD2" s="272"/>
      <c r="AE2" s="272"/>
      <c r="AF2" s="272"/>
      <c r="AG2" s="272"/>
      <c r="AH2" s="272"/>
      <c r="AI2" s="272"/>
    </row>
    <row r="3" spans="1:35" ht="15.75" customHeight="1">
      <c r="A3" s="6"/>
      <c r="S3" s="82"/>
      <c r="T3" s="272"/>
      <c r="U3" s="272"/>
      <c r="V3" s="272"/>
      <c r="W3" s="272"/>
      <c r="X3" s="272"/>
      <c r="Y3" s="272"/>
      <c r="Z3" s="272"/>
      <c r="AA3" s="272"/>
      <c r="AB3" s="272"/>
      <c r="AC3" s="272"/>
      <c r="AD3" s="272"/>
      <c r="AE3" s="272"/>
      <c r="AF3" s="272"/>
      <c r="AG3" s="272"/>
      <c r="AH3" s="272"/>
      <c r="AI3" s="272"/>
    </row>
    <row r="4" spans="1:35" ht="15.75" customHeight="1">
      <c r="A4" s="6"/>
      <c r="S4" s="82"/>
      <c r="T4" s="272"/>
      <c r="U4" s="272"/>
      <c r="V4" s="272"/>
      <c r="W4" s="272"/>
      <c r="X4" s="272"/>
      <c r="Y4" s="272"/>
      <c r="Z4" s="272"/>
      <c r="AA4" s="272"/>
      <c r="AB4" s="272"/>
      <c r="AC4" s="272"/>
      <c r="AD4" s="272"/>
      <c r="AE4" s="272"/>
      <c r="AF4" s="272"/>
      <c r="AG4" s="272"/>
      <c r="AH4" s="272"/>
      <c r="AI4" s="272"/>
    </row>
    <row r="5" spans="1:35" ht="15.75" customHeight="1">
      <c r="A5" s="6"/>
      <c r="S5" s="82"/>
      <c r="T5" s="272"/>
      <c r="U5" s="272"/>
      <c r="V5" s="272"/>
      <c r="W5" s="272"/>
      <c r="X5" s="272"/>
      <c r="Y5" s="272"/>
      <c r="Z5" s="272"/>
      <c r="AA5" s="272"/>
      <c r="AB5" s="272"/>
      <c r="AC5" s="272"/>
      <c r="AD5" s="272"/>
      <c r="AE5" s="272"/>
      <c r="AF5" s="272"/>
      <c r="AG5" s="272"/>
      <c r="AH5" s="272"/>
      <c r="AI5" s="272"/>
    </row>
    <row r="6" spans="1:35" ht="15.75" customHeight="1">
      <c r="A6" s="6"/>
      <c r="S6" s="82"/>
      <c r="T6" s="272"/>
      <c r="U6" s="272"/>
      <c r="V6" s="272"/>
      <c r="W6" s="272"/>
      <c r="X6" s="272"/>
      <c r="Y6" s="272"/>
      <c r="Z6" s="272"/>
      <c r="AA6" s="272"/>
      <c r="AB6" s="272"/>
      <c r="AC6" s="272"/>
      <c r="AD6" s="272"/>
      <c r="AE6" s="272"/>
      <c r="AF6" s="272"/>
      <c r="AG6" s="272"/>
      <c r="AH6" s="272"/>
      <c r="AI6" s="272"/>
    </row>
    <row r="7" spans="1:35" ht="15.75" customHeight="1">
      <c r="A7" s="6"/>
      <c r="S7" s="82"/>
      <c r="T7" s="272"/>
      <c r="U7" s="272"/>
      <c r="V7" s="272"/>
      <c r="W7" s="272"/>
      <c r="X7" s="272"/>
      <c r="Y7" s="272"/>
      <c r="Z7" s="272"/>
      <c r="AA7" s="272"/>
      <c r="AB7" s="272"/>
      <c r="AC7" s="272"/>
      <c r="AD7" s="272"/>
      <c r="AE7" s="272"/>
      <c r="AF7" s="272"/>
      <c r="AG7" s="272"/>
      <c r="AH7" s="272"/>
      <c r="AI7" s="272"/>
    </row>
    <row r="8" spans="1:35" ht="15.75" customHeight="1">
      <c r="A8" s="6"/>
      <c r="S8" s="82"/>
      <c r="T8" s="272"/>
      <c r="U8" s="272"/>
      <c r="V8" s="272"/>
      <c r="W8" s="272"/>
      <c r="X8" s="272"/>
      <c r="Y8" s="272"/>
      <c r="Z8" s="272"/>
      <c r="AA8" s="272"/>
      <c r="AB8" s="272"/>
      <c r="AC8" s="272"/>
      <c r="AD8" s="272"/>
      <c r="AE8" s="272"/>
      <c r="AF8" s="272"/>
      <c r="AG8" s="272"/>
      <c r="AH8" s="272"/>
      <c r="AI8" s="272"/>
    </row>
    <row r="9" spans="1:35" ht="15.75" customHeight="1">
      <c r="A9" s="6"/>
      <c r="T9" s="272"/>
      <c r="U9" s="272"/>
      <c r="V9" s="272"/>
      <c r="W9" s="272"/>
      <c r="X9" s="272"/>
      <c r="Y9" s="272"/>
      <c r="Z9" s="272"/>
      <c r="AA9" s="272"/>
      <c r="AB9" s="272"/>
      <c r="AC9" s="272"/>
      <c r="AD9" s="272"/>
      <c r="AE9" s="272"/>
      <c r="AF9" s="272"/>
      <c r="AG9" s="272"/>
      <c r="AH9" s="272"/>
      <c r="AI9" s="272"/>
    </row>
    <row r="10" spans="1:35" ht="15.75" customHeight="1">
      <c r="A10" s="6"/>
      <c r="S10" s="82"/>
      <c r="T10" s="272"/>
      <c r="U10" s="272"/>
      <c r="V10" s="272"/>
      <c r="W10" s="272"/>
      <c r="X10" s="272"/>
      <c r="Y10" s="272"/>
      <c r="Z10" s="272"/>
      <c r="AA10" s="272"/>
      <c r="AB10" s="272"/>
      <c r="AC10" s="272"/>
      <c r="AD10" s="272"/>
      <c r="AE10" s="272"/>
      <c r="AF10" s="272"/>
      <c r="AG10" s="272"/>
      <c r="AH10" s="272"/>
      <c r="AI10" s="272"/>
    </row>
    <row r="11" spans="1:35" ht="15.75" customHeight="1">
      <c r="A11" s="6"/>
      <c r="S11" s="82"/>
      <c r="T11" s="272"/>
      <c r="U11" s="272"/>
      <c r="V11" s="272"/>
      <c r="W11" s="272"/>
      <c r="X11" s="272"/>
      <c r="Y11" s="272"/>
      <c r="Z11" s="272"/>
      <c r="AA11" s="272"/>
      <c r="AB11" s="272"/>
      <c r="AC11" s="272"/>
      <c r="AD11" s="272"/>
      <c r="AE11" s="272"/>
      <c r="AF11" s="272"/>
      <c r="AG11" s="272"/>
      <c r="AH11" s="272"/>
      <c r="AI11" s="272"/>
    </row>
    <row r="12" spans="1:35" ht="15.75" customHeight="1">
      <c r="A12" s="6"/>
      <c r="S12" s="82"/>
      <c r="T12" s="272"/>
      <c r="U12" s="272"/>
      <c r="V12" s="272"/>
      <c r="W12" s="272"/>
      <c r="X12" s="272"/>
      <c r="Y12" s="272"/>
      <c r="Z12" s="272"/>
      <c r="AA12" s="272"/>
      <c r="AB12" s="272"/>
      <c r="AC12" s="272"/>
      <c r="AD12" s="272"/>
      <c r="AE12" s="272"/>
      <c r="AF12" s="272"/>
      <c r="AG12" s="272"/>
      <c r="AH12" s="272"/>
      <c r="AI12" s="272"/>
    </row>
    <row r="13" spans="1:35" ht="15.75" customHeight="1">
      <c r="A13" s="6"/>
      <c r="S13" s="82"/>
      <c r="T13" s="272"/>
      <c r="U13" s="272"/>
      <c r="V13" s="272"/>
      <c r="W13" s="272"/>
      <c r="X13" s="272"/>
      <c r="Y13" s="272"/>
      <c r="Z13" s="272"/>
      <c r="AA13" s="272"/>
      <c r="AB13" s="272"/>
      <c r="AC13" s="272"/>
      <c r="AD13" s="272"/>
      <c r="AE13" s="272"/>
      <c r="AF13" s="272"/>
      <c r="AG13" s="272"/>
      <c r="AH13" s="272"/>
      <c r="AI13" s="272"/>
    </row>
    <row r="14" spans="1:35" ht="15.75" customHeight="1">
      <c r="A14" s="6"/>
      <c r="S14" s="82"/>
      <c r="T14" s="272"/>
      <c r="U14" s="272"/>
      <c r="V14" s="272"/>
      <c r="W14" s="272"/>
      <c r="X14" s="272"/>
      <c r="Y14" s="272"/>
      <c r="Z14" s="272"/>
      <c r="AA14" s="272"/>
      <c r="AB14" s="272"/>
      <c r="AC14" s="272"/>
      <c r="AD14" s="272"/>
      <c r="AE14" s="272"/>
      <c r="AF14" s="272"/>
      <c r="AG14" s="272"/>
      <c r="AH14" s="272"/>
      <c r="AI14" s="272"/>
    </row>
    <row r="15" spans="1:35" ht="15.75" customHeight="1">
      <c r="A15" s="6"/>
      <c r="S15" s="82"/>
      <c r="T15" s="272"/>
      <c r="U15" s="272"/>
      <c r="V15" s="272"/>
      <c r="W15" s="272"/>
      <c r="X15" s="272"/>
      <c r="Y15" s="272"/>
      <c r="Z15" s="272"/>
      <c r="AA15" s="272"/>
      <c r="AB15" s="272"/>
      <c r="AC15" s="272"/>
      <c r="AD15" s="272"/>
      <c r="AE15" s="272"/>
      <c r="AF15" s="272"/>
      <c r="AG15" s="272"/>
      <c r="AH15" s="272"/>
      <c r="AI15" s="272"/>
    </row>
    <row r="16" spans="1:35" ht="15.75" customHeight="1">
      <c r="A16" s="6"/>
      <c r="S16" s="82"/>
      <c r="T16" s="272"/>
      <c r="U16" s="272"/>
      <c r="V16" s="272"/>
      <c r="W16" s="272"/>
      <c r="X16" s="272"/>
      <c r="Y16" s="272"/>
      <c r="Z16" s="272"/>
      <c r="AA16" s="272"/>
      <c r="AB16" s="272"/>
      <c r="AC16" s="272"/>
      <c r="AD16" s="272"/>
      <c r="AE16" s="272"/>
      <c r="AF16" s="272"/>
      <c r="AG16" s="272"/>
      <c r="AH16" s="272"/>
      <c r="AI16" s="272"/>
    </row>
    <row r="17" spans="1:35" ht="15.75" customHeight="1">
      <c r="A17" s="6"/>
      <c r="S17" s="82"/>
      <c r="T17" s="272"/>
      <c r="U17" s="272"/>
      <c r="V17" s="272"/>
      <c r="W17" s="272"/>
      <c r="X17" s="272"/>
      <c r="Y17" s="272"/>
      <c r="Z17" s="272"/>
      <c r="AA17" s="272"/>
      <c r="AB17" s="272"/>
      <c r="AC17" s="272"/>
      <c r="AD17" s="272"/>
      <c r="AE17" s="272"/>
      <c r="AF17" s="272"/>
      <c r="AG17" s="272"/>
      <c r="AH17" s="272"/>
      <c r="AI17" s="272"/>
    </row>
    <row r="18" spans="1:35" ht="15.75" customHeight="1">
      <c r="A18" s="6"/>
      <c r="S18" s="82"/>
      <c r="T18" s="272"/>
      <c r="U18" s="272"/>
      <c r="V18" s="272"/>
      <c r="W18" s="272"/>
      <c r="X18" s="272"/>
      <c r="Y18" s="272"/>
      <c r="Z18" s="272"/>
      <c r="AA18" s="272"/>
      <c r="AB18" s="272"/>
      <c r="AC18" s="272"/>
      <c r="AD18" s="272"/>
      <c r="AE18" s="272"/>
      <c r="AF18" s="272"/>
      <c r="AG18" s="272"/>
      <c r="AH18" s="272"/>
      <c r="AI18" s="272"/>
    </row>
    <row r="19" spans="1:35" ht="15" customHeight="1">
      <c r="S19" s="82"/>
      <c r="T19" s="272"/>
      <c r="U19" s="272"/>
      <c r="V19" s="272"/>
      <c r="W19" s="272"/>
      <c r="X19" s="272"/>
      <c r="Y19" s="272"/>
      <c r="Z19" s="272"/>
      <c r="AA19" s="272"/>
      <c r="AB19" s="272"/>
      <c r="AC19" s="272"/>
      <c r="AD19" s="272"/>
      <c r="AE19" s="272"/>
      <c r="AF19" s="272"/>
      <c r="AG19" s="272"/>
      <c r="AH19" s="272"/>
      <c r="AI19" s="272"/>
    </row>
    <row r="20" spans="1:35" ht="15" customHeight="1">
      <c r="S20" s="81" t="s">
        <v>10</v>
      </c>
      <c r="T20" s="31"/>
      <c r="U20" s="31"/>
      <c r="V20" s="31"/>
      <c r="W20" s="31"/>
      <c r="X20" s="31"/>
      <c r="Y20" s="31"/>
      <c r="Z20" s="31"/>
      <c r="AA20" s="31"/>
      <c r="AB20" s="31"/>
      <c r="AC20" s="31"/>
      <c r="AD20" s="31"/>
      <c r="AE20" s="31"/>
      <c r="AF20" s="31"/>
      <c r="AG20" s="31"/>
      <c r="AH20" s="31"/>
      <c r="AI20" s="31"/>
    </row>
    <row r="21" spans="1:35" ht="15" customHeight="1">
      <c r="S21" t="s">
        <v>181</v>
      </c>
    </row>
    <row r="22" spans="1:35" ht="15" customHeight="1">
      <c r="S22" t="s">
        <v>182</v>
      </c>
    </row>
    <row r="23" spans="1:35" ht="15" customHeight="1">
      <c r="S23" t="s">
        <v>119</v>
      </c>
    </row>
    <row r="24" spans="1:35">
      <c r="S24" t="s">
        <v>120</v>
      </c>
    </row>
    <row r="25" spans="1:35">
      <c r="S25" t="s">
        <v>183</v>
      </c>
    </row>
    <row r="27" spans="1:35">
      <c r="AG27" s="12"/>
    </row>
    <row r="28" spans="1:35">
      <c r="S28" s="81" t="s">
        <v>15</v>
      </c>
    </row>
    <row r="29" spans="1:35">
      <c r="S29" t="s">
        <v>184</v>
      </c>
      <c r="T29" s="31"/>
      <c r="U29" s="31"/>
      <c r="V29" s="31"/>
      <c r="W29" s="31"/>
      <c r="X29" s="31"/>
      <c r="Y29" s="31"/>
      <c r="Z29" s="31"/>
      <c r="AA29" s="31"/>
      <c r="AB29" s="31"/>
      <c r="AC29" s="31"/>
      <c r="AD29" s="31"/>
      <c r="AE29" s="31"/>
      <c r="AF29" s="31"/>
      <c r="AG29" s="31"/>
      <c r="AH29" s="31"/>
      <c r="AI29" s="31"/>
    </row>
    <row r="30" spans="1:35">
      <c r="S30" t="s">
        <v>185</v>
      </c>
    </row>
    <row r="31" spans="1:35">
      <c r="S31" t="s">
        <v>186</v>
      </c>
    </row>
    <row r="32" spans="1:35">
      <c r="S32" t="s">
        <v>187</v>
      </c>
    </row>
    <row r="33" spans="19:35">
      <c r="S33" t="s">
        <v>188</v>
      </c>
    </row>
    <row r="36" spans="19:35">
      <c r="S36" s="81" t="s">
        <v>100</v>
      </c>
    </row>
    <row r="37" spans="19:35">
      <c r="S37" t="s">
        <v>189</v>
      </c>
      <c r="T37" s="31"/>
      <c r="U37" s="31"/>
      <c r="V37" s="31"/>
      <c r="W37" s="31"/>
      <c r="X37" s="31"/>
      <c r="Y37" s="31"/>
      <c r="Z37" s="31"/>
      <c r="AA37" s="31"/>
      <c r="AB37" s="31"/>
      <c r="AC37" s="31"/>
      <c r="AD37" s="31"/>
      <c r="AE37" s="31"/>
      <c r="AF37" s="31"/>
      <c r="AG37" s="31"/>
      <c r="AH37" s="31"/>
      <c r="AI37" s="31"/>
    </row>
    <row r="38" spans="19:35">
      <c r="S38" t="s">
        <v>190</v>
      </c>
      <c r="AC38" s="13"/>
      <c r="AD38" s="13"/>
      <c r="AE38" s="13"/>
      <c r="AF38" s="13"/>
      <c r="AG38" s="13"/>
      <c r="AI38" s="13"/>
    </row>
    <row r="39" spans="19:35">
      <c r="S39" t="s">
        <v>191</v>
      </c>
      <c r="AC39" s="13"/>
      <c r="AD39" s="13"/>
      <c r="AE39" s="13"/>
      <c r="AF39" s="13"/>
      <c r="AG39" s="13"/>
      <c r="AI39" s="13"/>
    </row>
    <row r="40" spans="19:35">
      <c r="S40" t="s">
        <v>192</v>
      </c>
      <c r="AC40" s="13"/>
      <c r="AD40" s="13"/>
      <c r="AE40" s="13"/>
      <c r="AF40" s="13"/>
      <c r="AG40" s="13"/>
      <c r="AI40" s="13"/>
    </row>
    <row r="41" spans="19:35">
      <c r="S41" t="s">
        <v>193</v>
      </c>
      <c r="AC41" s="13"/>
      <c r="AD41" s="13"/>
      <c r="AE41" s="13"/>
      <c r="AF41" s="13"/>
      <c r="AG41" s="13"/>
      <c r="AI41" s="13"/>
    </row>
    <row r="42" spans="19:35">
      <c r="AC42" s="13"/>
      <c r="AD42" s="13"/>
      <c r="AE42" s="13"/>
      <c r="AF42" s="13"/>
      <c r="AG42" s="13"/>
      <c r="AI42" s="13"/>
    </row>
    <row r="43" spans="19:35">
      <c r="AD43" s="13"/>
      <c r="AG43" s="13"/>
      <c r="AI43" s="13"/>
    </row>
    <row r="44" spans="19:35">
      <c r="S44" s="81" t="s">
        <v>101</v>
      </c>
    </row>
    <row r="45" spans="19:35">
      <c r="S45" s="13" t="s">
        <v>198</v>
      </c>
      <c r="T45" s="31"/>
      <c r="U45" s="31"/>
      <c r="V45" s="31"/>
      <c r="W45" s="31"/>
      <c r="X45" s="31"/>
      <c r="Y45" s="31"/>
      <c r="Z45" s="31"/>
      <c r="AA45" s="31"/>
      <c r="AB45" s="31"/>
      <c r="AC45" s="31"/>
      <c r="AD45" s="31"/>
      <c r="AE45" s="31"/>
      <c r="AF45" s="31"/>
      <c r="AG45" s="31"/>
      <c r="AH45" s="31"/>
      <c r="AI45" s="31"/>
    </row>
    <row r="46" spans="19:35">
      <c r="S46" s="13" t="s">
        <v>199</v>
      </c>
      <c r="AD46" s="13"/>
      <c r="AG46" s="13"/>
      <c r="AI46" s="13"/>
    </row>
    <row r="47" spans="19:35">
      <c r="S47" s="13" t="s">
        <v>200</v>
      </c>
      <c r="AD47" s="13"/>
      <c r="AG47" s="13"/>
      <c r="AI47" s="13"/>
    </row>
    <row r="48" spans="19:35">
      <c r="S48" s="13" t="s">
        <v>201</v>
      </c>
      <c r="AD48" s="13"/>
      <c r="AG48" s="13"/>
      <c r="AI48" s="13"/>
    </row>
    <row r="49" spans="19:35">
      <c r="S49" s="13" t="s">
        <v>202</v>
      </c>
      <c r="AD49" s="13"/>
      <c r="AG49" s="13"/>
      <c r="AI49" s="13"/>
    </row>
    <row r="50" spans="19:35">
      <c r="S50" s="13"/>
      <c r="AD50" s="13"/>
      <c r="AG50" s="13"/>
      <c r="AI50" s="13"/>
    </row>
    <row r="51" spans="19:35">
      <c r="S51" s="81" t="s">
        <v>102</v>
      </c>
      <c r="AD51" s="13"/>
      <c r="AG51" s="13"/>
      <c r="AI51" s="13"/>
    </row>
    <row r="52" spans="19:35">
      <c r="T52" s="31"/>
      <c r="U52" s="31"/>
      <c r="V52" s="31"/>
      <c r="W52" s="31"/>
      <c r="X52" s="31"/>
      <c r="Y52" s="31"/>
      <c r="Z52" s="31"/>
      <c r="AA52" s="31"/>
      <c r="AB52" s="31"/>
      <c r="AC52" s="31"/>
      <c r="AD52" s="31"/>
      <c r="AE52" s="31"/>
      <c r="AF52" s="31"/>
      <c r="AG52" s="31"/>
      <c r="AH52" s="31"/>
      <c r="AI52" s="31"/>
    </row>
    <row r="57" spans="19:35">
      <c r="S57" s="13"/>
    </row>
    <row r="59" spans="19:35">
      <c r="S59" s="81" t="s">
        <v>103</v>
      </c>
    </row>
    <row r="60" spans="19:35">
      <c r="S60" s="13"/>
      <c r="T60" s="31"/>
      <c r="U60" s="31"/>
      <c r="V60" s="31"/>
      <c r="W60" s="31"/>
      <c r="X60" s="31"/>
      <c r="Y60" s="31"/>
      <c r="Z60" s="31"/>
      <c r="AA60" s="31"/>
      <c r="AB60" s="31"/>
      <c r="AC60" s="31"/>
      <c r="AD60" s="31"/>
      <c r="AE60" s="31"/>
      <c r="AF60" s="31"/>
      <c r="AG60" s="31"/>
      <c r="AH60" s="31"/>
      <c r="AI60" s="31"/>
    </row>
    <row r="61" spans="19:35">
      <c r="S61" s="13"/>
      <c r="AC61" s="70"/>
      <c r="AE61" s="70"/>
    </row>
    <row r="62" spans="19:35">
      <c r="S62" s="13"/>
      <c r="V62" s="70"/>
      <c r="AA62" s="70"/>
      <c r="AI62" s="70"/>
    </row>
    <row r="63" spans="19:35">
      <c r="S63" s="13"/>
      <c r="Z63" s="70"/>
      <c r="AB63" s="70"/>
      <c r="AE63" s="70"/>
    </row>
    <row r="64" spans="19:35">
      <c r="S64" s="13"/>
      <c r="AG64" s="70"/>
    </row>
    <row r="65" spans="19:35">
      <c r="S65" s="13"/>
      <c r="V65" s="70"/>
      <c r="Y65" s="70"/>
      <c r="Z65" s="70"/>
      <c r="AF65" s="70"/>
      <c r="AG65" s="70"/>
    </row>
    <row r="66" spans="19:35">
      <c r="S66" s="81" t="s">
        <v>104</v>
      </c>
      <c r="V66" s="70"/>
    </row>
    <row r="67" spans="19:35">
      <c r="S67" s="13"/>
      <c r="T67" s="72"/>
      <c r="U67" s="72"/>
      <c r="V67" s="72"/>
      <c r="W67" s="72"/>
      <c r="X67" s="72"/>
      <c r="Y67" s="72"/>
      <c r="Z67" s="72"/>
      <c r="AA67" s="72"/>
      <c r="AB67" s="72"/>
      <c r="AC67" s="72"/>
      <c r="AD67" s="72"/>
      <c r="AE67" s="72"/>
      <c r="AF67" s="72"/>
      <c r="AG67" s="72"/>
      <c r="AH67" s="72"/>
      <c r="AI67" s="72"/>
    </row>
    <row r="68" spans="19:35">
      <c r="S68" s="13"/>
    </row>
    <row r="69" spans="19:35">
      <c r="S69" s="13"/>
    </row>
    <row r="70" spans="19:35">
      <c r="S70" s="13"/>
    </row>
    <row r="71" spans="19:35">
      <c r="S71" s="13"/>
    </row>
    <row r="72" spans="19:35">
      <c r="S72" s="13"/>
    </row>
    <row r="74" spans="19:35">
      <c r="S74" s="81" t="s">
        <v>105</v>
      </c>
    </row>
    <row r="75" spans="19:35">
      <c r="S75" s="83"/>
      <c r="T75" s="31"/>
      <c r="U75" s="31"/>
      <c r="V75" s="31"/>
      <c r="W75" s="31"/>
      <c r="X75" s="31"/>
      <c r="Y75" s="31"/>
      <c r="Z75" s="31"/>
      <c r="AA75" s="31"/>
      <c r="AB75" s="31"/>
      <c r="AC75" s="31"/>
      <c r="AD75" s="31"/>
      <c r="AE75" s="31"/>
      <c r="AF75" s="31"/>
      <c r="AG75" s="31"/>
      <c r="AH75" s="31"/>
      <c r="AI75" s="31"/>
    </row>
    <row r="76" spans="19:35">
      <c r="S76" s="83"/>
    </row>
    <row r="77" spans="19:35">
      <c r="S77" s="83"/>
    </row>
    <row r="80" spans="19:35">
      <c r="S80" s="81"/>
    </row>
    <row r="81" spans="19:35">
      <c r="T81" s="31"/>
      <c r="U81" s="31"/>
      <c r="V81" s="31"/>
      <c r="W81" s="31"/>
      <c r="X81" s="31"/>
      <c r="Y81" s="31"/>
      <c r="Z81" s="31"/>
      <c r="AA81" s="31"/>
      <c r="AB81" s="31"/>
      <c r="AC81" s="31"/>
      <c r="AD81" s="31"/>
      <c r="AE81" s="31"/>
      <c r="AF81" s="31"/>
      <c r="AG81" s="31"/>
      <c r="AH81" s="31"/>
      <c r="AI81" s="31"/>
    </row>
    <row r="86" spans="19:35">
      <c r="S86" s="81"/>
    </row>
    <row r="87" spans="19:35">
      <c r="T87" s="31"/>
      <c r="U87" s="31"/>
      <c r="V87" s="31"/>
      <c r="W87" s="31"/>
      <c r="X87" s="31"/>
      <c r="Y87" s="31"/>
      <c r="Z87" s="31"/>
      <c r="AA87" s="31"/>
      <c r="AB87" s="31"/>
      <c r="AC87" s="31"/>
      <c r="AD87" s="31"/>
      <c r="AE87" s="31"/>
      <c r="AF87" s="31"/>
      <c r="AG87" s="31"/>
      <c r="AH87" s="31"/>
      <c r="AI87" s="31"/>
    </row>
    <row r="92" spans="19:35" ht="23.25">
      <c r="S92" s="32" t="s">
        <v>176</v>
      </c>
    </row>
    <row r="93" spans="19:35" ht="23.25">
      <c r="S93" s="81" t="s">
        <v>10</v>
      </c>
      <c r="T93" s="32"/>
      <c r="U93" s="32"/>
      <c r="V93" s="32"/>
      <c r="W93" s="32"/>
      <c r="X93" s="32"/>
      <c r="Y93" s="32"/>
      <c r="Z93" s="32"/>
      <c r="AA93" s="32"/>
      <c r="AB93" s="32"/>
      <c r="AC93" s="32"/>
      <c r="AD93" s="32"/>
      <c r="AE93" s="32"/>
      <c r="AF93" s="32"/>
      <c r="AG93" s="32"/>
      <c r="AH93" s="32"/>
      <c r="AI93" s="32"/>
    </row>
    <row r="94" spans="19:35">
      <c r="S94" t="s">
        <v>181</v>
      </c>
      <c r="T94" s="31"/>
      <c r="U94" s="31"/>
      <c r="V94" s="31"/>
      <c r="W94" s="31"/>
      <c r="X94" s="31"/>
      <c r="Y94" s="31"/>
      <c r="Z94" s="31"/>
      <c r="AA94" s="31"/>
      <c r="AB94" s="31"/>
      <c r="AC94" s="31"/>
      <c r="AD94" s="31"/>
      <c r="AE94" s="31"/>
      <c r="AF94" s="31"/>
      <c r="AG94" s="31"/>
      <c r="AH94" s="31"/>
      <c r="AI94" s="31"/>
    </row>
    <row r="95" spans="19:35">
      <c r="S95" t="s">
        <v>182</v>
      </c>
    </row>
    <row r="96" spans="19:35">
      <c r="S96" t="s">
        <v>119</v>
      </c>
    </row>
    <row r="97" spans="19:35">
      <c r="S97" t="s">
        <v>120</v>
      </c>
    </row>
    <row r="98" spans="19:35">
      <c r="S98" t="s">
        <v>183</v>
      </c>
    </row>
    <row r="100" spans="19:35">
      <c r="S100" s="84" t="s">
        <v>15</v>
      </c>
    </row>
    <row r="101" spans="19:35">
      <c r="S101" t="s">
        <v>184</v>
      </c>
      <c r="AG101" s="33"/>
    </row>
    <row r="102" spans="19:35">
      <c r="S102" t="s">
        <v>185</v>
      </c>
    </row>
    <row r="103" spans="19:35">
      <c r="S103" t="s">
        <v>186</v>
      </c>
      <c r="T103" s="31"/>
      <c r="U103" s="31"/>
      <c r="V103" s="31"/>
      <c r="W103" s="31"/>
      <c r="X103" s="31"/>
      <c r="Y103" s="31"/>
      <c r="Z103" s="31"/>
      <c r="AA103" s="31"/>
      <c r="AB103" s="31"/>
      <c r="AC103" s="31"/>
      <c r="AD103" s="31"/>
      <c r="AE103" s="31"/>
      <c r="AF103" s="31"/>
      <c r="AG103" s="31"/>
      <c r="AH103" s="31"/>
      <c r="AI103" s="31"/>
    </row>
    <row r="104" spans="19:35">
      <c r="S104" t="s">
        <v>187</v>
      </c>
    </row>
    <row r="105" spans="19:35">
      <c r="S105" t="s">
        <v>188</v>
      </c>
    </row>
    <row r="111" spans="19:35">
      <c r="S111" s="31"/>
      <c r="T111" s="31"/>
      <c r="U111" s="31"/>
      <c r="V111" s="31"/>
      <c r="W111" s="31"/>
      <c r="X111" s="31"/>
      <c r="Y111" s="31"/>
      <c r="Z111" s="31"/>
      <c r="AA111" s="31"/>
      <c r="AB111" s="31"/>
      <c r="AC111" s="31"/>
      <c r="AD111" s="31"/>
      <c r="AE111" s="31"/>
      <c r="AF111" s="31"/>
      <c r="AG111" s="31"/>
      <c r="AH111" s="31"/>
      <c r="AI111" s="31"/>
    </row>
    <row r="117" spans="19:35">
      <c r="V117" s="70"/>
    </row>
    <row r="119" spans="19:35">
      <c r="S119" s="31"/>
      <c r="T119" s="31"/>
      <c r="U119" s="31"/>
      <c r="V119" s="31"/>
      <c r="W119" s="31"/>
      <c r="X119" s="31"/>
      <c r="Y119" s="31"/>
      <c r="Z119" s="31"/>
      <c r="AA119" s="31"/>
      <c r="AB119" s="31"/>
      <c r="AC119" s="31"/>
      <c r="AD119" s="31"/>
      <c r="AE119" s="31"/>
      <c r="AF119" s="31"/>
      <c r="AG119" s="31"/>
      <c r="AH119" s="31"/>
      <c r="AI119" s="31"/>
    </row>
    <row r="120" spans="19:35">
      <c r="S120" s="75"/>
      <c r="W120" s="70"/>
      <c r="X120" s="70"/>
      <c r="Y120" s="70"/>
      <c r="AD120" s="13"/>
      <c r="AG120" s="73"/>
      <c r="AI120" s="13"/>
    </row>
    <row r="121" spans="19:35">
      <c r="S121" s="13"/>
      <c r="T121" s="70"/>
      <c r="W121" s="70"/>
      <c r="AD121" s="13"/>
      <c r="AG121" s="13"/>
      <c r="AI121" s="13"/>
    </row>
    <row r="122" spans="19:35">
      <c r="S122" s="13"/>
      <c r="Y122" s="70"/>
      <c r="AD122" s="13"/>
      <c r="AG122" s="13"/>
      <c r="AI122" s="13"/>
    </row>
    <row r="123" spans="19:35">
      <c r="S123" s="13"/>
      <c r="V123" s="70"/>
      <c r="AD123" s="13"/>
      <c r="AG123" s="13"/>
      <c r="AI123" s="13"/>
    </row>
    <row r="124" spans="19:35">
      <c r="S124" s="13"/>
      <c r="W124" s="70"/>
      <c r="AD124" s="13"/>
      <c r="AG124" s="73"/>
      <c r="AI124" s="13"/>
    </row>
    <row r="125" spans="19:35">
      <c r="S125" s="13"/>
      <c r="X125" s="70"/>
      <c r="AG125" s="73"/>
      <c r="AI125" s="13"/>
    </row>
    <row r="126" spans="19:35">
      <c r="S126" s="72"/>
      <c r="T126" s="72"/>
      <c r="U126" s="72"/>
      <c r="V126" s="72"/>
      <c r="W126" s="72"/>
      <c r="X126" s="72"/>
      <c r="Y126" s="72"/>
      <c r="Z126" s="72"/>
      <c r="AA126" s="72"/>
      <c r="AB126" s="72"/>
      <c r="AC126" s="72"/>
      <c r="AD126" s="72"/>
      <c r="AE126" s="72"/>
      <c r="AF126" s="72"/>
      <c r="AG126" s="72"/>
      <c r="AH126" s="72"/>
      <c r="AI126" s="72"/>
    </row>
    <row r="134" spans="19:35">
      <c r="S134" s="31"/>
      <c r="T134" s="31"/>
      <c r="U134" s="31"/>
      <c r="V134" s="31"/>
      <c r="W134" s="31"/>
      <c r="X134" s="31"/>
      <c r="Y134" s="31"/>
      <c r="Z134" s="31"/>
      <c r="AA134" s="31"/>
      <c r="AB134" s="31"/>
      <c r="AC134" s="31"/>
      <c r="AD134" s="31"/>
      <c r="AE134" s="31"/>
      <c r="AF134" s="31"/>
      <c r="AG134" s="31"/>
      <c r="AH134" s="31"/>
      <c r="AI134" s="31"/>
    </row>
    <row r="135" spans="19:35">
      <c r="AC135" s="70"/>
      <c r="AE135" s="70"/>
    </row>
    <row r="136" spans="19:35">
      <c r="V136" s="70"/>
      <c r="AA136" s="70"/>
      <c r="AI136" s="70"/>
    </row>
    <row r="137" spans="19:35">
      <c r="Z137" s="70"/>
      <c r="AB137" s="70"/>
      <c r="AE137" s="70"/>
    </row>
    <row r="138" spans="19:35">
      <c r="AG138" s="70"/>
    </row>
    <row r="139" spans="19:35">
      <c r="V139" s="70"/>
      <c r="Y139" s="70"/>
      <c r="Z139" s="70"/>
      <c r="AF139" s="70"/>
      <c r="AG139" s="70"/>
    </row>
    <row r="140" spans="19:35">
      <c r="V140" s="70"/>
    </row>
    <row r="141" spans="19:35">
      <c r="S141" s="31"/>
      <c r="T141" s="31"/>
      <c r="U141" s="31"/>
      <c r="V141" s="31"/>
      <c r="W141" s="31"/>
      <c r="X141" s="31"/>
      <c r="Y141" s="31"/>
      <c r="Z141" s="31"/>
      <c r="AA141" s="31"/>
      <c r="AB141" s="31"/>
      <c r="AC141" s="31"/>
      <c r="AD141" s="31"/>
      <c r="AE141" s="31"/>
      <c r="AF141" s="31"/>
      <c r="AG141" s="31"/>
      <c r="AH141" s="31"/>
      <c r="AI141" s="31"/>
    </row>
    <row r="149" spans="19:35">
      <c r="S149" s="77"/>
      <c r="T149" s="77"/>
      <c r="U149" s="77"/>
      <c r="V149" s="77"/>
      <c r="W149" s="77"/>
      <c r="X149" s="77"/>
      <c r="Y149" s="77"/>
      <c r="Z149" s="77"/>
      <c r="AA149" s="77"/>
      <c r="AB149" s="77"/>
      <c r="AC149" s="77"/>
      <c r="AD149" s="77"/>
      <c r="AE149" s="77"/>
      <c r="AF149" s="77"/>
      <c r="AG149" s="77"/>
      <c r="AH149" s="77"/>
      <c r="AI149" s="77"/>
    </row>
    <row r="155" spans="19:35">
      <c r="AG155" s="79"/>
    </row>
    <row r="159" spans="19:35">
      <c r="S159" s="31"/>
      <c r="T159" s="31"/>
      <c r="U159" s="31"/>
      <c r="V159" s="31"/>
      <c r="W159" s="31"/>
      <c r="X159" s="31"/>
      <c r="Y159" s="31"/>
      <c r="Z159" s="31"/>
      <c r="AA159" s="31"/>
      <c r="AB159" s="31"/>
      <c r="AC159" s="31"/>
      <c r="AD159" s="31"/>
      <c r="AE159" s="31"/>
      <c r="AF159" s="31"/>
      <c r="AG159" s="31"/>
      <c r="AH159" s="31"/>
      <c r="AI159" s="31"/>
    </row>
    <row r="160" spans="19:35">
      <c r="AG160" s="80"/>
    </row>
    <row r="166" spans="19:35" ht="23.25">
      <c r="S166" s="32"/>
      <c r="T166" s="32"/>
      <c r="U166" s="32"/>
      <c r="V166" s="32"/>
      <c r="W166" s="32"/>
      <c r="X166" s="32"/>
      <c r="Y166" s="32"/>
      <c r="Z166" s="32"/>
      <c r="AA166" s="32"/>
      <c r="AB166" s="32"/>
      <c r="AC166" s="32"/>
      <c r="AD166" s="32"/>
      <c r="AE166" s="32"/>
      <c r="AF166" s="32"/>
      <c r="AG166" s="32"/>
      <c r="AH166" s="32"/>
      <c r="AI166" s="32"/>
    </row>
    <row r="167" spans="19:35">
      <c r="S167" s="31"/>
      <c r="T167" s="31"/>
      <c r="U167" s="31"/>
      <c r="V167" s="31"/>
      <c r="W167" s="31"/>
      <c r="X167" s="31"/>
      <c r="Y167" s="31"/>
      <c r="Z167" s="31"/>
      <c r="AA167" s="31"/>
      <c r="AB167" s="31"/>
      <c r="AC167" s="31"/>
      <c r="AD167" s="31"/>
      <c r="AE167" s="31"/>
      <c r="AF167" s="31"/>
      <c r="AG167" s="31"/>
      <c r="AH167" s="31"/>
      <c r="AI167" s="31"/>
    </row>
    <row r="176" spans="19:35">
      <c r="S176" s="71"/>
      <c r="T176" s="71"/>
      <c r="U176" s="71"/>
      <c r="V176" s="71"/>
      <c r="W176" s="71"/>
      <c r="X176" s="71"/>
      <c r="Y176" s="71"/>
      <c r="Z176" s="71"/>
      <c r="AA176" s="71"/>
      <c r="AB176" s="71"/>
      <c r="AC176" s="71"/>
      <c r="AD176" s="71"/>
      <c r="AE176" s="71"/>
      <c r="AF176" s="71"/>
      <c r="AG176" s="71"/>
      <c r="AH176" s="71"/>
      <c r="AI176" s="71"/>
    </row>
    <row r="177" spans="19:35">
      <c r="S177" s="13"/>
      <c r="T177" s="13"/>
      <c r="U177" s="13"/>
      <c r="V177" s="13"/>
      <c r="W177" s="13"/>
      <c r="X177" s="13"/>
      <c r="Y177" s="13"/>
      <c r="Z177" s="13"/>
      <c r="AA177" s="13"/>
      <c r="AB177" s="13"/>
      <c r="AC177" s="13"/>
      <c r="AD177" s="13"/>
      <c r="AE177" s="13"/>
      <c r="AF177" s="13"/>
      <c r="AG177" s="13"/>
      <c r="AH177" s="13"/>
      <c r="AI177" s="13"/>
    </row>
    <row r="178" spans="19:35">
      <c r="S178" s="13"/>
      <c r="T178" s="13"/>
      <c r="U178" s="13"/>
      <c r="V178" s="13"/>
      <c r="W178" s="13"/>
      <c r="X178" s="13"/>
      <c r="Y178" s="13"/>
      <c r="Z178" s="13"/>
      <c r="AA178" s="13"/>
      <c r="AB178" s="13"/>
      <c r="AC178" s="13"/>
      <c r="AD178" s="13"/>
      <c r="AE178" s="13"/>
      <c r="AF178" s="13"/>
      <c r="AG178" s="13"/>
      <c r="AH178" s="13"/>
      <c r="AI178" s="13"/>
    </row>
    <row r="179" spans="19:35">
      <c r="S179" s="13"/>
      <c r="T179" s="13"/>
      <c r="U179" s="13"/>
      <c r="V179" s="13"/>
      <c r="W179" s="13"/>
      <c r="X179" s="13"/>
      <c r="Y179" s="13"/>
      <c r="Z179" s="13"/>
      <c r="AA179" s="73"/>
      <c r="AB179" s="13"/>
      <c r="AC179" s="13"/>
      <c r="AD179" s="13"/>
      <c r="AE179" s="13"/>
      <c r="AF179" s="13"/>
      <c r="AG179" s="13"/>
      <c r="AH179" s="73"/>
      <c r="AI179" s="13"/>
    </row>
    <row r="180" spans="19:35">
      <c r="S180" s="13"/>
      <c r="T180" s="13"/>
      <c r="U180" s="13"/>
      <c r="V180" s="13"/>
      <c r="W180" s="13"/>
      <c r="X180" s="13"/>
      <c r="Y180" s="13"/>
      <c r="Z180" s="13"/>
      <c r="AA180" s="13"/>
      <c r="AB180" s="13"/>
      <c r="AC180" s="13"/>
      <c r="AD180" s="13"/>
      <c r="AE180" s="13"/>
      <c r="AF180" s="13"/>
      <c r="AG180" s="13"/>
      <c r="AH180" s="13"/>
      <c r="AI180" s="13"/>
    </row>
    <row r="181" spans="19:35">
      <c r="S181" s="73"/>
      <c r="T181" s="74"/>
      <c r="U181" s="13"/>
      <c r="V181" s="13"/>
      <c r="W181" s="13"/>
      <c r="X181" s="13"/>
      <c r="Y181" s="13"/>
      <c r="Z181" s="13"/>
      <c r="AA181" s="13"/>
      <c r="AB181" s="13"/>
      <c r="AC181" s="13"/>
      <c r="AD181" s="13"/>
      <c r="AE181" s="73"/>
      <c r="AF181" s="13"/>
      <c r="AG181" s="13"/>
      <c r="AH181" s="13"/>
      <c r="AI181" s="13"/>
    </row>
    <row r="182" spans="19:35">
      <c r="S182" s="13"/>
      <c r="U182" s="13"/>
      <c r="V182" s="13"/>
      <c r="W182" s="13"/>
      <c r="X182" s="13"/>
      <c r="Y182" s="13"/>
      <c r="Z182" s="13"/>
      <c r="AA182" s="13"/>
      <c r="AB182" s="13"/>
      <c r="AD182" s="13"/>
      <c r="AE182" s="13"/>
      <c r="AG182" s="13"/>
    </row>
    <row r="183" spans="19:35">
      <c r="W183" s="13"/>
    </row>
    <row r="184" spans="19:35">
      <c r="S184" s="31"/>
      <c r="T184" s="31"/>
      <c r="U184" s="31"/>
      <c r="V184" s="31"/>
      <c r="W184" s="31"/>
      <c r="X184" s="31"/>
      <c r="Y184" s="31"/>
      <c r="Z184" s="31"/>
      <c r="AA184" s="31"/>
      <c r="AB184" s="31"/>
      <c r="AC184" s="31"/>
      <c r="AD184" s="31"/>
      <c r="AE184" s="31"/>
      <c r="AF184" s="31"/>
      <c r="AG184" s="31"/>
      <c r="AH184" s="31"/>
      <c r="AI184" s="31"/>
    </row>
    <row r="190" spans="19:35">
      <c r="V190" s="70"/>
    </row>
    <row r="192" spans="19:35">
      <c r="S192" s="31"/>
      <c r="T192" s="31"/>
      <c r="U192" s="31"/>
      <c r="V192" s="31"/>
      <c r="W192" s="31"/>
      <c r="X192" s="31"/>
      <c r="Y192" s="31"/>
      <c r="Z192" s="31"/>
      <c r="AA192" s="31"/>
      <c r="AB192" s="31"/>
      <c r="AC192" s="31"/>
      <c r="AD192" s="31"/>
      <c r="AE192" s="31"/>
      <c r="AF192" s="31"/>
      <c r="AG192" s="31"/>
      <c r="AH192" s="31"/>
      <c r="AI192" s="31"/>
    </row>
    <row r="193" spans="19:35">
      <c r="S193" s="75"/>
      <c r="W193" s="70"/>
      <c r="X193" s="70"/>
      <c r="Y193" s="70"/>
      <c r="AD193" s="13"/>
      <c r="AG193" s="73"/>
      <c r="AI193" s="13"/>
    </row>
    <row r="194" spans="19:35">
      <c r="S194" s="13"/>
      <c r="T194" s="70"/>
      <c r="W194" s="70"/>
      <c r="AD194" s="13"/>
      <c r="AG194" s="13"/>
      <c r="AI194" s="13"/>
    </row>
    <row r="195" spans="19:35">
      <c r="S195" s="13"/>
      <c r="Y195" s="70"/>
      <c r="AD195" s="13"/>
      <c r="AG195" s="13"/>
      <c r="AI195" s="13"/>
    </row>
    <row r="196" spans="19:35">
      <c r="S196" s="13"/>
      <c r="V196" s="70"/>
      <c r="AD196" s="13"/>
      <c r="AG196" s="13"/>
      <c r="AI196" s="13"/>
    </row>
    <row r="197" spans="19:35">
      <c r="S197" s="13"/>
      <c r="W197" s="70"/>
      <c r="AD197" s="13"/>
      <c r="AG197" s="73"/>
      <c r="AI197" s="13"/>
    </row>
    <row r="198" spans="19:35">
      <c r="S198" s="13"/>
      <c r="X198" s="70"/>
      <c r="AG198" s="73"/>
      <c r="AI198" s="13"/>
    </row>
    <row r="199" spans="19:35">
      <c r="S199" s="31"/>
      <c r="T199" s="31"/>
      <c r="U199" s="31"/>
      <c r="V199" s="31"/>
      <c r="W199" s="31"/>
      <c r="X199" s="31"/>
      <c r="Y199" s="31"/>
      <c r="Z199" s="31"/>
      <c r="AA199" s="31"/>
      <c r="AB199" s="31"/>
      <c r="AC199" s="31"/>
      <c r="AD199" s="31"/>
      <c r="AE199" s="31"/>
      <c r="AF199" s="31"/>
      <c r="AG199" s="31"/>
      <c r="AH199" s="31"/>
      <c r="AI199" s="31"/>
    </row>
    <row r="207" spans="19:35">
      <c r="S207" s="77"/>
      <c r="T207" s="77"/>
      <c r="U207" s="77"/>
      <c r="V207" s="77"/>
      <c r="W207" s="77"/>
      <c r="X207" s="77"/>
      <c r="Y207" s="77"/>
      <c r="Z207" s="77"/>
      <c r="AA207" s="77"/>
      <c r="AB207" s="77"/>
      <c r="AC207" s="77"/>
      <c r="AD207" s="77"/>
      <c r="AE207" s="77"/>
      <c r="AF207" s="77"/>
      <c r="AG207" s="77"/>
      <c r="AH207" s="77"/>
      <c r="AI207" s="77"/>
    </row>
    <row r="208" spans="19:35">
      <c r="AC208" s="70"/>
      <c r="AE208" s="70"/>
    </row>
    <row r="209" spans="19:35">
      <c r="V209" s="70"/>
      <c r="AA209" s="70"/>
      <c r="AI209" s="70"/>
    </row>
    <row r="210" spans="19:35">
      <c r="Z210" s="70"/>
      <c r="AB210" s="70"/>
      <c r="AE210" s="70"/>
    </row>
    <row r="211" spans="19:35">
      <c r="AG211" s="70"/>
    </row>
    <row r="212" spans="19:35">
      <c r="V212" s="70"/>
      <c r="Y212" s="70"/>
      <c r="Z212" s="70"/>
      <c r="AF212" s="70"/>
      <c r="AG212" s="70"/>
    </row>
    <row r="213" spans="19:35">
      <c r="V213" s="70"/>
    </row>
    <row r="214" spans="19:35">
      <c r="S214" s="31"/>
      <c r="T214" s="31"/>
      <c r="U214" s="31"/>
      <c r="V214" s="31"/>
      <c r="W214" s="31"/>
      <c r="X214" s="31"/>
      <c r="Y214" s="31"/>
      <c r="Z214" s="31"/>
      <c r="AA214" s="31"/>
      <c r="AB214" s="31"/>
      <c r="AC214" s="31"/>
      <c r="AD214" s="31"/>
      <c r="AE214" s="31"/>
      <c r="AF214" s="31"/>
      <c r="AG214" s="31"/>
      <c r="AH214" s="31"/>
      <c r="AI214" s="31"/>
    </row>
    <row r="223" spans="19:35">
      <c r="S223" s="80"/>
      <c r="T223" s="80"/>
      <c r="U223" s="80"/>
      <c r="V223" s="80"/>
      <c r="W223" s="80"/>
      <c r="X223" s="80"/>
      <c r="Y223" s="80"/>
      <c r="Z223" s="80"/>
      <c r="AA223" s="80"/>
      <c r="AB223" s="80"/>
      <c r="AC223" s="80"/>
      <c r="AD223" s="80"/>
      <c r="AE223" s="80"/>
      <c r="AF223" s="80"/>
      <c r="AG223" s="80"/>
      <c r="AH223" s="80"/>
      <c r="AI223" s="80"/>
    </row>
    <row r="235" spans="19:35">
      <c r="S235" s="31"/>
      <c r="T235" s="31"/>
      <c r="U235" s="31"/>
      <c r="V235" s="31"/>
      <c r="W235" s="31"/>
      <c r="X235" s="31"/>
      <c r="Y235" s="31"/>
      <c r="Z235" s="31"/>
      <c r="AA235" s="31"/>
      <c r="AB235" s="31"/>
      <c r="AC235" s="31"/>
      <c r="AD235" s="31"/>
      <c r="AE235" s="31"/>
      <c r="AF235" s="31"/>
      <c r="AG235" s="31"/>
      <c r="AH235" s="31"/>
      <c r="AI235" s="31"/>
    </row>
    <row r="244" spans="19:35" ht="23.25">
      <c r="S244" s="32"/>
      <c r="T244" s="32"/>
      <c r="U244" s="32"/>
      <c r="V244" s="32"/>
      <c r="W244" s="32"/>
      <c r="X244" s="32"/>
      <c r="Y244" s="32"/>
      <c r="Z244" s="32"/>
      <c r="AA244" s="32"/>
      <c r="AB244" s="32"/>
      <c r="AC244" s="32"/>
      <c r="AD244" s="32"/>
      <c r="AE244" s="32"/>
      <c r="AF244" s="32"/>
      <c r="AG244" s="32"/>
      <c r="AH244" s="32"/>
      <c r="AI244" s="32"/>
    </row>
    <row r="245" spans="19:35">
      <c r="S245" s="71"/>
      <c r="T245" s="71"/>
      <c r="U245" s="71"/>
      <c r="V245" s="71"/>
      <c r="W245" s="71"/>
      <c r="X245" s="71"/>
      <c r="Y245" s="71"/>
      <c r="Z245" s="71"/>
      <c r="AA245" s="71"/>
      <c r="AB245" s="71"/>
      <c r="AC245" s="71"/>
      <c r="AD245" s="71"/>
      <c r="AE245" s="71"/>
      <c r="AF245" s="71"/>
      <c r="AG245" s="71"/>
      <c r="AH245" s="71"/>
      <c r="AI245" s="71"/>
    </row>
    <row r="254" spans="19:35">
      <c r="S254" s="72"/>
      <c r="T254" s="72"/>
      <c r="U254" s="72"/>
      <c r="V254" s="72"/>
      <c r="W254" s="72"/>
      <c r="X254" s="72"/>
      <c r="Y254" s="72"/>
      <c r="Z254" s="72"/>
      <c r="AA254" s="72"/>
      <c r="AB254" s="72"/>
      <c r="AC254" s="72"/>
      <c r="AD254" s="72"/>
      <c r="AE254" s="72"/>
      <c r="AF254" s="72"/>
      <c r="AG254" s="72"/>
      <c r="AH254" s="72"/>
      <c r="AI254" s="72"/>
    </row>
    <row r="255" spans="19:35">
      <c r="S255" s="13"/>
      <c r="T255" s="13"/>
      <c r="U255" s="13"/>
      <c r="V255" s="13"/>
      <c r="W255" s="13"/>
      <c r="X255" s="13"/>
      <c r="Y255" s="13"/>
      <c r="Z255" s="13"/>
      <c r="AA255" s="13"/>
      <c r="AB255" s="13"/>
      <c r="AC255" s="13"/>
      <c r="AD255" s="13"/>
      <c r="AE255" s="13"/>
      <c r="AF255" s="13"/>
      <c r="AG255" s="13"/>
      <c r="AH255" s="13"/>
      <c r="AI255" s="13"/>
    </row>
    <row r="256" spans="19:35">
      <c r="S256" s="13"/>
      <c r="T256" s="13"/>
      <c r="U256" s="13"/>
      <c r="V256" s="13"/>
      <c r="W256" s="13"/>
      <c r="X256" s="13"/>
      <c r="Y256" s="13"/>
      <c r="Z256" s="13"/>
      <c r="AA256" s="13"/>
      <c r="AB256" s="13"/>
      <c r="AC256" s="13"/>
      <c r="AD256" s="13"/>
      <c r="AE256" s="13"/>
      <c r="AF256" s="13"/>
      <c r="AG256" s="13"/>
      <c r="AH256" s="13"/>
      <c r="AI256" s="13"/>
    </row>
    <row r="257" spans="19:35">
      <c r="S257" s="13"/>
      <c r="T257" s="13"/>
      <c r="U257" s="13"/>
      <c r="V257" s="13"/>
      <c r="W257" s="13"/>
      <c r="X257" s="13"/>
      <c r="Y257" s="13"/>
      <c r="Z257" s="13"/>
      <c r="AA257" s="73"/>
      <c r="AB257" s="13"/>
      <c r="AC257" s="13"/>
      <c r="AD257" s="13"/>
      <c r="AE257" s="13"/>
      <c r="AF257" s="13"/>
      <c r="AG257" s="13"/>
      <c r="AH257" s="73"/>
      <c r="AI257" s="13"/>
    </row>
    <row r="258" spans="19:35">
      <c r="S258" s="13"/>
      <c r="T258" s="13"/>
      <c r="U258" s="13"/>
      <c r="V258" s="13"/>
      <c r="W258" s="13"/>
      <c r="X258" s="13"/>
      <c r="Y258" s="13"/>
      <c r="Z258" s="13"/>
      <c r="AA258" s="13"/>
      <c r="AB258" s="13"/>
      <c r="AC258" s="13"/>
      <c r="AD258" s="13"/>
      <c r="AE258" s="13"/>
      <c r="AF258" s="13"/>
      <c r="AG258" s="13"/>
      <c r="AH258" s="13"/>
      <c r="AI258" s="13"/>
    </row>
    <row r="259" spans="19:35">
      <c r="S259" s="73"/>
      <c r="T259" s="74"/>
      <c r="U259" s="13"/>
      <c r="V259" s="13"/>
      <c r="W259" s="13"/>
      <c r="X259" s="13"/>
      <c r="Y259" s="13"/>
      <c r="Z259" s="13"/>
      <c r="AA259" s="13"/>
      <c r="AB259" s="13"/>
      <c r="AC259" s="13"/>
      <c r="AD259" s="13"/>
      <c r="AE259" s="73"/>
      <c r="AF259" s="13"/>
      <c r="AG259" s="13"/>
      <c r="AH259" s="13"/>
      <c r="AI259" s="13"/>
    </row>
    <row r="260" spans="19:35">
      <c r="S260" s="13"/>
      <c r="U260" s="13"/>
      <c r="V260" s="13"/>
      <c r="W260" s="13"/>
      <c r="X260" s="13"/>
      <c r="Y260" s="13"/>
      <c r="Z260" s="13"/>
      <c r="AA260" s="13"/>
      <c r="AB260" s="13"/>
      <c r="AD260" s="13"/>
      <c r="AE260" s="13"/>
      <c r="AG260" s="13"/>
    </row>
    <row r="261" spans="19:35">
      <c r="W261" s="13"/>
    </row>
    <row r="262" spans="19:35">
      <c r="S262" s="71"/>
      <c r="T262" s="71"/>
      <c r="U262" s="71"/>
      <c r="V262" s="71"/>
      <c r="W262" s="71"/>
      <c r="X262" s="71"/>
      <c r="Y262" s="71"/>
      <c r="Z262" s="71"/>
      <c r="AA262" s="71"/>
      <c r="AB262" s="71"/>
      <c r="AC262" s="71"/>
      <c r="AD262" s="71"/>
      <c r="AE262" s="71"/>
      <c r="AF262" s="71"/>
      <c r="AG262" s="71"/>
      <c r="AH262" s="71"/>
      <c r="AI262" s="71"/>
    </row>
    <row r="265" spans="19:35">
      <c r="W265" s="12"/>
    </row>
    <row r="268" spans="19:35">
      <c r="V268" s="70"/>
    </row>
    <row r="270" spans="19:35">
      <c r="S270" s="77"/>
      <c r="T270" s="77"/>
      <c r="U270" s="77"/>
      <c r="V270" s="77"/>
      <c r="W270" s="77"/>
      <c r="X270" s="77"/>
      <c r="Y270" s="77"/>
      <c r="Z270" s="77"/>
      <c r="AA270" s="77"/>
      <c r="AB270" s="77"/>
      <c r="AC270" s="77"/>
      <c r="AD270" s="77"/>
      <c r="AE270" s="77"/>
      <c r="AF270" s="77"/>
      <c r="AG270" s="77"/>
      <c r="AH270" s="77"/>
      <c r="AI270" s="77"/>
    </row>
    <row r="271" spans="19:35">
      <c r="S271" s="75"/>
      <c r="W271" s="70"/>
      <c r="X271" s="70"/>
      <c r="Y271" s="70"/>
      <c r="AD271" s="13"/>
      <c r="AG271" s="73"/>
      <c r="AI271" s="13"/>
    </row>
    <row r="272" spans="19:35">
      <c r="S272" s="13"/>
      <c r="T272" s="70"/>
      <c r="W272" s="70"/>
      <c r="AD272" s="13"/>
      <c r="AG272" s="13"/>
      <c r="AI272" s="13"/>
    </row>
    <row r="273" spans="19:35">
      <c r="S273" s="13"/>
      <c r="Y273" s="70"/>
      <c r="AD273" s="13"/>
      <c r="AG273" s="13"/>
      <c r="AI273" s="13"/>
    </row>
    <row r="274" spans="19:35">
      <c r="S274" s="13"/>
      <c r="V274" s="70"/>
      <c r="AD274" s="13"/>
      <c r="AG274" s="13"/>
      <c r="AI274" s="13"/>
    </row>
    <row r="275" spans="19:35">
      <c r="S275" s="13"/>
      <c r="W275" s="70"/>
      <c r="AD275" s="13"/>
      <c r="AG275" s="73"/>
      <c r="AI275" s="13"/>
    </row>
    <row r="276" spans="19:35">
      <c r="S276" s="13"/>
      <c r="X276" s="70"/>
      <c r="AG276" s="73"/>
      <c r="AI276" s="13"/>
    </row>
    <row r="277" spans="19:35">
      <c r="S277" s="13"/>
      <c r="AD277" s="13"/>
      <c r="AG277" s="13"/>
      <c r="AI277" s="13"/>
    </row>
    <row r="278" spans="19:35">
      <c r="S278" s="71"/>
      <c r="T278" s="71"/>
      <c r="U278" s="71"/>
      <c r="V278" s="71"/>
      <c r="W278" s="71"/>
      <c r="X278" s="71"/>
      <c r="Y278" s="71"/>
      <c r="Z278" s="71"/>
      <c r="AA278" s="71"/>
      <c r="AB278" s="71"/>
      <c r="AC278" s="71"/>
      <c r="AD278" s="71"/>
      <c r="AE278" s="71"/>
      <c r="AF278" s="71"/>
      <c r="AG278" s="71"/>
      <c r="AH278" s="71"/>
      <c r="AI278" s="71"/>
    </row>
    <row r="279" spans="19:35">
      <c r="AI279" s="13"/>
    </row>
    <row r="280" spans="19:35">
      <c r="AI280" s="13"/>
    </row>
    <row r="281" spans="19:35">
      <c r="AI281" s="13"/>
    </row>
    <row r="283" spans="19:35">
      <c r="AI283" s="13"/>
    </row>
    <row r="284" spans="19:35">
      <c r="S284" s="80"/>
      <c r="T284" s="80"/>
      <c r="U284" s="80"/>
      <c r="V284" s="80"/>
      <c r="W284" s="80"/>
      <c r="X284" s="80"/>
      <c r="Y284" s="80"/>
      <c r="Z284" s="80"/>
      <c r="AA284" s="80"/>
      <c r="AB284" s="80"/>
      <c r="AC284" s="80"/>
      <c r="AD284" s="80"/>
      <c r="AE284" s="80"/>
      <c r="AF284" s="80"/>
      <c r="AG284" s="80"/>
      <c r="AH284" s="80"/>
      <c r="AI284" s="80"/>
    </row>
    <row r="285" spans="19:35">
      <c r="AC285" s="70"/>
      <c r="AE285" s="70"/>
    </row>
    <row r="286" spans="19:35">
      <c r="V286" s="70"/>
      <c r="AA286" s="70"/>
      <c r="AI286" s="70"/>
    </row>
    <row r="287" spans="19:35">
      <c r="Z287" s="70"/>
      <c r="AB287" s="70"/>
      <c r="AE287" s="70"/>
    </row>
    <row r="288" spans="19:35">
      <c r="AG288" s="70"/>
    </row>
    <row r="289" spans="19:35">
      <c r="V289" s="70"/>
      <c r="Y289" s="70"/>
      <c r="Z289" s="70"/>
      <c r="AF289" s="70"/>
      <c r="AG289" s="70"/>
    </row>
    <row r="290" spans="19:35">
      <c r="V290" s="70"/>
    </row>
    <row r="301" spans="19:35">
      <c r="S301" s="71"/>
      <c r="T301" s="71"/>
      <c r="U301" s="71"/>
      <c r="V301" s="71"/>
      <c r="W301" s="71"/>
      <c r="X301" s="71"/>
      <c r="Y301" s="71"/>
      <c r="Z301" s="71"/>
      <c r="AA301" s="71"/>
      <c r="AB301" s="71"/>
      <c r="AC301" s="71"/>
      <c r="AD301" s="71"/>
      <c r="AE301" s="71"/>
      <c r="AF301" s="71"/>
      <c r="AG301" s="71"/>
      <c r="AH301" s="71"/>
      <c r="AI301" s="71"/>
    </row>
    <row r="307" spans="19:35">
      <c r="S307" s="71"/>
      <c r="T307" s="71"/>
      <c r="U307" s="71"/>
      <c r="V307" s="71"/>
      <c r="W307" s="71"/>
      <c r="X307" s="71"/>
      <c r="Y307" s="71"/>
      <c r="Z307" s="71"/>
      <c r="AA307" s="71"/>
      <c r="AB307" s="71"/>
      <c r="AC307" s="71"/>
      <c r="AD307" s="71"/>
      <c r="AE307" s="71"/>
      <c r="AF307" s="71"/>
      <c r="AG307" s="71"/>
      <c r="AH307" s="71"/>
      <c r="AI307" s="71"/>
    </row>
    <row r="315" spans="19:35" ht="23.25">
      <c r="S315" s="32"/>
      <c r="T315" s="32"/>
      <c r="U315" s="32"/>
      <c r="V315" s="32"/>
      <c r="W315" s="32"/>
      <c r="X315" s="32"/>
      <c r="Y315" s="32"/>
      <c r="Z315" s="32"/>
      <c r="AA315" s="32"/>
      <c r="AB315" s="32"/>
      <c r="AC315" s="32"/>
      <c r="AD315" s="32"/>
      <c r="AE315" s="32"/>
      <c r="AF315" s="32"/>
      <c r="AG315" s="32"/>
      <c r="AH315" s="32"/>
      <c r="AI315" s="32"/>
    </row>
    <row r="316" spans="19:35">
      <c r="S316" s="31"/>
      <c r="T316" s="31"/>
      <c r="U316" s="31"/>
      <c r="V316" s="31"/>
      <c r="W316" s="31"/>
      <c r="X316" s="31"/>
      <c r="Y316" s="31"/>
      <c r="Z316" s="31"/>
      <c r="AA316" s="31"/>
      <c r="AB316" s="31"/>
      <c r="AC316" s="31"/>
      <c r="AD316" s="31"/>
      <c r="AE316" s="31"/>
      <c r="AF316" s="31"/>
      <c r="AG316" s="31"/>
      <c r="AH316" s="31"/>
      <c r="AI316" s="31"/>
    </row>
    <row r="322" spans="19:35">
      <c r="S322" s="12"/>
    </row>
    <row r="323" spans="19:35">
      <c r="AG323" s="12"/>
    </row>
    <row r="325" spans="19:35">
      <c r="S325" s="38"/>
      <c r="T325" s="38"/>
      <c r="U325" s="38"/>
      <c r="V325" s="31"/>
      <c r="W325" s="31"/>
      <c r="X325" s="31"/>
      <c r="Y325" s="31"/>
      <c r="Z325" s="31"/>
      <c r="AA325" s="31"/>
      <c r="AB325" s="38"/>
      <c r="AC325" s="31"/>
      <c r="AD325" s="31"/>
      <c r="AE325" s="31"/>
      <c r="AF325" s="31"/>
      <c r="AG325" s="31"/>
      <c r="AH325" s="31"/>
      <c r="AI325" s="31"/>
    </row>
    <row r="333" spans="19:35">
      <c r="S333" s="38"/>
      <c r="T333" s="38"/>
      <c r="U333" s="38"/>
      <c r="V333" s="31"/>
      <c r="W333" s="31"/>
      <c r="X333" s="31"/>
      <c r="Y333" s="31"/>
      <c r="Z333" s="31"/>
      <c r="AA333" s="31"/>
      <c r="AB333" s="38"/>
      <c r="AC333" s="31"/>
      <c r="AD333" s="31"/>
      <c r="AE333" s="31"/>
      <c r="AF333" s="31"/>
      <c r="AG333" s="31"/>
      <c r="AH333" s="31"/>
      <c r="AI333" s="31"/>
    </row>
    <row r="334" spans="19:35">
      <c r="AC334" s="13"/>
      <c r="AD334" s="13"/>
      <c r="AE334" s="13"/>
      <c r="AF334" s="13"/>
      <c r="AG334" s="13"/>
      <c r="AI334" s="13"/>
    </row>
    <row r="335" spans="19:35">
      <c r="AC335" s="13"/>
      <c r="AD335" s="13"/>
      <c r="AE335" s="13"/>
      <c r="AF335" s="13"/>
      <c r="AG335" s="13"/>
      <c r="AI335" s="13"/>
    </row>
    <row r="336" spans="19:35">
      <c r="AC336" s="13"/>
      <c r="AD336" s="13"/>
      <c r="AE336" s="13"/>
      <c r="AF336" s="13"/>
      <c r="AG336" s="13"/>
      <c r="AI336" s="13"/>
    </row>
    <row r="337" spans="19:35">
      <c r="AC337" s="13"/>
      <c r="AD337" s="13"/>
      <c r="AE337" s="13"/>
      <c r="AF337" s="13"/>
      <c r="AG337" s="13"/>
      <c r="AI337" s="13"/>
    </row>
    <row r="338" spans="19:35">
      <c r="AC338" s="13"/>
      <c r="AD338" s="13"/>
      <c r="AE338" s="13"/>
      <c r="AF338" s="13"/>
      <c r="AG338" s="13"/>
      <c r="AI338" s="13"/>
    </row>
    <row r="339" spans="19:35">
      <c r="AD339" s="13"/>
      <c r="AG339" s="13"/>
      <c r="AI339" s="13"/>
    </row>
    <row r="341" spans="19:35">
      <c r="S341" s="38"/>
      <c r="T341" s="38"/>
      <c r="U341" s="38"/>
      <c r="V341" s="31"/>
      <c r="W341" s="31"/>
      <c r="X341" s="31"/>
      <c r="Y341" s="31"/>
      <c r="Z341" s="31"/>
      <c r="AA341" s="31"/>
      <c r="AB341" s="38"/>
      <c r="AC341" s="31"/>
      <c r="AD341" s="31"/>
      <c r="AE341" s="31"/>
      <c r="AF341" s="31"/>
      <c r="AG341" s="31"/>
      <c r="AH341" s="31"/>
      <c r="AI341" s="31"/>
    </row>
    <row r="342" spans="19:35">
      <c r="S342" s="13"/>
      <c r="AD342" s="13"/>
      <c r="AG342" s="13"/>
      <c r="AI342" s="13"/>
    </row>
    <row r="343" spans="19:35">
      <c r="S343" s="13"/>
      <c r="AD343" s="13"/>
      <c r="AG343" s="13"/>
      <c r="AI343" s="13"/>
    </row>
    <row r="344" spans="19:35">
      <c r="S344" s="13"/>
      <c r="AD344" s="13"/>
      <c r="AG344" s="13"/>
      <c r="AI344" s="13"/>
    </row>
    <row r="345" spans="19:35">
      <c r="S345" s="13"/>
      <c r="AD345" s="13"/>
      <c r="AG345" s="13"/>
      <c r="AI345" s="13"/>
    </row>
    <row r="346" spans="19:35">
      <c r="S346" s="13"/>
      <c r="AD346" s="13"/>
      <c r="AG346" s="13"/>
      <c r="AI346" s="13"/>
    </row>
    <row r="347" spans="19:35">
      <c r="S347" s="13"/>
      <c r="AD347" s="13"/>
      <c r="AG347" s="13"/>
      <c r="AI347" s="13"/>
    </row>
    <row r="348" spans="19:35">
      <c r="S348" s="31"/>
      <c r="T348" s="31"/>
      <c r="U348" s="31"/>
      <c r="V348" s="31"/>
      <c r="W348" s="31"/>
      <c r="X348" s="31"/>
      <c r="Y348" s="31"/>
      <c r="Z348" s="31"/>
      <c r="AA348" s="31"/>
      <c r="AB348" s="31"/>
      <c r="AC348" s="31"/>
      <c r="AD348" s="31"/>
      <c r="AE348" s="31"/>
      <c r="AF348" s="31"/>
      <c r="AG348" s="31"/>
      <c r="AH348" s="31"/>
      <c r="AI348" s="31"/>
    </row>
    <row r="349" spans="19:35">
      <c r="S349" s="13"/>
      <c r="T349" s="13"/>
      <c r="U349" s="13"/>
      <c r="AB349" s="13"/>
    </row>
    <row r="350" spans="19:35">
      <c r="S350" s="13"/>
      <c r="T350" s="13"/>
      <c r="U350" s="13"/>
      <c r="AB350" s="13"/>
    </row>
    <row r="351" spans="19:35">
      <c r="S351" s="13"/>
      <c r="T351" s="13"/>
      <c r="U351" s="13"/>
      <c r="AB351" s="13"/>
    </row>
    <row r="352" spans="19:35">
      <c r="S352" s="13"/>
      <c r="T352" s="13"/>
      <c r="U352" s="13"/>
      <c r="AB352" s="13"/>
    </row>
    <row r="353" spans="19:35">
      <c r="S353" s="13"/>
      <c r="T353" s="13"/>
      <c r="U353" s="13"/>
      <c r="AB353" s="13"/>
    </row>
    <row r="354" spans="19:35">
      <c r="S354" s="31"/>
      <c r="T354" s="31"/>
      <c r="U354" s="31"/>
      <c r="V354" s="31"/>
      <c r="W354" s="31"/>
      <c r="X354" s="31"/>
      <c r="Y354" s="31"/>
      <c r="Z354" s="31"/>
      <c r="AA354" s="31"/>
      <c r="AB354" s="31"/>
      <c r="AC354" s="31"/>
      <c r="AD354" s="31"/>
      <c r="AE354" s="31"/>
      <c r="AF354" s="31"/>
      <c r="AG354" s="31"/>
      <c r="AH354" s="31"/>
      <c r="AI354" s="31"/>
    </row>
    <row r="357" spans="19:35">
      <c r="AB357" s="70"/>
    </row>
    <row r="361" spans="19:35">
      <c r="S361" s="72"/>
      <c r="T361" s="72"/>
      <c r="U361" s="72"/>
      <c r="V361" s="72"/>
      <c r="W361" s="72"/>
      <c r="X361" s="72"/>
      <c r="Y361" s="72"/>
      <c r="Z361" s="72"/>
      <c r="AA361" s="72"/>
      <c r="AB361" s="72"/>
      <c r="AC361" s="72"/>
      <c r="AD361" s="72"/>
      <c r="AE361" s="72"/>
      <c r="AF361" s="72"/>
      <c r="AG361" s="72"/>
      <c r="AH361" s="72"/>
      <c r="AI361" s="72"/>
    </row>
    <row r="369" spans="19:35">
      <c r="S369" s="31"/>
      <c r="T369" s="31"/>
      <c r="U369" s="31"/>
      <c r="V369" s="31"/>
      <c r="W369" s="31"/>
      <c r="X369" s="31"/>
      <c r="Y369" s="31"/>
      <c r="Z369" s="31"/>
      <c r="AA369" s="31"/>
      <c r="AB369" s="31"/>
      <c r="AC369" s="31"/>
      <c r="AD369" s="31"/>
      <c r="AE369" s="31"/>
      <c r="AF369" s="31"/>
      <c r="AG369" s="31"/>
      <c r="AH369" s="31"/>
      <c r="AI369" s="31"/>
    </row>
    <row r="375" spans="19:35">
      <c r="S375" s="31"/>
      <c r="T375" s="31"/>
      <c r="U375" s="31"/>
      <c r="V375" s="31"/>
      <c r="W375" s="31"/>
      <c r="X375" s="31"/>
      <c r="Y375" s="31"/>
      <c r="Z375" s="31"/>
      <c r="AA375" s="31"/>
      <c r="AB375" s="31"/>
      <c r="AC375" s="31"/>
      <c r="AD375" s="31"/>
      <c r="AE375" s="31"/>
      <c r="AF375" s="31"/>
      <c r="AG375" s="31"/>
      <c r="AH375" s="31"/>
      <c r="AI375" s="31"/>
    </row>
    <row r="381" spans="19:35">
      <c r="S381" s="31"/>
      <c r="T381" s="31"/>
      <c r="U381" s="31"/>
      <c r="V381" s="31"/>
      <c r="W381" s="31"/>
      <c r="X381" s="31"/>
      <c r="Y381" s="31"/>
      <c r="Z381" s="31"/>
      <c r="AA381" s="31"/>
      <c r="AB381" s="31"/>
      <c r="AC381" s="31"/>
      <c r="AD381" s="31"/>
      <c r="AE381" s="31"/>
      <c r="AF381" s="31"/>
      <c r="AG381" s="31"/>
      <c r="AH381" s="31"/>
      <c r="AI381" s="31"/>
    </row>
    <row r="387" spans="19:35" ht="23.25">
      <c r="S387" s="32"/>
      <c r="T387" s="32"/>
      <c r="U387" s="32"/>
      <c r="V387" s="32"/>
      <c r="W387" s="32"/>
      <c r="X387" s="32"/>
      <c r="Y387" s="32"/>
      <c r="Z387" s="32"/>
      <c r="AA387" s="32"/>
      <c r="AB387" s="32"/>
      <c r="AC387" s="32"/>
      <c r="AD387" s="32"/>
      <c r="AE387" s="32"/>
      <c r="AF387" s="32"/>
      <c r="AG387" s="32"/>
      <c r="AH387" s="32"/>
      <c r="AI387" s="32"/>
    </row>
    <row r="388" spans="19:35">
      <c r="S388" s="31"/>
      <c r="T388" s="31"/>
      <c r="U388" s="31"/>
      <c r="V388" s="31"/>
      <c r="W388" s="31"/>
      <c r="X388" s="31"/>
      <c r="Y388" s="31"/>
      <c r="Z388" s="31"/>
      <c r="AA388" s="31"/>
      <c r="AB388" s="31"/>
      <c r="AC388" s="31"/>
      <c r="AD388" s="31"/>
      <c r="AE388" s="31"/>
      <c r="AF388" s="31"/>
      <c r="AG388" s="31"/>
      <c r="AH388" s="31"/>
      <c r="AI388" s="31"/>
    </row>
    <row r="392" spans="19:35">
      <c r="S392" s="33"/>
    </row>
    <row r="395" spans="19:35">
      <c r="AG395" s="33"/>
    </row>
    <row r="397" spans="19:35">
      <c r="S397" s="38"/>
      <c r="T397" s="38"/>
      <c r="U397" s="38"/>
      <c r="V397" s="31"/>
      <c r="W397" s="31"/>
      <c r="X397" s="31"/>
      <c r="Y397" s="31"/>
      <c r="Z397" s="31"/>
      <c r="AA397" s="31"/>
      <c r="AB397" s="38"/>
      <c r="AC397" s="31"/>
      <c r="AD397" s="31"/>
      <c r="AE397" s="31"/>
      <c r="AF397" s="31"/>
      <c r="AG397" s="31"/>
      <c r="AH397" s="31"/>
      <c r="AI397" s="31"/>
    </row>
    <row r="405" spans="19:35">
      <c r="S405" s="31"/>
      <c r="T405" s="31"/>
      <c r="U405" s="31"/>
      <c r="V405" s="31"/>
      <c r="W405" s="31"/>
      <c r="X405" s="31"/>
      <c r="Y405" s="31"/>
      <c r="Z405" s="31"/>
      <c r="AA405" s="31"/>
      <c r="AB405" s="31"/>
      <c r="AC405" s="31"/>
      <c r="AD405" s="31"/>
      <c r="AE405" s="31"/>
      <c r="AF405" s="31"/>
      <c r="AG405" s="31"/>
      <c r="AH405" s="31"/>
      <c r="AI405" s="31"/>
    </row>
    <row r="406" spans="19:35">
      <c r="AC406" s="13"/>
      <c r="AD406" s="13"/>
      <c r="AE406" s="13"/>
      <c r="AF406" s="13"/>
      <c r="AG406" s="13"/>
      <c r="AI406" s="13"/>
    </row>
    <row r="407" spans="19:35">
      <c r="AC407" s="13"/>
      <c r="AD407" s="13"/>
      <c r="AE407" s="13"/>
      <c r="AF407" s="13"/>
      <c r="AG407" s="13"/>
      <c r="AI407" s="13"/>
    </row>
    <row r="408" spans="19:35">
      <c r="AC408" s="13"/>
      <c r="AD408" s="13"/>
      <c r="AE408" s="13"/>
      <c r="AF408" s="13"/>
      <c r="AG408" s="13"/>
      <c r="AI408" s="13"/>
    </row>
    <row r="409" spans="19:35">
      <c r="AC409" s="13"/>
      <c r="AD409" s="13"/>
      <c r="AE409" s="13"/>
      <c r="AF409" s="13"/>
      <c r="AG409" s="13"/>
      <c r="AI409" s="13"/>
    </row>
    <row r="410" spans="19:35">
      <c r="AC410" s="13"/>
      <c r="AD410" s="13"/>
      <c r="AE410" s="13"/>
      <c r="AF410" s="13"/>
      <c r="AG410" s="13"/>
      <c r="AI410" s="13"/>
    </row>
    <row r="411" spans="19:35">
      <c r="AD411" s="13"/>
      <c r="AG411" s="13"/>
      <c r="AI411" s="13"/>
    </row>
    <row r="413" spans="19:35">
      <c r="S413" s="31"/>
      <c r="T413" s="31"/>
      <c r="U413" s="31"/>
      <c r="V413" s="31"/>
      <c r="W413" s="31"/>
      <c r="X413" s="31"/>
      <c r="Y413" s="31"/>
      <c r="Z413" s="31"/>
      <c r="AA413" s="31"/>
      <c r="AB413" s="31"/>
      <c r="AC413" s="31"/>
      <c r="AD413" s="31"/>
      <c r="AE413" s="31"/>
      <c r="AF413" s="31"/>
      <c r="AG413" s="31"/>
      <c r="AH413" s="31"/>
      <c r="AI413" s="31"/>
    </row>
    <row r="414" spans="19:35">
      <c r="S414" s="75"/>
      <c r="AD414" s="13"/>
      <c r="AG414" s="13"/>
      <c r="AI414" s="13"/>
    </row>
    <row r="415" spans="19:35">
      <c r="S415" s="13"/>
      <c r="T415" s="70"/>
      <c r="AD415" s="13"/>
      <c r="AG415" s="13"/>
      <c r="AI415" s="13"/>
    </row>
    <row r="416" spans="19:35">
      <c r="S416" s="13"/>
      <c r="AD416" s="13"/>
      <c r="AG416" s="13"/>
      <c r="AI416" s="13"/>
    </row>
    <row r="417" spans="19:35">
      <c r="S417" s="13"/>
      <c r="AD417" s="13"/>
      <c r="AG417" s="13"/>
      <c r="AI417" s="13"/>
    </row>
    <row r="418" spans="19:35">
      <c r="S418" s="13"/>
      <c r="AD418" s="13"/>
      <c r="AG418" s="13"/>
      <c r="AI418" s="13"/>
    </row>
    <row r="419" spans="19:35">
      <c r="S419" s="13"/>
      <c r="AD419" s="13"/>
      <c r="AG419" s="13"/>
      <c r="AI419" s="13"/>
    </row>
    <row r="420" spans="19:35">
      <c r="S420" s="72"/>
      <c r="T420" s="72"/>
      <c r="U420" s="72"/>
      <c r="V420" s="72"/>
      <c r="W420" s="72"/>
      <c r="X420" s="72"/>
      <c r="Y420" s="72"/>
      <c r="Z420" s="72"/>
      <c r="AA420" s="72"/>
      <c r="AB420" s="72"/>
      <c r="AC420" s="72"/>
      <c r="AD420" s="72"/>
      <c r="AE420" s="72"/>
      <c r="AF420" s="72"/>
      <c r="AG420" s="72"/>
      <c r="AH420" s="72"/>
      <c r="AI420" s="72"/>
    </row>
    <row r="428" spans="19:35">
      <c r="S428" s="31"/>
      <c r="T428" s="31"/>
      <c r="U428" s="31"/>
      <c r="V428" s="31"/>
      <c r="W428" s="31"/>
      <c r="X428" s="31"/>
      <c r="Y428" s="31"/>
      <c r="Z428" s="31"/>
      <c r="AA428" s="31"/>
      <c r="AB428" s="31"/>
      <c r="AC428" s="31"/>
      <c r="AD428" s="31"/>
      <c r="AE428" s="31"/>
      <c r="AF428" s="31"/>
      <c r="AG428" s="31"/>
      <c r="AH428" s="31"/>
      <c r="AI428" s="31"/>
    </row>
    <row r="429" spans="19:35">
      <c r="AC429" s="70"/>
      <c r="AE429" s="70"/>
    </row>
    <row r="430" spans="19:35">
      <c r="V430" s="70"/>
      <c r="AA430" s="70"/>
      <c r="AI430" s="70"/>
    </row>
    <row r="431" spans="19:35">
      <c r="Z431" s="70"/>
      <c r="AB431" s="70"/>
      <c r="AE431" s="70"/>
    </row>
    <row r="432" spans="19:35">
      <c r="AG432" s="70"/>
    </row>
    <row r="433" spans="19:35">
      <c r="V433" s="70"/>
      <c r="Y433" s="70"/>
      <c r="Z433" s="70"/>
      <c r="AF433" s="70"/>
      <c r="AG433" s="70"/>
    </row>
    <row r="434" spans="19:35">
      <c r="V434" s="70"/>
    </row>
    <row r="435" spans="19:35">
      <c r="S435" s="31"/>
      <c r="T435" s="31"/>
      <c r="U435" s="31"/>
      <c r="V435" s="31"/>
      <c r="W435" s="31"/>
      <c r="X435" s="31"/>
      <c r="Y435" s="31"/>
      <c r="Z435" s="31"/>
      <c r="AA435" s="31"/>
      <c r="AB435" s="31"/>
      <c r="AC435" s="31"/>
      <c r="AD435" s="31"/>
      <c r="AE435" s="31"/>
      <c r="AF435" s="31"/>
      <c r="AG435" s="31"/>
      <c r="AH435" s="31"/>
      <c r="AI435" s="31"/>
    </row>
    <row r="443" spans="19:35">
      <c r="S443" s="77"/>
      <c r="T443" s="77"/>
      <c r="U443" s="77"/>
      <c r="V443" s="77"/>
      <c r="W443" s="77"/>
      <c r="X443" s="77"/>
      <c r="Y443" s="77"/>
      <c r="Z443" s="77"/>
      <c r="AA443" s="77"/>
      <c r="AB443" s="77"/>
      <c r="AC443" s="77"/>
      <c r="AD443" s="77"/>
      <c r="AE443" s="77"/>
      <c r="AF443" s="77"/>
      <c r="AG443" s="77"/>
      <c r="AH443" s="77"/>
      <c r="AI443" s="77"/>
    </row>
    <row r="449" spans="19:35">
      <c r="S449" s="31"/>
      <c r="T449" s="31"/>
      <c r="U449" s="31"/>
      <c r="V449" s="31"/>
      <c r="W449" s="31"/>
      <c r="X449" s="31"/>
      <c r="Y449" s="31"/>
      <c r="Z449" s="31"/>
      <c r="AA449" s="31"/>
      <c r="AB449" s="31"/>
      <c r="AC449" s="31"/>
      <c r="AD449" s="31"/>
      <c r="AE449" s="31"/>
      <c r="AF449" s="31"/>
      <c r="AG449" s="31"/>
      <c r="AH449" s="31"/>
      <c r="AI449" s="31"/>
    </row>
    <row r="455" spans="19:35">
      <c r="S455" s="31"/>
      <c r="T455" s="31"/>
      <c r="U455" s="31"/>
      <c r="V455" s="31"/>
      <c r="W455" s="31"/>
      <c r="X455" s="31"/>
      <c r="Y455" s="31"/>
      <c r="Z455" s="31"/>
      <c r="AA455" s="31"/>
      <c r="AB455" s="31"/>
      <c r="AC455" s="31"/>
      <c r="AD455" s="31"/>
      <c r="AE455" s="31"/>
      <c r="AF455" s="31"/>
      <c r="AG455" s="31"/>
      <c r="AH455" s="31"/>
      <c r="AI455" s="31"/>
    </row>
    <row r="462" spans="19:35" ht="23.25">
      <c r="S462" s="32"/>
      <c r="T462" s="32"/>
      <c r="U462" s="32"/>
      <c r="V462" s="32"/>
      <c r="W462" s="32"/>
      <c r="X462" s="32"/>
      <c r="Y462" s="32"/>
      <c r="Z462" s="32"/>
      <c r="AA462" s="32"/>
      <c r="AB462" s="32"/>
      <c r="AC462" s="32"/>
      <c r="AD462" s="32"/>
      <c r="AE462" s="32"/>
      <c r="AF462" s="32"/>
      <c r="AG462" s="32"/>
      <c r="AH462" s="32"/>
      <c r="AI462" s="32"/>
    </row>
    <row r="463" spans="19:35">
      <c r="S463" s="31"/>
      <c r="T463" s="31"/>
      <c r="U463" s="31"/>
      <c r="V463" s="31"/>
      <c r="W463" s="31"/>
      <c r="X463" s="31"/>
      <c r="Y463" s="31"/>
      <c r="Z463" s="31"/>
      <c r="AA463" s="31"/>
      <c r="AB463" s="31"/>
      <c r="AC463" s="31"/>
      <c r="AD463" s="31"/>
      <c r="AE463" s="31"/>
      <c r="AF463" s="31"/>
      <c r="AG463" s="31"/>
      <c r="AH463" s="31"/>
      <c r="AI463" s="31"/>
    </row>
    <row r="470" spans="19:35">
      <c r="AG470" s="12"/>
    </row>
    <row r="472" spans="19:35">
      <c r="S472" s="71"/>
      <c r="T472" s="71"/>
      <c r="U472" s="71"/>
      <c r="V472" s="71"/>
      <c r="W472" s="71"/>
      <c r="X472" s="71"/>
      <c r="Y472" s="71"/>
      <c r="Z472" s="71"/>
      <c r="AA472" s="71"/>
      <c r="AB472" s="71"/>
      <c r="AC472" s="71"/>
      <c r="AD472" s="71"/>
      <c r="AE472" s="71"/>
      <c r="AF472" s="71"/>
      <c r="AG472" s="71"/>
      <c r="AH472" s="71"/>
      <c r="AI472" s="71"/>
    </row>
    <row r="473" spans="19:35">
      <c r="S473" s="13"/>
      <c r="T473" s="13"/>
      <c r="U473" s="13"/>
      <c r="AB473" s="13"/>
    </row>
    <row r="474" spans="19:35">
      <c r="S474" s="13"/>
      <c r="T474" s="13"/>
      <c r="U474" s="13"/>
      <c r="AB474" s="13"/>
    </row>
    <row r="475" spans="19:35">
      <c r="S475" s="13"/>
      <c r="T475" s="13"/>
      <c r="U475" s="13"/>
      <c r="AB475" s="13"/>
    </row>
    <row r="476" spans="19:35">
      <c r="S476" s="13"/>
      <c r="T476" s="13"/>
      <c r="U476" s="13"/>
      <c r="AB476" s="13"/>
    </row>
    <row r="477" spans="19:35">
      <c r="S477" s="73"/>
      <c r="T477" s="74"/>
      <c r="U477" s="13"/>
      <c r="AB477" s="13"/>
    </row>
    <row r="478" spans="19:35">
      <c r="S478" s="13"/>
      <c r="U478" s="13"/>
      <c r="AB478" s="13"/>
    </row>
    <row r="480" spans="19:35">
      <c r="S480" s="31"/>
      <c r="T480" s="31"/>
      <c r="U480" s="31"/>
      <c r="V480" s="31"/>
      <c r="W480" s="31"/>
      <c r="X480" s="31"/>
      <c r="Y480" s="31"/>
      <c r="Z480" s="31"/>
      <c r="AA480" s="31"/>
      <c r="AB480" s="31"/>
      <c r="AC480" s="31"/>
      <c r="AD480" s="31"/>
      <c r="AE480" s="31"/>
      <c r="AF480" s="31"/>
      <c r="AG480" s="31"/>
      <c r="AH480" s="31"/>
      <c r="AI480" s="31"/>
    </row>
    <row r="481" spans="19:35">
      <c r="AC481" s="13"/>
      <c r="AD481" s="13"/>
      <c r="AE481" s="13"/>
      <c r="AF481" s="13"/>
      <c r="AG481" s="13"/>
      <c r="AI481" s="13"/>
    </row>
    <row r="482" spans="19:35">
      <c r="AC482" s="13"/>
      <c r="AD482" s="13"/>
      <c r="AE482" s="13"/>
      <c r="AF482" s="13"/>
      <c r="AG482" s="13"/>
      <c r="AI482" s="13"/>
    </row>
    <row r="483" spans="19:35">
      <c r="AC483" s="13"/>
      <c r="AD483" s="13"/>
      <c r="AE483" s="13"/>
      <c r="AF483" s="13"/>
      <c r="AG483" s="13"/>
      <c r="AI483" s="13"/>
    </row>
    <row r="484" spans="19:35">
      <c r="AC484" s="13"/>
      <c r="AD484" s="13"/>
      <c r="AE484" s="13"/>
      <c r="AF484" s="13"/>
      <c r="AG484" s="13"/>
      <c r="AI484" s="13"/>
    </row>
    <row r="485" spans="19:35">
      <c r="AC485" s="13"/>
      <c r="AD485" s="13"/>
      <c r="AE485" s="13"/>
      <c r="AF485" s="13"/>
      <c r="AG485" s="13"/>
      <c r="AI485" s="13"/>
    </row>
    <row r="486" spans="19:35">
      <c r="AD486" s="13"/>
      <c r="AG486" s="13"/>
      <c r="AI486" s="13"/>
    </row>
    <row r="488" spans="19:35">
      <c r="S488" s="31"/>
      <c r="T488" s="31"/>
      <c r="U488" s="31"/>
      <c r="V488" s="31"/>
      <c r="W488" s="31"/>
      <c r="X488" s="31"/>
      <c r="Y488" s="31"/>
      <c r="Z488" s="31"/>
      <c r="AA488" s="31"/>
      <c r="AB488" s="31"/>
      <c r="AC488" s="31"/>
      <c r="AD488" s="31"/>
      <c r="AE488" s="31"/>
      <c r="AF488" s="31"/>
      <c r="AG488" s="31"/>
      <c r="AH488" s="31"/>
      <c r="AI488" s="31"/>
    </row>
    <row r="489" spans="19:35">
      <c r="S489" s="75"/>
      <c r="AD489" s="13"/>
      <c r="AG489" s="13"/>
      <c r="AI489" s="13"/>
    </row>
    <row r="490" spans="19:35">
      <c r="S490" s="13"/>
      <c r="T490" s="70"/>
      <c r="AD490" s="13"/>
      <c r="AG490" s="13"/>
      <c r="AI490" s="13"/>
    </row>
    <row r="491" spans="19:35">
      <c r="S491" s="13"/>
      <c r="AD491" s="13"/>
      <c r="AG491" s="13"/>
      <c r="AI491" s="13"/>
    </row>
    <row r="492" spans="19:35">
      <c r="S492" s="13"/>
      <c r="AD492" s="13"/>
      <c r="AG492" s="13"/>
      <c r="AI492" s="13"/>
    </row>
    <row r="493" spans="19:35">
      <c r="S493" s="13"/>
      <c r="AD493" s="13"/>
      <c r="AG493" s="13"/>
      <c r="AI493" s="13"/>
    </row>
    <row r="494" spans="19:35">
      <c r="S494" s="13"/>
      <c r="AD494" s="13"/>
      <c r="AG494" s="13"/>
      <c r="AI494" s="13"/>
    </row>
    <row r="495" spans="19:35">
      <c r="S495" s="78"/>
      <c r="T495" s="78"/>
      <c r="U495" s="78"/>
      <c r="V495" s="78"/>
      <c r="W495" s="78"/>
      <c r="X495" s="78"/>
      <c r="Y495" s="78"/>
      <c r="Z495" s="78"/>
      <c r="AA495" s="78"/>
      <c r="AB495" s="78"/>
      <c r="AC495" s="31"/>
      <c r="AD495" s="31"/>
      <c r="AE495" s="31"/>
      <c r="AF495" s="31"/>
      <c r="AG495" s="31"/>
      <c r="AH495" s="31"/>
      <c r="AI495" s="31"/>
    </row>
    <row r="496" spans="19:35">
      <c r="AC496" s="70"/>
      <c r="AE496" s="70"/>
    </row>
    <row r="497" spans="19:35">
      <c r="AI497" s="70"/>
    </row>
    <row r="498" spans="19:35">
      <c r="AE498" s="70"/>
    </row>
    <row r="499" spans="19:35">
      <c r="AG499" s="70"/>
    </row>
    <row r="500" spans="19:35">
      <c r="AF500" s="70"/>
      <c r="AG500" s="70"/>
    </row>
    <row r="502" spans="19:35">
      <c r="AC502" s="77"/>
      <c r="AD502" s="77"/>
      <c r="AE502" s="77"/>
      <c r="AF502" s="77"/>
      <c r="AG502" s="77"/>
      <c r="AH502" s="77"/>
      <c r="AI502" s="77"/>
    </row>
    <row r="503" spans="19:35">
      <c r="S503" s="78"/>
      <c r="T503" s="78"/>
      <c r="U503" s="78"/>
      <c r="V503" s="78"/>
      <c r="W503" s="78"/>
      <c r="X503" s="78"/>
      <c r="Y503" s="78"/>
      <c r="Z503" s="78"/>
      <c r="AA503" s="78"/>
      <c r="AB503" s="78"/>
    </row>
    <row r="505" spans="19:35">
      <c r="V505" s="70"/>
      <c r="AA505" s="70"/>
    </row>
    <row r="506" spans="19:35">
      <c r="Z506" s="70"/>
      <c r="AB506" s="70"/>
    </row>
    <row r="508" spans="19:35">
      <c r="V508" s="70"/>
      <c r="Y508" s="70"/>
      <c r="Z508" s="70"/>
    </row>
    <row r="509" spans="19:35">
      <c r="V509" s="70"/>
    </row>
    <row r="511" spans="19:35">
      <c r="S511" s="31"/>
      <c r="T511" s="31"/>
      <c r="U511" s="31"/>
      <c r="V511" s="31"/>
      <c r="W511" s="31"/>
      <c r="X511" s="31"/>
      <c r="Y511" s="31"/>
      <c r="Z511" s="31"/>
      <c r="AA511" s="31"/>
      <c r="AB511" s="31"/>
      <c r="AC511" s="31"/>
      <c r="AD511" s="31"/>
      <c r="AE511" s="31"/>
      <c r="AF511" s="31"/>
      <c r="AG511" s="31"/>
      <c r="AH511" s="31"/>
      <c r="AI511" s="31"/>
    </row>
    <row r="521" spans="19:35">
      <c r="S521" s="80"/>
      <c r="T521" s="80"/>
      <c r="U521" s="80"/>
      <c r="V521" s="80"/>
      <c r="W521" s="80"/>
      <c r="X521" s="80"/>
      <c r="Y521" s="80"/>
      <c r="Z521" s="80"/>
      <c r="AA521" s="80"/>
      <c r="AB521" s="80"/>
      <c r="AC521" s="80"/>
      <c r="AD521" s="80"/>
      <c r="AE521" s="80"/>
      <c r="AF521" s="80"/>
      <c r="AG521" s="80"/>
      <c r="AH521" s="80"/>
      <c r="AI521" s="80"/>
    </row>
    <row r="527" spans="19:35">
      <c r="S527" s="31"/>
      <c r="T527" s="31"/>
      <c r="U527" s="31"/>
      <c r="V527" s="31"/>
      <c r="W527" s="31"/>
      <c r="X527" s="31"/>
      <c r="Y527" s="31"/>
      <c r="Z527" s="31"/>
      <c r="AA527" s="31"/>
      <c r="AB527" s="31"/>
      <c r="AC527" s="31"/>
      <c r="AD527" s="31"/>
      <c r="AE527" s="31"/>
      <c r="AF527" s="31"/>
      <c r="AG527" s="31"/>
      <c r="AH527" s="31"/>
      <c r="AI527" s="31"/>
    </row>
    <row r="530" spans="19:35" ht="23.25">
      <c r="S530" s="32"/>
      <c r="T530" s="32"/>
      <c r="U530" s="32"/>
      <c r="V530" s="32"/>
      <c r="W530" s="32"/>
      <c r="X530" s="32"/>
      <c r="Y530" s="32"/>
      <c r="Z530" s="32"/>
      <c r="AA530" s="32"/>
      <c r="AB530" s="32"/>
      <c r="AC530" s="32"/>
      <c r="AD530" s="32"/>
      <c r="AE530" s="32"/>
      <c r="AF530" s="32"/>
      <c r="AG530" s="32"/>
      <c r="AH530" s="32"/>
      <c r="AI530" s="32"/>
    </row>
    <row r="531" spans="19:35">
      <c r="S531" s="71"/>
      <c r="T531" s="71"/>
      <c r="U531" s="71"/>
      <c r="V531" s="71"/>
      <c r="W531" s="71"/>
      <c r="X531" s="71"/>
      <c r="Y531" s="71"/>
      <c r="Z531" s="71"/>
      <c r="AA531" s="71"/>
      <c r="AB531" s="71"/>
      <c r="AC531" s="71"/>
      <c r="AD531" s="71"/>
      <c r="AE531" s="71"/>
      <c r="AF531" s="71"/>
      <c r="AG531" s="71"/>
      <c r="AH531" s="71"/>
      <c r="AI531" s="71"/>
    </row>
    <row r="538" spans="19:35">
      <c r="AG538" s="12"/>
    </row>
    <row r="540" spans="19:35">
      <c r="S540" s="71"/>
      <c r="T540" s="71"/>
      <c r="U540" s="71"/>
      <c r="V540" s="71"/>
      <c r="W540" s="71"/>
      <c r="X540" s="71"/>
      <c r="Y540" s="71"/>
      <c r="Z540" s="71"/>
      <c r="AA540" s="71"/>
      <c r="AB540" s="71"/>
      <c r="AC540" s="71"/>
      <c r="AD540" s="71"/>
      <c r="AE540" s="71"/>
      <c r="AF540" s="71"/>
      <c r="AG540" s="71"/>
      <c r="AH540" s="71"/>
      <c r="AI540" s="71"/>
    </row>
    <row r="541" spans="19:35">
      <c r="S541" s="13"/>
      <c r="T541" s="13"/>
      <c r="U541" s="13"/>
      <c r="V541" s="13"/>
      <c r="Z541" s="13"/>
      <c r="AB541" s="13"/>
    </row>
    <row r="542" spans="19:35">
      <c r="S542" s="13"/>
      <c r="T542" s="13"/>
      <c r="U542" s="13"/>
      <c r="V542" s="13"/>
      <c r="Z542" s="13"/>
      <c r="AB542" s="13"/>
    </row>
    <row r="543" spans="19:35">
      <c r="S543" s="13"/>
      <c r="T543" s="13"/>
      <c r="U543" s="13"/>
      <c r="V543" s="13"/>
      <c r="Z543" s="13"/>
      <c r="AB543" s="13"/>
    </row>
    <row r="544" spans="19:35">
      <c r="S544" s="13"/>
      <c r="T544" s="13"/>
      <c r="U544" s="13"/>
      <c r="V544" s="13"/>
      <c r="Z544" s="13"/>
      <c r="AB544" s="13"/>
    </row>
    <row r="545" spans="19:35">
      <c r="S545" s="73"/>
      <c r="T545" s="74"/>
      <c r="U545" s="13"/>
      <c r="V545" s="13"/>
      <c r="Z545" s="13"/>
      <c r="AB545" s="13"/>
    </row>
    <row r="546" spans="19:35">
      <c r="S546" s="13"/>
      <c r="U546" s="13"/>
      <c r="V546" s="13"/>
      <c r="Z546" s="13"/>
      <c r="AB546" s="13"/>
    </row>
    <row r="548" spans="19:35">
      <c r="S548" s="71"/>
      <c r="T548" s="71"/>
      <c r="U548" s="71"/>
      <c r="V548" s="71"/>
      <c r="W548" s="71"/>
      <c r="X548" s="71"/>
      <c r="Y548" s="71"/>
      <c r="Z548" s="71"/>
      <c r="AA548" s="71"/>
      <c r="AB548" s="71"/>
      <c r="AC548" s="71"/>
      <c r="AD548" s="71"/>
      <c r="AE548" s="71"/>
      <c r="AF548" s="71"/>
      <c r="AG548" s="71"/>
      <c r="AH548" s="71"/>
      <c r="AI548" s="71"/>
    </row>
    <row r="549" spans="19:35">
      <c r="AC549" s="13"/>
      <c r="AD549" s="13"/>
      <c r="AE549" s="13"/>
      <c r="AF549" s="13"/>
      <c r="AG549" s="13"/>
      <c r="AI549" s="13"/>
    </row>
    <row r="550" spans="19:35">
      <c r="AC550" s="13"/>
      <c r="AD550" s="13"/>
      <c r="AE550" s="13"/>
      <c r="AF550" s="13"/>
      <c r="AG550" s="13"/>
      <c r="AI550" s="13"/>
    </row>
    <row r="551" spans="19:35">
      <c r="AC551" s="13"/>
      <c r="AD551" s="13"/>
      <c r="AE551" s="13"/>
      <c r="AF551" s="13"/>
      <c r="AG551" s="13"/>
      <c r="AI551" s="13"/>
    </row>
    <row r="552" spans="19:35">
      <c r="AC552" s="13"/>
      <c r="AD552" s="13"/>
      <c r="AE552" s="13"/>
      <c r="AF552" s="13"/>
      <c r="AG552" s="13"/>
      <c r="AI552" s="13"/>
    </row>
    <row r="553" spans="19:35">
      <c r="AC553" s="13"/>
      <c r="AD553" s="13"/>
      <c r="AE553" s="13"/>
      <c r="AF553" s="13"/>
      <c r="AG553" s="13"/>
      <c r="AI553" s="13"/>
    </row>
    <row r="554" spans="19:35">
      <c r="V554" s="70"/>
      <c r="AD554" s="13"/>
      <c r="AG554" s="13"/>
      <c r="AI554" s="13"/>
    </row>
    <row r="556" spans="19:35">
      <c r="S556" s="77"/>
      <c r="T556" s="77"/>
      <c r="U556" s="77"/>
      <c r="V556" s="77"/>
      <c r="W556" s="77"/>
      <c r="X556" s="77"/>
      <c r="Y556" s="77"/>
      <c r="Z556" s="77"/>
      <c r="AA556" s="77"/>
      <c r="AB556" s="77"/>
      <c r="AC556" s="77"/>
      <c r="AD556" s="77"/>
      <c r="AE556" s="77"/>
      <c r="AF556" s="77"/>
      <c r="AG556" s="77"/>
      <c r="AH556" s="77"/>
      <c r="AI556" s="77"/>
    </row>
    <row r="557" spans="19:35">
      <c r="S557" s="75"/>
      <c r="AD557" s="13"/>
      <c r="AG557" s="13"/>
      <c r="AI557" s="13"/>
    </row>
    <row r="558" spans="19:35">
      <c r="S558" s="13"/>
      <c r="T558" s="70"/>
      <c r="AD558" s="13"/>
      <c r="AG558" s="13"/>
      <c r="AI558" s="13"/>
    </row>
    <row r="559" spans="19:35">
      <c r="S559" s="13"/>
      <c r="AD559" s="13"/>
      <c r="AG559" s="13"/>
      <c r="AI559" s="13"/>
    </row>
    <row r="560" spans="19:35">
      <c r="S560" s="13"/>
      <c r="V560" s="70"/>
      <c r="AD560" s="13"/>
      <c r="AG560" s="13"/>
      <c r="AI560" s="13"/>
    </row>
    <row r="561" spans="19:35">
      <c r="S561" s="13"/>
      <c r="AD561" s="13"/>
      <c r="AG561" s="13"/>
      <c r="AI561" s="13"/>
    </row>
    <row r="562" spans="19:35">
      <c r="S562" s="13"/>
      <c r="AD562" s="13"/>
      <c r="AG562" s="13"/>
      <c r="AI562" s="13"/>
    </row>
    <row r="563" spans="19:35">
      <c r="S563" s="13"/>
      <c r="AD563" s="13"/>
      <c r="AG563" s="13"/>
      <c r="AI563" s="13"/>
    </row>
    <row r="564" spans="19:35">
      <c r="S564" s="71"/>
      <c r="T564" s="71"/>
      <c r="U564" s="71"/>
      <c r="V564" s="71"/>
      <c r="W564" s="71"/>
      <c r="X564" s="71"/>
      <c r="Y564" s="71"/>
      <c r="Z564" s="71"/>
      <c r="AA564" s="71"/>
      <c r="AB564" s="71"/>
      <c r="AC564" s="71"/>
      <c r="AD564" s="71"/>
      <c r="AE564" s="71"/>
      <c r="AF564" s="71"/>
      <c r="AG564" s="71"/>
      <c r="AH564" s="71"/>
      <c r="AI564" s="71"/>
    </row>
    <row r="565" spans="19:35">
      <c r="AI565" s="13"/>
    </row>
    <row r="567" spans="19:35">
      <c r="AI567" s="13"/>
    </row>
    <row r="568" spans="19:35">
      <c r="AI568" s="13"/>
    </row>
    <row r="569" spans="19:35">
      <c r="AI569" s="13"/>
    </row>
    <row r="575" spans="19:35">
      <c r="S575" s="80"/>
      <c r="T575" s="80"/>
      <c r="U575" s="80"/>
      <c r="V575" s="80"/>
      <c r="W575" s="80"/>
      <c r="X575" s="80"/>
      <c r="Y575" s="80"/>
      <c r="Z575" s="80"/>
      <c r="AA575" s="80"/>
      <c r="AB575" s="80"/>
      <c r="AC575" s="80"/>
      <c r="AD575" s="80"/>
      <c r="AE575" s="80"/>
      <c r="AF575" s="80"/>
      <c r="AG575" s="80"/>
      <c r="AH575" s="80"/>
      <c r="AI575" s="80"/>
    </row>
    <row r="576" spans="19:35">
      <c r="AC576" s="70"/>
      <c r="AE576" s="70"/>
    </row>
    <row r="577" spans="19:35">
      <c r="V577" s="70"/>
      <c r="AA577" s="70"/>
      <c r="AI577" s="70"/>
    </row>
    <row r="578" spans="19:35">
      <c r="Z578" s="70"/>
      <c r="AB578" s="70"/>
      <c r="AE578" s="70"/>
    </row>
    <row r="579" spans="19:35">
      <c r="AG579" s="70"/>
    </row>
    <row r="580" spans="19:35">
      <c r="V580" s="70"/>
      <c r="Y580" s="70"/>
      <c r="Z580" s="70"/>
      <c r="AF580" s="70"/>
      <c r="AG580" s="70"/>
    </row>
    <row r="581" spans="19:35">
      <c r="V581" s="70"/>
    </row>
    <row r="587" spans="19:35">
      <c r="S587" s="71"/>
      <c r="T587" s="71"/>
      <c r="U587" s="71"/>
      <c r="V587" s="71"/>
      <c r="W587" s="71"/>
      <c r="X587" s="71"/>
      <c r="Y587" s="71"/>
      <c r="Z587" s="71"/>
      <c r="AA587" s="71"/>
      <c r="AB587" s="71"/>
      <c r="AC587" s="71"/>
      <c r="AD587" s="71"/>
      <c r="AE587" s="71"/>
      <c r="AF587" s="71"/>
      <c r="AG587" s="71"/>
      <c r="AH587" s="71"/>
      <c r="AI587" s="71"/>
    </row>
    <row r="593" spans="19:35">
      <c r="S593" s="71"/>
      <c r="T593" s="71"/>
      <c r="U593" s="71"/>
      <c r="V593" s="71"/>
      <c r="W593" s="71"/>
      <c r="X593" s="71"/>
      <c r="Y593" s="71"/>
      <c r="Z593" s="71"/>
      <c r="AA593" s="71"/>
      <c r="AB593" s="71"/>
      <c r="AC593" s="71"/>
      <c r="AD593" s="71"/>
      <c r="AE593" s="71"/>
      <c r="AF593" s="71"/>
      <c r="AG593" s="71"/>
      <c r="AH593" s="71"/>
      <c r="AI593" s="71"/>
    </row>
  </sheetData>
  <sheetProtection password="B198" sheet="1" objects="1" scenarios="1"/>
  <mergeCells count="18">
    <mergeCell ref="AB2:AB19"/>
    <mergeCell ref="AC2:AC19"/>
    <mergeCell ref="AD2:AD19"/>
    <mergeCell ref="AE2:AE19"/>
    <mergeCell ref="AF2:AF19"/>
    <mergeCell ref="B1:R1"/>
    <mergeCell ref="S1:AI1"/>
    <mergeCell ref="T2:T19"/>
    <mergeCell ref="U2:U19"/>
    <mergeCell ref="V2:V19"/>
    <mergeCell ref="W2:W19"/>
    <mergeCell ref="X2:X19"/>
    <mergeCell ref="Y2:Y19"/>
    <mergeCell ref="Z2:Z19"/>
    <mergeCell ref="AG2:AG19"/>
    <mergeCell ref="AH2:AH19"/>
    <mergeCell ref="AI2:AI19"/>
    <mergeCell ref="AA2:AA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E1"/>
  <sheetViews>
    <sheetView workbookViewId="0">
      <selection activeCell="A19" sqref="A19:G38"/>
    </sheetView>
  </sheetViews>
  <sheetFormatPr defaultRowHeight="15"/>
  <cols>
    <col min="3" max="3" width="10.85546875" bestFit="1" customWidth="1"/>
    <col min="4" max="4" width="12" bestFit="1" customWidth="1"/>
    <col min="5" max="5" width="16.28515625" bestFit="1" customWidth="1"/>
  </cols>
  <sheetData>
    <row r="1" spans="1:5">
      <c r="A1" t="s">
        <v>165</v>
      </c>
      <c r="B1" t="s">
        <v>1</v>
      </c>
      <c r="C1" t="s">
        <v>166</v>
      </c>
      <c r="D1" t="s">
        <v>167</v>
      </c>
      <c r="E1" t="s">
        <v>168</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G221"/>
  <sheetViews>
    <sheetView workbookViewId="0">
      <selection activeCell="C3" sqref="C3 A2"/>
    </sheetView>
  </sheetViews>
  <sheetFormatPr defaultRowHeight="15"/>
  <cols>
    <col min="2" max="2" width="9.42578125" bestFit="1" customWidth="1"/>
    <col min="3" max="3" width="12" bestFit="1" customWidth="1"/>
    <col min="4" max="4" width="26.42578125" bestFit="1" customWidth="1"/>
    <col min="5" max="5" width="16.28515625" style="66" bestFit="1" customWidth="1"/>
    <col min="6" max="6" width="12" bestFit="1" customWidth="1"/>
    <col min="7" max="7" width="15.28515625" bestFit="1" customWidth="1"/>
  </cols>
  <sheetData>
    <row r="1" spans="1:7">
      <c r="A1" t="s">
        <v>165</v>
      </c>
      <c r="B1" t="s">
        <v>1</v>
      </c>
      <c r="C1" t="s">
        <v>166</v>
      </c>
      <c r="D1" t="s">
        <v>167</v>
      </c>
      <c r="E1" s="66" t="s">
        <v>168</v>
      </c>
      <c r="F1" t="s">
        <v>171</v>
      </c>
      <c r="G1" t="s">
        <v>5</v>
      </c>
    </row>
    <row r="2" spans="1:7">
      <c r="A2" s="64" t="str">
        <f>IF(OR(LEFT(Sheet1!G8,1)="K",LEN(Sheet1!G8)=4),RIGHT(Sheet1!G8,2),RIGHT(Sheet1!G8,3))</f>
        <v>SIT</v>
      </c>
      <c r="B2" s="64" t="str">
        <f>Sheet1!B8</f>
        <v>Second</v>
      </c>
      <c r="C2" s="64" t="str">
        <f>IF(Sheet1!B19&lt;&gt;"",Sheet1!B19,"")</f>
        <v/>
      </c>
      <c r="D2" s="64" t="str">
        <f>Sheet1!B9</f>
        <v>Object Oriented Programming</v>
      </c>
      <c r="E2" s="67" t="str">
        <f>IF(C2&lt;&gt;"",IF(Sheet1!F19="ABS","ABS",SUM(Sheet1!D19,Sheet1!F19)),"")</f>
        <v/>
      </c>
      <c r="F2" t="str">
        <f>IF(C2&lt;&gt;"",IF(Sheet1!O12=30,1,IF(Sheet1!O12=60,2,IF(Sheet1!O12=90,3))),"")</f>
        <v/>
      </c>
      <c r="G2" s="76" t="str">
        <f>Sheet1!O9</f>
        <v>22/07/2019</v>
      </c>
    </row>
    <row r="3" spans="1:7">
      <c r="A3" t="str">
        <f>IF(C3&lt;&gt;"",A2,"")</f>
        <v/>
      </c>
      <c r="B3" t="str">
        <f>IF(C3&lt;&gt;"",B2,"")</f>
        <v/>
      </c>
      <c r="C3" t="str">
        <f>IF(Sheet1!B20&lt;&gt;"",Sheet1!B20,"")</f>
        <v/>
      </c>
      <c r="D3" t="str">
        <f>IF(C3&lt;&gt;"",D2,"")</f>
        <v/>
      </c>
      <c r="E3" s="68" t="str">
        <f>IF(C3&lt;&gt;"",IF(Sheet1!F20="ABS","ABS",SUM(Sheet1!D20,Sheet1!F20)),"")</f>
        <v/>
      </c>
      <c r="F3" t="str">
        <f>IF(C3&lt;&gt;"",IF(Sheet1!O12=30,1,IF(Sheet1!O12=60,2,IF(Sheet1!O12=90,3))),"")</f>
        <v/>
      </c>
      <c r="G3" t="str">
        <f>IF(C3&lt;&gt;"",G2,"")</f>
        <v/>
      </c>
    </row>
    <row r="4" spans="1:7">
      <c r="A4" t="str">
        <f>IF(C4&lt;&gt;"",A2,"")</f>
        <v/>
      </c>
      <c r="B4" t="str">
        <f>IF(C4&lt;&gt;"",B2,"")</f>
        <v/>
      </c>
      <c r="C4" t="str">
        <f>IF(Sheet1!B21&lt;&gt;"",Sheet1!B21,"")</f>
        <v/>
      </c>
      <c r="D4" t="str">
        <f>IF(C4&lt;&gt;"",D2,"")</f>
        <v/>
      </c>
      <c r="E4" s="68" t="str">
        <f>IF(C4&lt;&gt;"",IF(Sheet1!F21="ABS","ABS",SUM(Sheet1!D21,Sheet1!F21)),"")</f>
        <v/>
      </c>
      <c r="F4" t="str">
        <f>IF(C4&lt;&gt;"",IF(Sheet1!O12=30,1,IF(Sheet1!O12=60,2,IF(Sheet1!O12=90,3))),"")</f>
        <v/>
      </c>
      <c r="G4" t="str">
        <f>IF(C4&lt;&gt;"",G2,"")</f>
        <v/>
      </c>
    </row>
    <row r="5" spans="1:7">
      <c r="A5" t="str">
        <f>IF(C5&lt;&gt;"",A2,"")</f>
        <v/>
      </c>
      <c r="B5" t="str">
        <f>IF(C5&lt;&gt;"",B2,"")</f>
        <v/>
      </c>
      <c r="C5" t="str">
        <f>IF(Sheet1!B22&lt;&gt;"",Sheet1!B22,"")</f>
        <v/>
      </c>
      <c r="D5" t="str">
        <f>IF(C5&lt;&gt;"",D2,"")</f>
        <v/>
      </c>
      <c r="E5" s="68" t="str">
        <f>IF(C5&lt;&gt;"",IF(Sheet1!F22="ABS","ABS",SUM(Sheet1!D22,Sheet1!F22)),"")</f>
        <v/>
      </c>
      <c r="F5" t="str">
        <f>IF(C5&lt;&gt;"",IF(Sheet1!O12=30,1,IF(Sheet1!O12=60,2,IF(Sheet1!O12=90,3))),"")</f>
        <v/>
      </c>
      <c r="G5" t="str">
        <f>IF(C5&lt;&gt;"",G2,"")</f>
        <v/>
      </c>
    </row>
    <row r="6" spans="1:7">
      <c r="A6" t="str">
        <f>IF(C6&lt;&gt;"",A2,"")</f>
        <v/>
      </c>
      <c r="B6" t="str">
        <f>IF(C6&lt;&gt;"",B2,"")</f>
        <v/>
      </c>
      <c r="C6" t="str">
        <f>IF(Sheet1!B23&lt;&gt;"",Sheet1!B23,"")</f>
        <v/>
      </c>
      <c r="D6" t="str">
        <f>IF(C6&lt;&gt;"",D2,"")</f>
        <v/>
      </c>
      <c r="E6" s="68" t="str">
        <f>IF(C6&lt;&gt;"",IF(Sheet1!F23="ABS","ABS",SUM(Sheet1!D23,Sheet1!F23)),"")</f>
        <v/>
      </c>
      <c r="F6" t="str">
        <f>IF(C6&lt;&gt;"",IF(Sheet1!O12=30,1,IF(Sheet1!O12=60,2,IF(Sheet1!O12=90,3))),"")</f>
        <v/>
      </c>
      <c r="G6" t="str">
        <f>IF(C6&lt;&gt;"",G2,"")</f>
        <v/>
      </c>
    </row>
    <row r="7" spans="1:7">
      <c r="A7" t="str">
        <f>IF(C7&lt;&gt;"",A2,"")</f>
        <v/>
      </c>
      <c r="B7" t="str">
        <f>IF(C7&lt;&gt;"",B2,"")</f>
        <v/>
      </c>
      <c r="C7" t="str">
        <f>IF(Sheet1!B24&lt;&gt;"",Sheet1!B24,"")</f>
        <v/>
      </c>
      <c r="D7" t="str">
        <f>IF(C7&lt;&gt;"",D2,"")</f>
        <v/>
      </c>
      <c r="E7" s="68" t="str">
        <f>IF(C7&lt;&gt;"",IF(Sheet1!F24="ABS","ABS",SUM(Sheet1!D24,Sheet1!F24)),"")</f>
        <v/>
      </c>
      <c r="F7" t="str">
        <f>IF(C7&lt;&gt;"",IF(Sheet1!O12=30,1,IF(Sheet1!O12=60,2,IF(Sheet1!O12=90,3))),"")</f>
        <v/>
      </c>
      <c r="G7" t="str">
        <f>IF(C7&lt;&gt;"",G2,"")</f>
        <v/>
      </c>
    </row>
    <row r="8" spans="1:7">
      <c r="A8" t="str">
        <f>IF(C8&lt;&gt;"",A2,"")</f>
        <v/>
      </c>
      <c r="B8" t="str">
        <f>IF(C8&lt;&gt;"",B2,"")</f>
        <v/>
      </c>
      <c r="C8" t="str">
        <f>IF(Sheet1!B25&lt;&gt;"",Sheet1!B25,"")</f>
        <v/>
      </c>
      <c r="D8" t="str">
        <f>IF(C8&lt;&gt;"",D2,"")</f>
        <v/>
      </c>
      <c r="E8" s="68" t="str">
        <f>IF(C8&lt;&gt;"",IF(Sheet1!F25="ABS","ABS",SUM(Sheet1!D25,Sheet1!F25)),"")</f>
        <v/>
      </c>
      <c r="F8" t="str">
        <f>IF(C8&lt;&gt;"",IF(Sheet1!O12=30,1,IF(Sheet1!O12=60,2,IF(Sheet1!O12=90,3))),"")</f>
        <v/>
      </c>
      <c r="G8" t="str">
        <f>IF(C8&lt;&gt;"",G2,"")</f>
        <v/>
      </c>
    </row>
    <row r="9" spans="1:7">
      <c r="A9" t="str">
        <f>IF(C9&lt;&gt;"",A2,"")</f>
        <v/>
      </c>
      <c r="B9" t="str">
        <f>IF(C9&lt;&gt;"",B2,"")</f>
        <v/>
      </c>
      <c r="C9" t="str">
        <f>IF(Sheet1!B26&lt;&gt;"",Sheet1!B26,"")</f>
        <v/>
      </c>
      <c r="D9" t="str">
        <f>IF(C9&lt;&gt;"",D2,"")</f>
        <v/>
      </c>
      <c r="E9" s="68" t="str">
        <f>IF(C9&lt;&gt;"",IF(Sheet1!F26="ABS","ABS",SUM(Sheet1!D26,Sheet1!F26)),"")</f>
        <v/>
      </c>
      <c r="F9" t="str">
        <f>IF(C9&lt;&gt;"",IF(Sheet1!O12=30,1,IF(Sheet1!O12=60,2,IF(Sheet1!O12=90,3))),"")</f>
        <v/>
      </c>
      <c r="G9" t="str">
        <f>IF(C9&lt;&gt;"",G2,"")</f>
        <v/>
      </c>
    </row>
    <row r="10" spans="1:7">
      <c r="A10" t="str">
        <f>IF(C10&lt;&gt;"",A2,"")</f>
        <v/>
      </c>
      <c r="B10" t="str">
        <f>IF(C10&lt;&gt;"",B2,"")</f>
        <v/>
      </c>
      <c r="C10" t="str">
        <f>IF(Sheet1!B27&lt;&gt;"",Sheet1!B27,"")</f>
        <v/>
      </c>
      <c r="D10" t="str">
        <f>IF(C10&lt;&gt;"",D2,"")</f>
        <v/>
      </c>
      <c r="E10" s="68" t="str">
        <f>IF(C10&lt;&gt;"",IF(Sheet1!F27="ABS","ABS",SUM(Sheet1!D27,Sheet1!F27)),"")</f>
        <v/>
      </c>
      <c r="F10" t="str">
        <f>IF(C10&lt;&gt;"",IF(Sheet1!O12=30,1,IF(Sheet1!O12=60,2,IF(Sheet1!O12=90,3))),"")</f>
        <v/>
      </c>
      <c r="G10" t="str">
        <f>IF(C10&lt;&gt;"",G2,"")</f>
        <v/>
      </c>
    </row>
    <row r="11" spans="1:7">
      <c r="A11" t="str">
        <f>IF(C11&lt;&gt;"",A2,"")</f>
        <v/>
      </c>
      <c r="B11" t="str">
        <f>IF(C11&lt;&gt;"",B2,"")</f>
        <v/>
      </c>
      <c r="C11" t="str">
        <f>IF(Sheet1!B28&lt;&gt;"",Sheet1!B28,"")</f>
        <v/>
      </c>
      <c r="D11" t="str">
        <f>IF(C11&lt;&gt;"",D2,"")</f>
        <v/>
      </c>
      <c r="E11" s="68" t="str">
        <f>IF(C11&lt;&gt;"",IF(Sheet1!F28="ABS","ABS",SUM(Sheet1!D28,Sheet1!F28)),"")</f>
        <v/>
      </c>
      <c r="F11" t="str">
        <f>IF(C11&lt;&gt;"",IF(Sheet1!O12=30,1,IF(Sheet1!O12=60,2,IF(Sheet1!O12=90,3))),"")</f>
        <v/>
      </c>
      <c r="G11" t="str">
        <f>IF(C11&lt;&gt;"",G2,"")</f>
        <v/>
      </c>
    </row>
    <row r="12" spans="1:7">
      <c r="A12" t="str">
        <f>IF(C12&lt;&gt;"",A2,"")</f>
        <v/>
      </c>
      <c r="B12" t="str">
        <f>IF(C12&lt;&gt;"",B2,"")</f>
        <v/>
      </c>
      <c r="C12" t="str">
        <f>IF(Sheet1!B29&lt;&gt;"",Sheet1!B29,"")</f>
        <v/>
      </c>
      <c r="D12" t="str">
        <f>IF(C12&lt;&gt;"",D2,"")</f>
        <v/>
      </c>
      <c r="E12" s="68" t="str">
        <f>IF(C12&lt;&gt;"",IF(Sheet1!F29="ABS","ABS",SUM(Sheet1!D29,Sheet1!F29)),"")</f>
        <v/>
      </c>
      <c r="F12" t="str">
        <f>IF(C12&lt;&gt;"",IF(Sheet1!O12=30,1,IF(Sheet1!O12=60,2,IF(Sheet1!O12=90,3))),"")</f>
        <v/>
      </c>
      <c r="G12" t="str">
        <f>IF(C12&lt;&gt;"",G2,"")</f>
        <v/>
      </c>
    </row>
    <row r="13" spans="1:7">
      <c r="A13" t="str">
        <f>IF(C13&lt;&gt;"",A2,"")</f>
        <v/>
      </c>
      <c r="B13" t="str">
        <f>IF(C13&lt;&gt;"",B2,"")</f>
        <v/>
      </c>
      <c r="C13" t="str">
        <f>IF(Sheet1!B30&lt;&gt;"",Sheet1!B30,"")</f>
        <v/>
      </c>
      <c r="D13" t="str">
        <f>IF(C13&lt;&gt;"",D2,"")</f>
        <v/>
      </c>
      <c r="E13" s="68" t="str">
        <f>IF(C13&lt;&gt;"",IF(Sheet1!F30="ABS","ABS",SUM(Sheet1!D30,Sheet1!F30)),"")</f>
        <v/>
      </c>
      <c r="F13" t="str">
        <f>IF(C13&lt;&gt;"",IF(Sheet1!O12=30,1,IF(Sheet1!O12=60,2,IF(Sheet1!O12=90,3))),"")</f>
        <v/>
      </c>
      <c r="G13" t="str">
        <f>IF(C13&lt;&gt;"",G2,"")</f>
        <v/>
      </c>
    </row>
    <row r="14" spans="1:7">
      <c r="A14" t="str">
        <f>IF(C14&lt;&gt;"",A2,"")</f>
        <v/>
      </c>
      <c r="B14" t="str">
        <f>IF(C14&lt;&gt;"",B2,"")</f>
        <v/>
      </c>
      <c r="C14" t="str">
        <f>IF(Sheet1!B31&lt;&gt;"",Sheet1!B31,"")</f>
        <v/>
      </c>
      <c r="D14" t="str">
        <f>IF(C14&lt;&gt;"",D2,"")</f>
        <v/>
      </c>
      <c r="E14" s="68" t="str">
        <f>IF(C14&lt;&gt;"",IF(Sheet1!F31="ABS","ABS",SUM(Sheet1!D31,Sheet1!F31)),"")</f>
        <v/>
      </c>
      <c r="F14" t="str">
        <f>IF(C14&lt;&gt;"",IF(Sheet1!O12=30,1,IF(Sheet1!O12=60,2,IF(Sheet1!O12=90,3))),"")</f>
        <v/>
      </c>
      <c r="G14" t="str">
        <f>IF(C14&lt;&gt;"",G2,"")</f>
        <v/>
      </c>
    </row>
    <row r="15" spans="1:7">
      <c r="A15" t="str">
        <f>IF(C15&lt;&gt;"",A2,"")</f>
        <v/>
      </c>
      <c r="B15" t="str">
        <f>IF(C15&lt;&gt;"",B2,"")</f>
        <v/>
      </c>
      <c r="C15" t="str">
        <f>IF(Sheet1!B32&lt;&gt;"",Sheet1!B32,"")</f>
        <v/>
      </c>
      <c r="D15" t="str">
        <f>IF(C15&lt;&gt;"",D2,"")</f>
        <v/>
      </c>
      <c r="E15" s="68" t="str">
        <f>IF(C15&lt;&gt;"",IF(Sheet1!F32="ABS","ABS",SUM(Sheet1!D32,Sheet1!F32)),"")</f>
        <v/>
      </c>
      <c r="F15" t="str">
        <f>IF(C15&lt;&gt;"",IF(Sheet1!O12=30,1,IF(Sheet1!O12=60,2,IF(Sheet1!O12=90,3))),"")</f>
        <v/>
      </c>
      <c r="G15" t="str">
        <f>IF(C15&lt;&gt;"",G2,"")</f>
        <v/>
      </c>
    </row>
    <row r="16" spans="1:7">
      <c r="A16" t="str">
        <f>IF(C16&lt;&gt;"",A2,"")</f>
        <v/>
      </c>
      <c r="B16" t="str">
        <f>IF(C16&lt;&gt;"",B2,"")</f>
        <v/>
      </c>
      <c r="C16" t="str">
        <f>IF(Sheet1!B33&lt;&gt;"",Sheet1!B33,"")</f>
        <v/>
      </c>
      <c r="D16" t="str">
        <f>IF(C16&lt;&gt;"",D2,"")</f>
        <v/>
      </c>
      <c r="E16" s="68" t="str">
        <f>IF(C16&lt;&gt;"",IF(Sheet1!F33="ABS","ABS",SUM(Sheet1!D33,Sheet1!F33)),"")</f>
        <v/>
      </c>
      <c r="F16" t="str">
        <f>IF(C16&lt;&gt;"",IF(Sheet1!O12=30,1,IF(Sheet1!O12=60,2,IF(Sheet1!O12=90,3))),"")</f>
        <v/>
      </c>
      <c r="G16" t="str">
        <f>IF(C16&lt;&gt;"",G2,"")</f>
        <v/>
      </c>
    </row>
    <row r="17" spans="1:7">
      <c r="A17" t="str">
        <f>IF(C17&lt;&gt;"",A2,"")</f>
        <v/>
      </c>
      <c r="B17" t="str">
        <f>IF(C17&lt;&gt;"",B2,"")</f>
        <v/>
      </c>
      <c r="C17" t="str">
        <f>IF(Sheet1!B34&lt;&gt;"",Sheet1!B34,"")</f>
        <v/>
      </c>
      <c r="D17" t="str">
        <f>IF(C17&lt;&gt;"",D2,"")</f>
        <v/>
      </c>
      <c r="E17" s="68" t="str">
        <f>IF(C17&lt;&gt;"",IF(Sheet1!F34="ABS","ABS",SUM(Sheet1!D34,Sheet1!F34)),"")</f>
        <v/>
      </c>
      <c r="F17" t="str">
        <f>IF(C17&lt;&gt;"",IF(Sheet1!O12=30,1,IF(Sheet1!O12=60,2,IF(Sheet1!O12=90,3))),"")</f>
        <v/>
      </c>
      <c r="G17" t="str">
        <f>IF(C17&lt;&gt;"",G2,"")</f>
        <v/>
      </c>
    </row>
    <row r="18" spans="1:7">
      <c r="A18" t="str">
        <f>IF(C18&lt;&gt;"",A2,"")</f>
        <v/>
      </c>
      <c r="B18" t="str">
        <f>IF(C18&lt;&gt;"",B2,"")</f>
        <v/>
      </c>
      <c r="C18" t="str">
        <f>IF(Sheet1!B35&lt;&gt;"",Sheet1!B35,"")</f>
        <v/>
      </c>
      <c r="D18" t="str">
        <f>IF(C18&lt;&gt;"",D2,"")</f>
        <v/>
      </c>
      <c r="E18" s="68" t="str">
        <f>IF(C18&lt;&gt;"",IF(Sheet1!F35="ABS","ABS",SUM(Sheet1!D35,Sheet1!F35)),"")</f>
        <v/>
      </c>
      <c r="F18" t="str">
        <f>IF(C18&lt;&gt;"",IF(Sheet1!O12=30,1,IF(Sheet1!O12=60,2,IF(Sheet1!O12=90,3))),"")</f>
        <v/>
      </c>
      <c r="G18" t="str">
        <f>IF(C18&lt;&gt;"",G2,"")</f>
        <v/>
      </c>
    </row>
    <row r="19" spans="1:7">
      <c r="A19" t="str">
        <f>IF(C19&lt;&gt;"",A2,"")</f>
        <v/>
      </c>
      <c r="B19" t="str">
        <f>IF(C19&lt;&gt;"",B2,"")</f>
        <v/>
      </c>
      <c r="C19" t="str">
        <f>IF(Sheet1!B36&lt;&gt;"",Sheet1!B36,"")</f>
        <v/>
      </c>
      <c r="D19" t="str">
        <f>IF(C19&lt;&gt;"",D2,"")</f>
        <v/>
      </c>
      <c r="E19" s="68" t="str">
        <f>IF(C19&lt;&gt;"",IF(Sheet1!F36="ABS","ABS",SUM(Sheet1!D36,Sheet1!F36)),"")</f>
        <v/>
      </c>
      <c r="F19" t="str">
        <f>IF(C19&lt;&gt;"",IF(Sheet1!O12=30,1,IF(Sheet1!O12=60,2,IF(Sheet1!O12=90,3))),"")</f>
        <v/>
      </c>
      <c r="G19" t="str">
        <f>IF(C19&lt;&gt;"",G2,"")</f>
        <v/>
      </c>
    </row>
    <row r="20" spans="1:7">
      <c r="A20" t="str">
        <f>IF(C20&lt;&gt;"",A2,"")</f>
        <v/>
      </c>
      <c r="B20" t="str">
        <f>IF(C20&lt;&gt;"",B2,"")</f>
        <v/>
      </c>
      <c r="C20" t="str">
        <f>IF(Sheet1!B37&lt;&gt;"",Sheet1!B37,"")</f>
        <v/>
      </c>
      <c r="D20" t="str">
        <f>IF(C20&lt;&gt;"",D2,"")</f>
        <v/>
      </c>
      <c r="E20" s="68" t="str">
        <f>IF(C20&lt;&gt;"",IF(Sheet1!F37="ABS","ABS",SUM(Sheet1!D37,Sheet1!F37)),"")</f>
        <v/>
      </c>
      <c r="F20" t="str">
        <f>IF(C20&lt;&gt;"",IF(Sheet1!O12=30,1,IF(Sheet1!O12=60,2,IF(Sheet1!O12=90,3))),"")</f>
        <v/>
      </c>
      <c r="G20" t="str">
        <f>IF(C20&lt;&gt;"",G2,"")</f>
        <v/>
      </c>
    </row>
    <row r="21" spans="1:7">
      <c r="A21" t="str">
        <f>IF(C21&lt;&gt;"",A2,"")</f>
        <v/>
      </c>
      <c r="B21" t="str">
        <f>IF(C21&lt;&gt;"",B2,"")</f>
        <v/>
      </c>
      <c r="C21" t="str">
        <f>IF(Sheet1!B38&lt;&gt;"",Sheet1!B38,"")</f>
        <v/>
      </c>
      <c r="D21" t="str">
        <f>IF(C21&lt;&gt;"",D2,"")</f>
        <v/>
      </c>
      <c r="E21" s="68" t="str">
        <f>IF(C21&lt;&gt;"",IF(Sheet1!F38="ABS","ABS",SUM(Sheet1!D38,Sheet1!F38)),"")</f>
        <v/>
      </c>
      <c r="F21" t="str">
        <f>IF(C21&lt;&gt;"",IF(Sheet1!O12=30,1,IF(Sheet1!O12=60,2,IF(Sheet1!O12=90,3))),"")</f>
        <v/>
      </c>
      <c r="G21" t="str">
        <f>IF(C21&lt;&gt;"",G2,"")</f>
        <v/>
      </c>
    </row>
    <row r="22" spans="1:7">
      <c r="A22" s="65" t="str">
        <f>IF(C22&lt;&gt;"",A2,"")</f>
        <v/>
      </c>
      <c r="B22" s="65" t="str">
        <f>IF(C22&lt;&gt;"",B2,"")</f>
        <v/>
      </c>
      <c r="C22" s="65" t="str">
        <f>IF(Sheet2!B19&lt;&gt;"",Sheet2!B19,"")</f>
        <v/>
      </c>
      <c r="D22" s="65" t="str">
        <f>IF(C22&lt;&gt;"",D2,"")</f>
        <v/>
      </c>
      <c r="E22" s="69" t="str">
        <f>IF(C22&lt;&gt;"",IF(Sheet2!F19="ABS","ABS",SUM(Sheet2!D19,Sheet2!F19)),"")</f>
        <v/>
      </c>
      <c r="F22" t="str">
        <f>IF(C22&lt;&gt;"",IF(Sheet1!O12=30,1,IF(Sheet1!O12=60,2,IF(Sheet1!O12=90,3))),"")</f>
        <v/>
      </c>
      <c r="G22" t="str">
        <f>IF(C22&lt;&gt;"",G2,"")</f>
        <v/>
      </c>
    </row>
    <row r="23" spans="1:7">
      <c r="A23" t="str">
        <f>IF(C23&lt;&gt;"",A2,"")</f>
        <v/>
      </c>
      <c r="B23" t="str">
        <f>IF(C23&lt;&gt;"",B2,"")</f>
        <v/>
      </c>
      <c r="C23" t="str">
        <f>IF(Sheet2!B20&lt;&gt;"",Sheet2!B20,"")</f>
        <v/>
      </c>
      <c r="D23" t="str">
        <f>IF(C23&lt;&gt;"",D2,"")</f>
        <v/>
      </c>
      <c r="E23" s="68" t="str">
        <f>IF(C23&lt;&gt;"",IF(Sheet2!F20="ABS","ABS",SUM(Sheet2!D20,Sheet2!F20)),"")</f>
        <v/>
      </c>
      <c r="F23" t="str">
        <f>IF(C23&lt;&gt;"",IF(Sheet1!O12=30,1,IF(Sheet1!O12=60,2,IF(Sheet1!O12=90,3))),"")</f>
        <v/>
      </c>
      <c r="G23" t="str">
        <f>IF(C23&lt;&gt;"",G2,"")</f>
        <v/>
      </c>
    </row>
    <row r="24" spans="1:7">
      <c r="A24" t="str">
        <f>IF(C24&lt;&gt;"",A2,"")</f>
        <v/>
      </c>
      <c r="B24" t="str">
        <f>IF(C24&lt;&gt;"",B2,"")</f>
        <v/>
      </c>
      <c r="C24" t="str">
        <f>IF(Sheet2!B21&lt;&gt;"",Sheet2!B21,"")</f>
        <v/>
      </c>
      <c r="D24" t="str">
        <f>IF(C24&lt;&gt;"",D2,"")</f>
        <v/>
      </c>
      <c r="E24" s="68" t="str">
        <f>IF(C24&lt;&gt;"",IF(Sheet2!F21="ABS","ABS",SUM(Sheet2!D21,Sheet2!F21)),"")</f>
        <v/>
      </c>
      <c r="F24" t="str">
        <f>IF(C24&lt;&gt;"",IF(Sheet1!O12=30,1,IF(Sheet1!O12=60,2,IF(Sheet1!O12=90,3))),"")</f>
        <v/>
      </c>
      <c r="G24" t="str">
        <f>IF(C24&lt;&gt;"",G2,"")</f>
        <v/>
      </c>
    </row>
    <row r="25" spans="1:7">
      <c r="A25" t="str">
        <f>IF(C25&lt;&gt;"",A2,"")</f>
        <v/>
      </c>
      <c r="B25" t="str">
        <f>IF(C25&lt;&gt;"",B2,"")</f>
        <v/>
      </c>
      <c r="C25" t="str">
        <f>IF(Sheet2!B22&lt;&gt;"",Sheet2!B22,"")</f>
        <v/>
      </c>
      <c r="D25" t="str">
        <f>IF(C25&lt;&gt;"",D2,"")</f>
        <v/>
      </c>
      <c r="E25" s="68" t="str">
        <f>IF(C25&lt;&gt;"",IF(Sheet2!F22="ABS","ABS",SUM(Sheet2!D22,Sheet2!F22)),"")</f>
        <v/>
      </c>
      <c r="F25" t="str">
        <f>IF(C25&lt;&gt;"",IF(Sheet1!O12=30,1,IF(Sheet1!O12=60,2,IF(Sheet1!O12=90,3))),"")</f>
        <v/>
      </c>
      <c r="G25" t="str">
        <f>IF(C25&lt;&gt;"",G2,"")</f>
        <v/>
      </c>
    </row>
    <row r="26" spans="1:7">
      <c r="A26" t="str">
        <f>IF(C26&lt;&gt;"",A2,"")</f>
        <v/>
      </c>
      <c r="B26" t="str">
        <f>IF(C26&lt;&gt;"",B2,"")</f>
        <v/>
      </c>
      <c r="C26" t="str">
        <f>IF(Sheet2!B23&lt;&gt;"",Sheet2!B23,"")</f>
        <v/>
      </c>
      <c r="D26" t="str">
        <f>IF(C26&lt;&gt;"",D2,"")</f>
        <v/>
      </c>
      <c r="E26" s="68" t="str">
        <f>IF(C26&lt;&gt;"",IF(Sheet2!F23="ABS","ABS",SUM(Sheet2!D23,Sheet2!F23)),"")</f>
        <v/>
      </c>
      <c r="F26" t="str">
        <f>IF(C26&lt;&gt;"",IF(Sheet1!O12=30,1,IF(Sheet1!O12=60,2,IF(Sheet1!O12=90,3))),"")</f>
        <v/>
      </c>
      <c r="G26" t="str">
        <f>IF(C26&lt;&gt;"",G2,"")</f>
        <v/>
      </c>
    </row>
    <row r="27" spans="1:7">
      <c r="A27" t="str">
        <f>IF(C27&lt;&gt;"",A2,"")</f>
        <v/>
      </c>
      <c r="B27" t="str">
        <f>IF(C27&lt;&gt;"",B2,"")</f>
        <v/>
      </c>
      <c r="C27" t="str">
        <f>IF(Sheet2!B24&lt;&gt;"",Sheet2!B24,"")</f>
        <v/>
      </c>
      <c r="D27" t="str">
        <f>IF(C27&lt;&gt;"",D2,"")</f>
        <v/>
      </c>
      <c r="E27" s="68" t="str">
        <f>IF(C27&lt;&gt;"",IF(Sheet2!F24="ABS","ABS",SUM(Sheet2!D24,Sheet2!F24)),"")</f>
        <v/>
      </c>
      <c r="F27" t="str">
        <f>IF(C27&lt;&gt;"",IF(Sheet1!O12=30,1,IF(Sheet1!O12=60,2,IF(Sheet1!O12=90,3))),"")</f>
        <v/>
      </c>
      <c r="G27" t="str">
        <f>IF(C27&lt;&gt;"",G2,"")</f>
        <v/>
      </c>
    </row>
    <row r="28" spans="1:7">
      <c r="A28" t="str">
        <f>IF(C28&lt;&gt;"",A2,"")</f>
        <v/>
      </c>
      <c r="B28" t="str">
        <f>IF(C28&lt;&gt;"",B2,"")</f>
        <v/>
      </c>
      <c r="C28" t="str">
        <f>IF(Sheet2!B25&lt;&gt;"",Sheet2!B25,"")</f>
        <v/>
      </c>
      <c r="D28" t="str">
        <f>IF(C28&lt;&gt;"",D2,"")</f>
        <v/>
      </c>
      <c r="E28" s="68" t="str">
        <f>IF(C28&lt;&gt;"",IF(Sheet2!F25="ABS","ABS",SUM(Sheet2!D25,Sheet2!F25)),"")</f>
        <v/>
      </c>
      <c r="F28" t="str">
        <f>IF(C28&lt;&gt;"",IF(Sheet1!O12=30,1,IF(Sheet1!O12=60,2,IF(Sheet1!O12=90,3))),"")</f>
        <v/>
      </c>
      <c r="G28" t="str">
        <f>IF(C28&lt;&gt;"",G2,"")</f>
        <v/>
      </c>
    </row>
    <row r="29" spans="1:7">
      <c r="A29" t="str">
        <f>IF(C29&lt;&gt;"",A2,"")</f>
        <v/>
      </c>
      <c r="B29" t="str">
        <f>IF(C29&lt;&gt;"",B2,"")</f>
        <v/>
      </c>
      <c r="C29" t="str">
        <f>IF(Sheet2!B26&lt;&gt;"",Sheet2!B26,"")</f>
        <v/>
      </c>
      <c r="D29" t="str">
        <f>IF(C29&lt;&gt;"",D2,"")</f>
        <v/>
      </c>
      <c r="E29" s="68" t="str">
        <f>IF(C29&lt;&gt;"",IF(Sheet2!F26="ABS","ABS",SUM(Sheet2!D26,Sheet2!F26)),"")</f>
        <v/>
      </c>
      <c r="F29" t="str">
        <f>IF(C29&lt;&gt;"",IF(Sheet1!O12=30,1,IF(Sheet1!O12=60,2,IF(Sheet1!O12=90,3))),"")</f>
        <v/>
      </c>
      <c r="G29" t="str">
        <f>IF(C29&lt;&gt;"",G2,"")</f>
        <v/>
      </c>
    </row>
    <row r="30" spans="1:7">
      <c r="A30" t="str">
        <f>IF(C30&lt;&gt;"",A2,"")</f>
        <v/>
      </c>
      <c r="B30" t="str">
        <f>IF(C30&lt;&gt;"",B2,"")</f>
        <v/>
      </c>
      <c r="C30" t="str">
        <f>IF(Sheet2!B27&lt;&gt;"",Sheet2!B27,"")</f>
        <v/>
      </c>
      <c r="D30" t="str">
        <f>IF(C30&lt;&gt;"",D2,"")</f>
        <v/>
      </c>
      <c r="E30" s="68" t="str">
        <f>IF(C30&lt;&gt;"",IF(Sheet2!F27="ABS","ABS",SUM(Sheet2!D27,Sheet2!F27)),"")</f>
        <v/>
      </c>
      <c r="F30" t="str">
        <f>IF(C30&lt;&gt;"",IF(Sheet1!O12=30,1,IF(Sheet1!O12=60,2,IF(Sheet1!O12=90,3))),"")</f>
        <v/>
      </c>
      <c r="G30" t="str">
        <f>IF(C30&lt;&gt;"",G2,"")</f>
        <v/>
      </c>
    </row>
    <row r="31" spans="1:7">
      <c r="A31" t="str">
        <f>IF(C31&lt;&gt;"",A2,"")</f>
        <v/>
      </c>
      <c r="B31" t="str">
        <f>IF(C31&lt;&gt;"",B2,"")</f>
        <v/>
      </c>
      <c r="C31" t="str">
        <f>IF(Sheet2!B28&lt;&gt;"",Sheet2!B28,"")</f>
        <v/>
      </c>
      <c r="D31" t="str">
        <f>IF(C31&lt;&gt;"",D2,"")</f>
        <v/>
      </c>
      <c r="E31" s="68" t="str">
        <f>IF(C31&lt;&gt;"",IF(Sheet2!F28="ABS","ABS",SUM(Sheet2!D28,Sheet2!F28)),"")</f>
        <v/>
      </c>
      <c r="F31" t="str">
        <f>IF(C31&lt;&gt;"",IF(Sheet1!O12=30,1,IF(Sheet1!O12=60,2,IF(Sheet1!O12=90,3))),"")</f>
        <v/>
      </c>
      <c r="G31" t="str">
        <f>IF(C31&lt;&gt;"",G2,"")</f>
        <v/>
      </c>
    </row>
    <row r="32" spans="1:7">
      <c r="A32" t="str">
        <f>IF(C32&lt;&gt;"",A2,"")</f>
        <v/>
      </c>
      <c r="B32" t="str">
        <f>IF(C32&lt;&gt;"",B2,"")</f>
        <v/>
      </c>
      <c r="C32" t="str">
        <f>IF(Sheet2!B29&lt;&gt;"",Sheet2!B29,"")</f>
        <v/>
      </c>
      <c r="D32" t="str">
        <f>IF(C32&lt;&gt;"",D2,"")</f>
        <v/>
      </c>
      <c r="E32" s="68" t="str">
        <f>IF(C32&lt;&gt;"",IF(Sheet2!F29="ABS","ABS",SUM(Sheet2!D29,Sheet2!F29)),"")</f>
        <v/>
      </c>
      <c r="F32" t="str">
        <f>IF(C32&lt;&gt;"",IF(Sheet1!O12=30,1,IF(Sheet1!O12=60,2,IF(Sheet1!O12=90,3))),"")</f>
        <v/>
      </c>
      <c r="G32" t="str">
        <f>IF(C32&lt;&gt;"",G2,"")</f>
        <v/>
      </c>
    </row>
    <row r="33" spans="1:7">
      <c r="A33" t="str">
        <f>IF(C33&lt;&gt;"",A2,"")</f>
        <v/>
      </c>
      <c r="B33" t="str">
        <f>IF(C33&lt;&gt;"",B2,"")</f>
        <v/>
      </c>
      <c r="C33" t="str">
        <f>IF(Sheet2!B30&lt;&gt;"",Sheet2!B30,"")</f>
        <v/>
      </c>
      <c r="D33" t="str">
        <f>IF(C33&lt;&gt;"",D2,"")</f>
        <v/>
      </c>
      <c r="E33" s="68" t="str">
        <f>IF(C33&lt;&gt;"",IF(Sheet2!F30="ABS","ABS",SUM(Sheet2!D30,Sheet2!F30)),"")</f>
        <v/>
      </c>
      <c r="F33" t="str">
        <f>IF(C33&lt;&gt;"",IF(Sheet1!O12=30,1,IF(Sheet1!O12=60,2,IF(Sheet1!O12=90,3))),"")</f>
        <v/>
      </c>
      <c r="G33" t="str">
        <f>IF(C33&lt;&gt;"",G2,"")</f>
        <v/>
      </c>
    </row>
    <row r="34" spans="1:7">
      <c r="A34" t="str">
        <f>IF(C34&lt;&gt;"",A2,"")</f>
        <v/>
      </c>
      <c r="B34" t="str">
        <f>IF(C34&lt;&gt;"",B2,"")</f>
        <v/>
      </c>
      <c r="C34" t="str">
        <f>IF(Sheet2!B31&lt;&gt;"",Sheet2!B31,"")</f>
        <v/>
      </c>
      <c r="D34" t="str">
        <f>IF(C34&lt;&gt;"",D2,"")</f>
        <v/>
      </c>
      <c r="E34" s="68" t="str">
        <f>IF(C34&lt;&gt;"",IF(Sheet2!F31="ABS","ABS",SUM(Sheet2!D31,Sheet2!F31)),"")</f>
        <v/>
      </c>
      <c r="F34" t="str">
        <f>IF(C34&lt;&gt;"",IF(Sheet1!O12=30,1,IF(Sheet1!O12=60,2,IF(Sheet1!O12=90,3))),"")</f>
        <v/>
      </c>
      <c r="G34" t="str">
        <f>IF(C34&lt;&gt;"",G2,"")</f>
        <v/>
      </c>
    </row>
    <row r="35" spans="1:7">
      <c r="A35" t="str">
        <f>IF(C35&lt;&gt;"",A2,"")</f>
        <v/>
      </c>
      <c r="B35" t="str">
        <f>IF(C35&lt;&gt;"",B2,"")</f>
        <v/>
      </c>
      <c r="C35" t="str">
        <f>IF(Sheet2!B32&lt;&gt;"",Sheet2!B32,"")</f>
        <v/>
      </c>
      <c r="D35" t="str">
        <f>IF(C35&lt;&gt;"",D2,"")</f>
        <v/>
      </c>
      <c r="E35" s="68" t="str">
        <f>IF(C35&lt;&gt;"",IF(Sheet2!F32="ABS","ABS",SUM(Sheet2!D32,Sheet2!F32)),"")</f>
        <v/>
      </c>
      <c r="F35" t="str">
        <f>IF(C35&lt;&gt;"",IF(Sheet1!O12=30,1,IF(Sheet1!O12=60,2,IF(Sheet1!O12=90,3))),"")</f>
        <v/>
      </c>
      <c r="G35" t="str">
        <f>IF(C35&lt;&gt;"",G2,"")</f>
        <v/>
      </c>
    </row>
    <row r="36" spans="1:7">
      <c r="A36" t="str">
        <f>IF(C36&lt;&gt;"",A2,"")</f>
        <v/>
      </c>
      <c r="B36" t="str">
        <f>IF(C36&lt;&gt;"",B2,"")</f>
        <v/>
      </c>
      <c r="C36" t="str">
        <f>IF(Sheet2!B33&lt;&gt;"",Sheet2!B33,"")</f>
        <v/>
      </c>
      <c r="D36" t="str">
        <f>IF(C36&lt;&gt;"",D2,"")</f>
        <v/>
      </c>
      <c r="E36" s="68" t="str">
        <f>IF(C36&lt;&gt;"",IF(Sheet2!F33="ABS","ABS",SUM(Sheet2!D33,Sheet2!F33)),"")</f>
        <v/>
      </c>
      <c r="F36" t="str">
        <f>IF(C36&lt;&gt;"",IF(Sheet1!O12=30,1,IF(Sheet1!O12=60,2,IF(Sheet1!O12=90,3))),"")</f>
        <v/>
      </c>
      <c r="G36" t="str">
        <f>IF(C36&lt;&gt;"",G2,"")</f>
        <v/>
      </c>
    </row>
    <row r="37" spans="1:7">
      <c r="A37" t="str">
        <f>IF(C37&lt;&gt;"",A2,"")</f>
        <v/>
      </c>
      <c r="B37" t="str">
        <f>IF(C37&lt;&gt;"",B2,"")</f>
        <v/>
      </c>
      <c r="C37" t="str">
        <f>IF(Sheet2!B34&lt;&gt;"",Sheet2!B34,"")</f>
        <v/>
      </c>
      <c r="D37" t="str">
        <f>IF(C37&lt;&gt;"",D2,"")</f>
        <v/>
      </c>
      <c r="E37" s="68" t="str">
        <f>IF(C37&lt;&gt;"",IF(Sheet2!F34="ABS","ABS",SUM(Sheet2!D34,Sheet2!F34)),"")</f>
        <v/>
      </c>
      <c r="F37" t="str">
        <f>IF(C37&lt;&gt;"",IF(Sheet1!O12=30,1,IF(Sheet1!O12=60,2,IF(Sheet1!O12=90,3))),"")</f>
        <v/>
      </c>
      <c r="G37" t="str">
        <f>IF(C37&lt;&gt;"",G2,"")</f>
        <v/>
      </c>
    </row>
    <row r="38" spans="1:7">
      <c r="A38" t="str">
        <f>IF(C38&lt;&gt;"",A2,"")</f>
        <v/>
      </c>
      <c r="B38" t="str">
        <f>IF(C38&lt;&gt;"",B2,"")</f>
        <v/>
      </c>
      <c r="C38" t="str">
        <f>IF(Sheet2!B35&lt;&gt;"",Sheet2!B35,"")</f>
        <v/>
      </c>
      <c r="D38" t="str">
        <f>IF(C38&lt;&gt;"",D2,"")</f>
        <v/>
      </c>
      <c r="E38" s="68" t="str">
        <f>IF(C38&lt;&gt;"",IF(Sheet2!F35="ABS","ABS",SUM(Sheet2!D35,Sheet2!F35)),"")</f>
        <v/>
      </c>
      <c r="F38" t="str">
        <f>IF(C38&lt;&gt;"",IF(Sheet1!O12=30,1,IF(Sheet1!O12=60,2,IF(Sheet1!O12=90,3))),"")</f>
        <v/>
      </c>
      <c r="G38" t="str">
        <f>IF(C38&lt;&gt;"",G2,"")</f>
        <v/>
      </c>
    </row>
    <row r="39" spans="1:7">
      <c r="A39" t="str">
        <f>IF(C39&lt;&gt;"",A2,"")</f>
        <v/>
      </c>
      <c r="B39" t="str">
        <f>IF(C39&lt;&gt;"",B2,"")</f>
        <v/>
      </c>
      <c r="C39" t="str">
        <f>IF(Sheet2!B36&lt;&gt;"",Sheet2!B36,"")</f>
        <v/>
      </c>
      <c r="D39" t="str">
        <f>IF(C39&lt;&gt;"",D2,"")</f>
        <v/>
      </c>
      <c r="E39" s="68" t="str">
        <f>IF(C39&lt;&gt;"",IF(Sheet2!F36="ABS","ABS",SUM(Sheet2!D36,Sheet2!F36)),"")</f>
        <v/>
      </c>
      <c r="F39" t="str">
        <f>IF(C39&lt;&gt;"",IF(Sheet1!O12=30,1,IF(Sheet1!O12=60,2,IF(Sheet1!O12=90,3))),"")</f>
        <v/>
      </c>
      <c r="G39" t="str">
        <f>IF(C39&lt;&gt;"",G2,"")</f>
        <v/>
      </c>
    </row>
    <row r="40" spans="1:7">
      <c r="A40" t="str">
        <f>IF(C40&lt;&gt;"",A2,"")</f>
        <v/>
      </c>
      <c r="B40" t="str">
        <f>IF(C40&lt;&gt;"",B2,"")</f>
        <v/>
      </c>
      <c r="C40" t="str">
        <f>IF(Sheet2!B37&lt;&gt;"",Sheet2!B37,"")</f>
        <v/>
      </c>
      <c r="D40" t="str">
        <f>IF(C40&lt;&gt;"",D2,"")</f>
        <v/>
      </c>
      <c r="E40" s="68" t="str">
        <f>IF(C40&lt;&gt;"",IF(Sheet2!F37="ABS","ABS",SUM(Sheet2!D37,Sheet2!F37)),"")</f>
        <v/>
      </c>
      <c r="F40" t="str">
        <f>IF(C40&lt;&gt;"",IF(Sheet1!O12=30,1,IF(Sheet1!O12=60,2,IF(Sheet1!O12=90,3))),"")</f>
        <v/>
      </c>
      <c r="G40" t="str">
        <f>IF(C40&lt;&gt;"",G2,"")</f>
        <v/>
      </c>
    </row>
    <row r="41" spans="1:7">
      <c r="A41" t="str">
        <f>IF(C41&lt;&gt;"",A2,"")</f>
        <v/>
      </c>
      <c r="B41" t="str">
        <f>IF(C41&lt;&gt;"",B2,"")</f>
        <v/>
      </c>
      <c r="C41" t="str">
        <f>IF(Sheet2!B38&lt;&gt;"",Sheet2!B38,"")</f>
        <v/>
      </c>
      <c r="D41" t="str">
        <f>IF(C41&lt;&gt;"",D2,"")</f>
        <v/>
      </c>
      <c r="E41" s="68" t="str">
        <f>IF(C41&lt;&gt;"",IF(Sheet2!F38="ABS","ABS",SUM(Sheet2!D38,Sheet2!F38)),"")</f>
        <v/>
      </c>
      <c r="F41" t="str">
        <f>IF(C41&lt;&gt;"",IF(Sheet1!O12=30,1,IF(Sheet1!O12=60,2,IF(Sheet1!O12=90,3))),"")</f>
        <v/>
      </c>
      <c r="G41" t="str">
        <f>IF(C41&lt;&gt;"",G2,"")</f>
        <v/>
      </c>
    </row>
    <row r="42" spans="1:7">
      <c r="A42" s="65" t="str">
        <f>IF(C42&lt;&gt;"",A2,"")</f>
        <v/>
      </c>
      <c r="B42" s="65" t="str">
        <f>IF(C42&lt;&gt;"",B2,"")</f>
        <v/>
      </c>
      <c r="C42" s="65" t="str">
        <f>IF(Sheet3!B19&lt;&gt;"",Sheet3!B19,"")</f>
        <v/>
      </c>
      <c r="D42" s="65" t="str">
        <f>IF(C42&lt;&gt;"",D2,"")</f>
        <v/>
      </c>
      <c r="E42" s="69" t="str">
        <f>IF(C42&lt;&gt;"",IF(Sheet3!F19="ABS","ABS",SUM(Sheet3!D19,Sheet3!F19)),"")</f>
        <v/>
      </c>
      <c r="F42" t="str">
        <f>IF(C42&lt;&gt;"",IF(Sheet1!O12=30,1,IF(Sheet1!O12=60,2,IF(Sheet1!O12=90,3))),"")</f>
        <v/>
      </c>
      <c r="G42" t="str">
        <f>IF(C42&lt;&gt;"",G2,"")</f>
        <v/>
      </c>
    </row>
    <row r="43" spans="1:7">
      <c r="A43" t="str">
        <f>IF(C43&lt;&gt;"",A2,"")</f>
        <v/>
      </c>
      <c r="B43" t="str">
        <f>IF(C43&lt;&gt;"",B2,"")</f>
        <v/>
      </c>
      <c r="C43" t="str">
        <f>IF(Sheet3!B20&lt;&gt;"",Sheet3!B20,"")</f>
        <v/>
      </c>
      <c r="D43" t="str">
        <f>IF(C43&lt;&gt;"",D2,"")</f>
        <v/>
      </c>
      <c r="E43" s="68" t="str">
        <f>IF(C43&lt;&gt;"",IF(Sheet3!F20="ABS","ABS",SUM(Sheet3!D20,Sheet3!F20)),"")</f>
        <v/>
      </c>
      <c r="F43" t="str">
        <f>IF(C43&lt;&gt;"",IF(Sheet1!O12=30,1,IF(Sheet1!O12=60,2,IF(Sheet1!O12=90,3))),"")</f>
        <v/>
      </c>
      <c r="G43" t="str">
        <f>IF(C43&lt;&gt;"",G2,"")</f>
        <v/>
      </c>
    </row>
    <row r="44" spans="1:7">
      <c r="A44" t="str">
        <f>IF(C44&lt;&gt;"",A2,"")</f>
        <v/>
      </c>
      <c r="B44" t="str">
        <f>IF(C44&lt;&gt;"",B2,"")</f>
        <v/>
      </c>
      <c r="C44" t="str">
        <f>IF(Sheet3!B21&lt;&gt;"",Sheet3!B21,"")</f>
        <v/>
      </c>
      <c r="D44" t="str">
        <f>IF(C44&lt;&gt;"",D2,"")</f>
        <v/>
      </c>
      <c r="E44" s="68" t="str">
        <f>IF(C44&lt;&gt;"",IF(Sheet3!F21="ABS","ABS",SUM(Sheet3!D21,Sheet3!F21)),"")</f>
        <v/>
      </c>
      <c r="F44" t="str">
        <f>IF(C44&lt;&gt;"",IF(Sheet1!O12=30,1,IF(Sheet1!O12=60,2,IF(Sheet1!O12=90,3))),"")</f>
        <v/>
      </c>
      <c r="G44" t="str">
        <f>IF(C44&lt;&gt;"",G2,"")</f>
        <v/>
      </c>
    </row>
    <row r="45" spans="1:7">
      <c r="A45" t="str">
        <f>IF(C45&lt;&gt;"",A2,"")</f>
        <v/>
      </c>
      <c r="B45" t="str">
        <f>IF(C45&lt;&gt;"",B2,"")</f>
        <v/>
      </c>
      <c r="C45" t="str">
        <f>IF(Sheet3!B22&lt;&gt;"",Sheet3!B22,"")</f>
        <v/>
      </c>
      <c r="D45" t="str">
        <f>IF(C45&lt;&gt;"",D2,"")</f>
        <v/>
      </c>
      <c r="E45" s="68" t="str">
        <f>IF(C45&lt;&gt;"",IF(Sheet3!F22="ABS","ABS",SUM(Sheet3!D22,Sheet3!F22)),"")</f>
        <v/>
      </c>
      <c r="F45" t="str">
        <f>IF(C45&lt;&gt;"",IF(Sheet1!O12=30,1,IF(Sheet1!O12=60,2,IF(Sheet1!O12=90,3))),"")</f>
        <v/>
      </c>
      <c r="G45" t="str">
        <f>IF(C45&lt;&gt;"",G2,"")</f>
        <v/>
      </c>
    </row>
    <row r="46" spans="1:7">
      <c r="A46" t="str">
        <f>IF(C46&lt;&gt;"",A2,"")</f>
        <v/>
      </c>
      <c r="B46" t="str">
        <f>IF(C46&lt;&gt;"",B2,"")</f>
        <v/>
      </c>
      <c r="C46" t="str">
        <f>IF(Sheet3!B23&lt;&gt;"",Sheet3!B23,"")</f>
        <v/>
      </c>
      <c r="D46" t="str">
        <f>IF(C46&lt;&gt;"",D2,"")</f>
        <v/>
      </c>
      <c r="E46" s="68" t="str">
        <f>IF(C46&lt;&gt;"",IF(Sheet3!F23="ABS","ABS",SUM(Sheet3!D23,Sheet3!F23)),"")</f>
        <v/>
      </c>
      <c r="F46" t="str">
        <f>IF(C46&lt;&gt;"",IF(Sheet1!O12=30,1,IF(Sheet1!O12=60,2,IF(Sheet1!O12=90,3))),"")</f>
        <v/>
      </c>
      <c r="G46" t="str">
        <f>IF(C46&lt;&gt;"",G2,"")</f>
        <v/>
      </c>
    </row>
    <row r="47" spans="1:7">
      <c r="A47" t="str">
        <f>IF(C47&lt;&gt;"",A2,"")</f>
        <v/>
      </c>
      <c r="B47" t="str">
        <f>IF(C47&lt;&gt;"",B2,"")</f>
        <v/>
      </c>
      <c r="C47" t="str">
        <f>IF(Sheet3!B24&lt;&gt;"",Sheet3!B24,"")</f>
        <v/>
      </c>
      <c r="D47" t="str">
        <f>IF(C47&lt;&gt;"",D2,"")</f>
        <v/>
      </c>
      <c r="E47" s="68" t="str">
        <f>IF(C47&lt;&gt;"",IF(Sheet3!F24="ABS","ABS",SUM(Sheet3!D24,Sheet3!F24)),"")</f>
        <v/>
      </c>
      <c r="F47" t="str">
        <f>IF(C47&lt;&gt;"",IF(Sheet1!O12=30,1,IF(Sheet1!O12=60,2,IF(Sheet1!O12=90,3))),"")</f>
        <v/>
      </c>
      <c r="G47" t="str">
        <f>IF(C47&lt;&gt;"",G2,"")</f>
        <v/>
      </c>
    </row>
    <row r="48" spans="1:7">
      <c r="A48" t="str">
        <f>IF(C48&lt;&gt;"",A2,"")</f>
        <v/>
      </c>
      <c r="B48" t="str">
        <f>IF(C48&lt;&gt;"",B2,"")</f>
        <v/>
      </c>
      <c r="C48" t="str">
        <f>IF(Sheet3!B25&lt;&gt;"",Sheet3!B25,"")</f>
        <v/>
      </c>
      <c r="D48" t="str">
        <f>IF(C48&lt;&gt;"",D2,"")</f>
        <v/>
      </c>
      <c r="E48" s="68" t="str">
        <f>IF(C48&lt;&gt;"",IF(Sheet3!F25="ABS","ABS",SUM(Sheet3!D25,Sheet3!F25)),"")</f>
        <v/>
      </c>
      <c r="F48" t="str">
        <f>IF(C48&lt;&gt;"",IF(Sheet1!O12=30,1,IF(Sheet1!O12=60,2,IF(Sheet1!O12=90,3))),"")</f>
        <v/>
      </c>
      <c r="G48" t="str">
        <f>IF(C48&lt;&gt;"",G2,"")</f>
        <v/>
      </c>
    </row>
    <row r="49" spans="1:7">
      <c r="A49" t="str">
        <f>IF(C49&lt;&gt;"",A2,"")</f>
        <v/>
      </c>
      <c r="B49" t="str">
        <f>IF(C49&lt;&gt;"",B2,"")</f>
        <v/>
      </c>
      <c r="C49" t="str">
        <f>IF(Sheet3!B26&lt;&gt;"",Sheet3!B26,"")</f>
        <v/>
      </c>
      <c r="D49" t="str">
        <f>IF(C49&lt;&gt;"",D2,"")</f>
        <v/>
      </c>
      <c r="E49" s="68" t="str">
        <f>IF(C49&lt;&gt;"",IF(Sheet3!F26="ABS","ABS",SUM(Sheet3!D26,Sheet3!F26)),"")</f>
        <v/>
      </c>
      <c r="F49" t="str">
        <f>IF(C49&lt;&gt;"",IF(Sheet1!O12=30,1,IF(Sheet1!O12=60,2,IF(Sheet1!O12=90,3))),"")</f>
        <v/>
      </c>
      <c r="G49" t="str">
        <f>IF(C49&lt;&gt;"",G2,"")</f>
        <v/>
      </c>
    </row>
    <row r="50" spans="1:7">
      <c r="A50" t="str">
        <f>IF(C50&lt;&gt;"",A2,"")</f>
        <v/>
      </c>
      <c r="B50" t="str">
        <f>IF(C50&lt;&gt;"",B2,"")</f>
        <v/>
      </c>
      <c r="C50" t="str">
        <f>IF(Sheet3!B27&lt;&gt;"",Sheet3!B27,"")</f>
        <v/>
      </c>
      <c r="D50" t="str">
        <f>IF(C50&lt;&gt;"",D2,"")</f>
        <v/>
      </c>
      <c r="E50" s="68" t="str">
        <f>IF(C50&lt;&gt;"",IF(Sheet3!F27="ABS","ABS",SUM(Sheet3!D27,Sheet3!F27)),"")</f>
        <v/>
      </c>
      <c r="F50" t="str">
        <f>IF(C50&lt;&gt;"",IF(Sheet1!O12=30,1,IF(Sheet1!O12=60,2,IF(Sheet1!O12=90,3))),"")</f>
        <v/>
      </c>
      <c r="G50" t="str">
        <f>IF(C50&lt;&gt;"",G2,"")</f>
        <v/>
      </c>
    </row>
    <row r="51" spans="1:7">
      <c r="A51" t="str">
        <f>IF(C51&lt;&gt;"",A2,"")</f>
        <v/>
      </c>
      <c r="B51" t="str">
        <f>IF(C51&lt;&gt;"",B2,"")</f>
        <v/>
      </c>
      <c r="C51" t="str">
        <f>IF(Sheet3!B28&lt;&gt;"",Sheet3!B28,"")</f>
        <v/>
      </c>
      <c r="D51" t="str">
        <f>IF(C51&lt;&gt;"",D2,"")</f>
        <v/>
      </c>
      <c r="E51" s="68" t="str">
        <f>IF(C51&lt;&gt;"",IF(Sheet3!F28="ABS","ABS",SUM(Sheet3!D28,Sheet3!F28)),"")</f>
        <v/>
      </c>
      <c r="F51" t="str">
        <f>IF(C51&lt;&gt;"",IF(Sheet1!O12=30,1,IF(Sheet1!O12=60,2,IF(Sheet1!O12=90,3))),"")</f>
        <v/>
      </c>
      <c r="G51" t="str">
        <f>IF(C51&lt;&gt;"",G2,"")</f>
        <v/>
      </c>
    </row>
    <row r="52" spans="1:7">
      <c r="A52" t="str">
        <f>IF(C52&lt;&gt;"",A2,"")</f>
        <v/>
      </c>
      <c r="B52" t="str">
        <f>IF(C52&lt;&gt;"",B2,"")</f>
        <v/>
      </c>
      <c r="C52" t="str">
        <f>IF(Sheet3!B29&lt;&gt;"",Sheet3!B29,"")</f>
        <v/>
      </c>
      <c r="D52" t="str">
        <f>IF(C52&lt;&gt;"",D2,"")</f>
        <v/>
      </c>
      <c r="E52" s="68" t="str">
        <f>IF(C52&lt;&gt;"",IF(Sheet3!F29="ABS","ABS",SUM(Sheet3!D29,Sheet3!F29)),"")</f>
        <v/>
      </c>
      <c r="F52" t="str">
        <f>IF(C52&lt;&gt;"",IF(Sheet1!O12=30,1,IF(Sheet1!O12=60,2,IF(Sheet1!O12=90,3))),"")</f>
        <v/>
      </c>
      <c r="G52" t="str">
        <f>IF(C52&lt;&gt;"",G2,"")</f>
        <v/>
      </c>
    </row>
    <row r="53" spans="1:7">
      <c r="A53" t="str">
        <f>IF(C53&lt;&gt;"",A2,"")</f>
        <v/>
      </c>
      <c r="B53" t="str">
        <f>IF(C53&lt;&gt;"",B2,"")</f>
        <v/>
      </c>
      <c r="C53" t="str">
        <f>IF(Sheet3!B30&lt;&gt;"",Sheet3!B30,"")</f>
        <v/>
      </c>
      <c r="D53" t="str">
        <f>IF(C53&lt;&gt;"",D2,"")</f>
        <v/>
      </c>
      <c r="E53" s="68" t="str">
        <f>IF(C53&lt;&gt;"",IF(Sheet3!F30="ABS","ABS",SUM(Sheet3!D30,Sheet3!F30)),"")</f>
        <v/>
      </c>
      <c r="F53" t="str">
        <f>IF(C53&lt;&gt;"",IF(Sheet1!O12=30,1,IF(Sheet1!O12=60,2,IF(Sheet1!O12=90,3))),"")</f>
        <v/>
      </c>
      <c r="G53" t="str">
        <f>IF(C53&lt;&gt;"",G2,"")</f>
        <v/>
      </c>
    </row>
    <row r="54" spans="1:7">
      <c r="A54" t="str">
        <f>IF(C54&lt;&gt;"",A2,"")</f>
        <v/>
      </c>
      <c r="B54" t="str">
        <f>IF(C54&lt;&gt;"",B2,"")</f>
        <v/>
      </c>
      <c r="C54" t="str">
        <f>IF(Sheet3!B31&lt;&gt;"",Sheet3!B31,"")</f>
        <v/>
      </c>
      <c r="D54" t="str">
        <f>IF(C54&lt;&gt;"",D2,"")</f>
        <v/>
      </c>
      <c r="E54" s="68" t="str">
        <f>IF(C54&lt;&gt;"",IF(Sheet3!F31="ABS","ABS",SUM(Sheet3!D31,Sheet3!F31)),"")</f>
        <v/>
      </c>
      <c r="F54" t="str">
        <f>IF(C54&lt;&gt;"",IF(Sheet1!O12=30,1,IF(Sheet1!O12=60,2,IF(Sheet1!O12=90,3))),"")</f>
        <v/>
      </c>
      <c r="G54" t="str">
        <f>IF(C54&lt;&gt;"",G2,"")</f>
        <v/>
      </c>
    </row>
    <row r="55" spans="1:7">
      <c r="A55" t="str">
        <f>IF(C55&lt;&gt;"",A2,"")</f>
        <v/>
      </c>
      <c r="B55" t="str">
        <f>IF(C55&lt;&gt;"",B2,"")</f>
        <v/>
      </c>
      <c r="C55" t="str">
        <f>IF(Sheet3!B32&lt;&gt;"",Sheet3!B32,"")</f>
        <v/>
      </c>
      <c r="D55" t="str">
        <f>IF(C55&lt;&gt;"",D2,"")</f>
        <v/>
      </c>
      <c r="E55" s="68" t="str">
        <f>IF(C55&lt;&gt;"",IF(Sheet3!F32="ABS","ABS",SUM(Sheet3!D32,Sheet3!F32)),"")</f>
        <v/>
      </c>
      <c r="F55" t="str">
        <f>IF(C55&lt;&gt;"",IF(Sheet1!O12=30,1,IF(Sheet1!O12=60,2,IF(Sheet1!O12=90,3))),"")</f>
        <v/>
      </c>
      <c r="G55" t="str">
        <f>IF(C55&lt;&gt;"",G2,"")</f>
        <v/>
      </c>
    </row>
    <row r="56" spans="1:7">
      <c r="A56" t="str">
        <f>IF(C56&lt;&gt;"",A2,"")</f>
        <v/>
      </c>
      <c r="B56" t="str">
        <f>IF(C56&lt;&gt;"",B2,"")</f>
        <v/>
      </c>
      <c r="C56" t="str">
        <f>IF(Sheet3!B33&lt;&gt;"",Sheet3!B33,"")</f>
        <v/>
      </c>
      <c r="D56" t="str">
        <f>IF(C56&lt;&gt;"",D2,"")</f>
        <v/>
      </c>
      <c r="E56" s="68" t="str">
        <f>IF(C56&lt;&gt;"",IF(Sheet3!F33="ABS","ABS",SUM(Sheet3!D33,Sheet3!F33)),"")</f>
        <v/>
      </c>
      <c r="F56" t="str">
        <f>IF(C56&lt;&gt;"",IF(Sheet1!O12=30,1,IF(Sheet1!O12=60,2,IF(Sheet1!O12=90,3))),"")</f>
        <v/>
      </c>
      <c r="G56" t="str">
        <f>IF(C56&lt;&gt;"",G2,"")</f>
        <v/>
      </c>
    </row>
    <row r="57" spans="1:7">
      <c r="A57" t="str">
        <f>IF(C57&lt;&gt;"",A2,"")</f>
        <v/>
      </c>
      <c r="B57" t="str">
        <f>IF(C57&lt;&gt;"",B2,"")</f>
        <v/>
      </c>
      <c r="C57" t="str">
        <f>IF(Sheet3!B34&lt;&gt;"",Sheet3!B34,"")</f>
        <v/>
      </c>
      <c r="D57" t="str">
        <f>IF(C57&lt;&gt;"",D2,"")</f>
        <v/>
      </c>
      <c r="E57" s="68" t="str">
        <f>IF(C57&lt;&gt;"",IF(Sheet3!F34="ABS","ABS",SUM(Sheet3!D34,Sheet3!F34)),"")</f>
        <v/>
      </c>
      <c r="F57" t="str">
        <f>IF(C57&lt;&gt;"",IF(Sheet1!O12=30,1,IF(Sheet1!O12=60,2,IF(Sheet1!O12=90,3))),"")</f>
        <v/>
      </c>
      <c r="G57" t="str">
        <f>IF(C57&lt;&gt;"",G2,"")</f>
        <v/>
      </c>
    </row>
    <row r="58" spans="1:7">
      <c r="A58" t="str">
        <f>IF(C58&lt;&gt;"",A2,"")</f>
        <v/>
      </c>
      <c r="B58" t="str">
        <f>IF(C58&lt;&gt;"",B2,"")</f>
        <v/>
      </c>
      <c r="C58" t="str">
        <f>IF(Sheet3!B35&lt;&gt;"",Sheet3!B35,"")</f>
        <v/>
      </c>
      <c r="D58" t="str">
        <f>IF(C58&lt;&gt;"",D2,"")</f>
        <v/>
      </c>
      <c r="E58" s="68" t="str">
        <f>IF(C58&lt;&gt;"",IF(Sheet3!F35="ABS","ABS",SUM(Sheet3!D35,Sheet3!F35)),"")</f>
        <v/>
      </c>
      <c r="F58" t="str">
        <f>IF(C58&lt;&gt;"",IF(Sheet1!O12=30,1,IF(Sheet1!O12=60,2,IF(Sheet1!O12=90,3))),"")</f>
        <v/>
      </c>
      <c r="G58" t="str">
        <f>IF(C58&lt;&gt;"",G2,"")</f>
        <v/>
      </c>
    </row>
    <row r="59" spans="1:7">
      <c r="A59" t="str">
        <f>IF(C59&lt;&gt;"",A2,"")</f>
        <v/>
      </c>
      <c r="B59" t="str">
        <f>IF(C59&lt;&gt;"",B2,"")</f>
        <v/>
      </c>
      <c r="C59" t="str">
        <f>IF(Sheet3!B36&lt;&gt;"",Sheet3!B36,"")</f>
        <v/>
      </c>
      <c r="D59" t="str">
        <f>IF(C59&lt;&gt;"",D2,"")</f>
        <v/>
      </c>
      <c r="E59" s="68" t="str">
        <f>IF(C59&lt;&gt;"",IF(Sheet3!F36="ABS","ABS",SUM(Sheet3!D36,Sheet3!F36)),"")</f>
        <v/>
      </c>
      <c r="F59" t="str">
        <f>IF(C59&lt;&gt;"",IF(Sheet1!O12=30,1,IF(Sheet1!O12=60,2,IF(Sheet1!O12=90,3))),"")</f>
        <v/>
      </c>
      <c r="G59" t="str">
        <f>IF(C59&lt;&gt;"",G2,"")</f>
        <v/>
      </c>
    </row>
    <row r="60" spans="1:7">
      <c r="A60" t="str">
        <f>IF(C60&lt;&gt;"",A2,"")</f>
        <v/>
      </c>
      <c r="B60" t="str">
        <f>IF(C60&lt;&gt;"",B2,"")</f>
        <v/>
      </c>
      <c r="C60" t="str">
        <f>IF(Sheet3!B37&lt;&gt;"",Sheet3!B37,"")</f>
        <v/>
      </c>
      <c r="D60" t="str">
        <f>IF(C60&lt;&gt;"",D2,"")</f>
        <v/>
      </c>
      <c r="E60" s="68" t="str">
        <f>IF(C60&lt;&gt;"",IF(Sheet3!F37="ABS","ABS",SUM(Sheet3!D37,Sheet3!F37)),"")</f>
        <v/>
      </c>
      <c r="F60" t="str">
        <f>IF(C60&lt;&gt;"",IF(Sheet1!O12=30,1,IF(Sheet1!O12=60,2,IF(Sheet1!O12=90,3))),"")</f>
        <v/>
      </c>
      <c r="G60" t="str">
        <f>IF(C60&lt;&gt;"",G2,"")</f>
        <v/>
      </c>
    </row>
    <row r="61" spans="1:7">
      <c r="A61" t="str">
        <f>IF(C61&lt;&gt;"",A2,"")</f>
        <v/>
      </c>
      <c r="B61" t="str">
        <f>IF(C61&lt;&gt;"",B2,"")</f>
        <v/>
      </c>
      <c r="C61" t="str">
        <f>IF(Sheet3!B38&lt;&gt;"",Sheet3!B38,"")</f>
        <v/>
      </c>
      <c r="D61" t="str">
        <f>IF(C61&lt;&gt;"",D2,"")</f>
        <v/>
      </c>
      <c r="E61" s="68" t="str">
        <f>IF(C61&lt;&gt;"",IF(Sheet3!F38="ABS","ABS",SUM(Sheet3!D38,Sheet3!F38)),"")</f>
        <v/>
      </c>
      <c r="F61" t="str">
        <f>IF(C61&lt;&gt;"",IF(Sheet1!O12=30,1,IF(Sheet1!O12=60,2,IF(Sheet1!O12=90,3))),"")</f>
        <v/>
      </c>
      <c r="G61" t="str">
        <f>IF(C61&lt;&gt;"",G2,"")</f>
        <v/>
      </c>
    </row>
    <row r="62" spans="1:7">
      <c r="A62" s="65" t="str">
        <f>IF(C62&lt;&gt;"",A2,"")</f>
        <v/>
      </c>
      <c r="B62" s="65" t="str">
        <f>IF(C62&lt;&gt;"",B2,"")</f>
        <v/>
      </c>
      <c r="C62" s="65" t="str">
        <f>IF(Sheet4!B19&lt;&gt;"",Sheet4!B19,"")</f>
        <v/>
      </c>
      <c r="D62" s="65" t="str">
        <f>IF(C62&lt;&gt;"",D2,"")</f>
        <v/>
      </c>
      <c r="E62" s="69" t="str">
        <f>IF(C62&lt;&gt;"",IF(Sheet4!F19="ABS","ABS",SUM(Sheet4!D19,Sheet4!F19)),"")</f>
        <v/>
      </c>
      <c r="F62" t="str">
        <f>IF(C62&lt;&gt;"",IF(Sheet1!O12=30,1,IF(Sheet1!O12=60,2,IF(Sheet1!O12=90,3))),"")</f>
        <v/>
      </c>
      <c r="G62" t="str">
        <f>IF(C62&lt;&gt;"",G2,"")</f>
        <v/>
      </c>
    </row>
    <row r="63" spans="1:7">
      <c r="A63" t="str">
        <f>IF(C63&lt;&gt;"",A2,"")</f>
        <v/>
      </c>
      <c r="B63" t="str">
        <f>IF(C63&lt;&gt;"",B2,"")</f>
        <v/>
      </c>
      <c r="C63" t="str">
        <f>IF(Sheet4!B20&lt;&gt;"",Sheet4!B20,"")</f>
        <v/>
      </c>
      <c r="D63" t="str">
        <f>IF(C63&lt;&gt;"",D2,"")</f>
        <v/>
      </c>
      <c r="E63" s="68" t="str">
        <f>IF(C63&lt;&gt;"",IF(Sheet4!F20="ABS","ABS",SUM(Sheet4!D20,Sheet4!F20)),"")</f>
        <v/>
      </c>
      <c r="F63" t="str">
        <f>IF(C63&lt;&gt;"",IF(Sheet1!O12=30,1,IF(Sheet1!O12=60,2,IF(Sheet1!O12=90,3))),"")</f>
        <v/>
      </c>
      <c r="G63" t="str">
        <f>IF(C63&lt;&gt;"",G2,"")</f>
        <v/>
      </c>
    </row>
    <row r="64" spans="1:7">
      <c r="A64" t="str">
        <f>IF(C64&lt;&gt;"",A2,"")</f>
        <v/>
      </c>
      <c r="B64" t="str">
        <f>IF(C64&lt;&gt;"",B2,"")</f>
        <v/>
      </c>
      <c r="C64" t="str">
        <f>IF(Sheet4!B21&lt;&gt;"",Sheet4!B21,"")</f>
        <v/>
      </c>
      <c r="D64" t="str">
        <f>IF(C64&lt;&gt;"",D2,"")</f>
        <v/>
      </c>
      <c r="E64" s="68" t="str">
        <f>IF(C64&lt;&gt;"",IF(Sheet4!F21="ABS","ABS",SUM(Sheet4!D21,Sheet4!F21)),"")</f>
        <v/>
      </c>
      <c r="F64" t="str">
        <f>IF(C64&lt;&gt;"",IF(Sheet1!O12=30,1,IF(Sheet1!O12=60,2,IF(Sheet1!O12=90,3))),"")</f>
        <v/>
      </c>
      <c r="G64" t="str">
        <f>IF(C64&lt;&gt;"",G2,"")</f>
        <v/>
      </c>
    </row>
    <row r="65" spans="1:7">
      <c r="A65" t="str">
        <f>IF(C65&lt;&gt;"",A2,"")</f>
        <v/>
      </c>
      <c r="B65" t="str">
        <f>IF(C65&lt;&gt;"",B2,"")</f>
        <v/>
      </c>
      <c r="C65" t="str">
        <f>IF(Sheet4!B22&lt;&gt;"",Sheet4!B22,"")</f>
        <v/>
      </c>
      <c r="D65" t="str">
        <f>IF(C65&lt;&gt;"",D2,"")</f>
        <v/>
      </c>
      <c r="E65" s="68" t="str">
        <f>IF(C65&lt;&gt;"",IF(Sheet4!F22="ABS","ABS",SUM(Sheet4!D22,Sheet4!F22)),"")</f>
        <v/>
      </c>
      <c r="F65" t="str">
        <f>IF(C65&lt;&gt;"",IF(Sheet1!O12=30,1,IF(Sheet1!O12=60,2,IF(Sheet1!O12=90,3))),"")</f>
        <v/>
      </c>
      <c r="G65" t="str">
        <f>IF(C65&lt;&gt;"",G2,"")</f>
        <v/>
      </c>
    </row>
    <row r="66" spans="1:7">
      <c r="A66" t="str">
        <f>IF(C66&lt;&gt;"",A2,"")</f>
        <v/>
      </c>
      <c r="B66" t="str">
        <f>IF(C66&lt;&gt;"",B2,"")</f>
        <v/>
      </c>
      <c r="C66" t="str">
        <f>IF(Sheet4!B23&lt;&gt;"",Sheet4!B23,"")</f>
        <v/>
      </c>
      <c r="D66" t="str">
        <f>IF(C66&lt;&gt;"",D2,"")</f>
        <v/>
      </c>
      <c r="E66" s="68" t="str">
        <f>IF(C66&lt;&gt;"",IF(Sheet4!F23="ABS","ABS",SUM(Sheet4!D23,Sheet4!F23)),"")</f>
        <v/>
      </c>
      <c r="F66" t="str">
        <f>IF(C66&lt;&gt;"",IF(Sheet1!O12=30,1,IF(Sheet1!O12=60,2,IF(Sheet1!O12=90,3))),"")</f>
        <v/>
      </c>
      <c r="G66" t="str">
        <f>IF(C66&lt;&gt;"",G2,"")</f>
        <v/>
      </c>
    </row>
    <row r="67" spans="1:7">
      <c r="A67" t="str">
        <f>IF(C67&lt;&gt;"",A2,"")</f>
        <v/>
      </c>
      <c r="B67" t="str">
        <f>IF(C67&lt;&gt;"",B2,"")</f>
        <v/>
      </c>
      <c r="C67" t="str">
        <f>IF(Sheet4!B24&lt;&gt;"",Sheet4!B24,"")</f>
        <v/>
      </c>
      <c r="D67" t="str">
        <f>IF(C67&lt;&gt;"",D2,"")</f>
        <v/>
      </c>
      <c r="E67" s="68" t="str">
        <f>IF(C67&lt;&gt;"",IF(Sheet4!F24="ABS","ABS",SUM(Sheet4!D24,Sheet4!F24)),"")</f>
        <v/>
      </c>
      <c r="F67" t="str">
        <f>IF(C67&lt;&gt;"",IF(Sheet1!O12=30,1,IF(Sheet1!O12=60,2,IF(Sheet1!O12=90,3))),"")</f>
        <v/>
      </c>
      <c r="G67" t="str">
        <f>IF(C67&lt;&gt;"",G2,"")</f>
        <v/>
      </c>
    </row>
    <row r="68" spans="1:7">
      <c r="A68" t="str">
        <f>IF(C68&lt;&gt;"",A2,"")</f>
        <v/>
      </c>
      <c r="B68" t="str">
        <f>IF(C68&lt;&gt;"",B2,"")</f>
        <v/>
      </c>
      <c r="C68" t="str">
        <f>IF(Sheet4!B25&lt;&gt;"",Sheet4!B25,"")</f>
        <v/>
      </c>
      <c r="D68" t="str">
        <f>IF(C68&lt;&gt;"",D2,"")</f>
        <v/>
      </c>
      <c r="E68" s="68" t="str">
        <f>IF(C68&lt;&gt;"",IF(Sheet4!F25="ABS","ABS",SUM(Sheet4!D25,Sheet4!F25)),"")</f>
        <v/>
      </c>
      <c r="F68" t="str">
        <f>IF(C68&lt;&gt;"",IF(Sheet1!O12=30,1,IF(Sheet1!O12=60,2,IF(Sheet1!O12=90,3))),"")</f>
        <v/>
      </c>
      <c r="G68" t="str">
        <f>IF(C68&lt;&gt;"",G2,"")</f>
        <v/>
      </c>
    </row>
    <row r="69" spans="1:7">
      <c r="A69" t="str">
        <f>IF(C69&lt;&gt;"",A2,"")</f>
        <v/>
      </c>
      <c r="B69" t="str">
        <f>IF(C69&lt;&gt;"",B2,"")</f>
        <v/>
      </c>
      <c r="C69" t="str">
        <f>IF(Sheet4!B26&lt;&gt;"",Sheet4!B26,"")</f>
        <v/>
      </c>
      <c r="D69" t="str">
        <f>IF(C69&lt;&gt;"",D2,"")</f>
        <v/>
      </c>
      <c r="E69" s="68" t="str">
        <f>IF(C69&lt;&gt;"",IF(Sheet4!F26="ABS","ABS",SUM(Sheet4!D26,Sheet4!F26)),"")</f>
        <v/>
      </c>
      <c r="F69" t="str">
        <f>IF(C69&lt;&gt;"",IF(Sheet1!O12=30,1,IF(Sheet1!O12=60,2,IF(Sheet1!O12=90,3))),"")</f>
        <v/>
      </c>
      <c r="G69" t="str">
        <f>IF(C69&lt;&gt;"",G2,"")</f>
        <v/>
      </c>
    </row>
    <row r="70" spans="1:7">
      <c r="A70" t="str">
        <f>IF(C70&lt;&gt;"",A2,"")</f>
        <v/>
      </c>
      <c r="B70" t="str">
        <f>IF(C70&lt;&gt;"",B2,"")</f>
        <v/>
      </c>
      <c r="C70" t="str">
        <f>IF(Sheet4!B27&lt;&gt;"",Sheet4!B27,"")</f>
        <v/>
      </c>
      <c r="D70" t="str">
        <f>IF(C70&lt;&gt;"",D2,"")</f>
        <v/>
      </c>
      <c r="E70" s="68" t="str">
        <f>IF(C70&lt;&gt;"",IF(Sheet4!F27="ABS","ABS",SUM(Sheet4!D27,Sheet4!F27)),"")</f>
        <v/>
      </c>
      <c r="F70" t="str">
        <f>IF(C70&lt;&gt;"",IF(Sheet1!O12=30,1,IF(Sheet1!O12=60,2,IF(Sheet1!O12=90,3))),"")</f>
        <v/>
      </c>
      <c r="G70" t="str">
        <f>IF(C70&lt;&gt;"",G2,"")</f>
        <v/>
      </c>
    </row>
    <row r="71" spans="1:7">
      <c r="A71" t="str">
        <f>IF(C71&lt;&gt;"",A2,"")</f>
        <v/>
      </c>
      <c r="B71" t="str">
        <f>IF(C71&lt;&gt;"",B2,"")</f>
        <v/>
      </c>
      <c r="C71" t="str">
        <f>IF(Sheet4!B28&lt;&gt;"",Sheet4!B28,"")</f>
        <v/>
      </c>
      <c r="D71" t="str">
        <f>IF(C71&lt;&gt;"",D2,"")</f>
        <v/>
      </c>
      <c r="E71" s="68" t="str">
        <f>IF(C71&lt;&gt;"",IF(Sheet4!F28="ABS","ABS",SUM(Sheet4!D28,Sheet4!F28)),"")</f>
        <v/>
      </c>
      <c r="F71" t="str">
        <f>IF(C71&lt;&gt;"",IF(Sheet1!O12=30,1,IF(Sheet1!O12=60,2,IF(Sheet1!O12=90,3))),"")</f>
        <v/>
      </c>
      <c r="G71" t="str">
        <f>IF(C71&lt;&gt;"",G2,"")</f>
        <v/>
      </c>
    </row>
    <row r="72" spans="1:7">
      <c r="A72" t="str">
        <f>IF(C72&lt;&gt;"",A2,"")</f>
        <v/>
      </c>
      <c r="B72" t="str">
        <f>IF(C72&lt;&gt;"",B2,"")</f>
        <v/>
      </c>
      <c r="C72" t="str">
        <f>IF(Sheet4!B29&lt;&gt;"",Sheet4!B29,"")</f>
        <v/>
      </c>
      <c r="D72" t="str">
        <f>IF(C72&lt;&gt;"",D2,"")</f>
        <v/>
      </c>
      <c r="E72" s="68" t="str">
        <f>IF(C72&lt;&gt;"",IF(Sheet4!F29="ABS","ABS",SUM(Sheet4!D29,Sheet4!F29)),"")</f>
        <v/>
      </c>
      <c r="F72" t="str">
        <f>IF(C72&lt;&gt;"",IF(Sheet1!O12=30,1,IF(Sheet1!O12=60,2,IF(Sheet1!O12=90,3))),"")</f>
        <v/>
      </c>
      <c r="G72" t="str">
        <f>IF(C72&lt;&gt;"",G2,"")</f>
        <v/>
      </c>
    </row>
    <row r="73" spans="1:7">
      <c r="A73" t="str">
        <f>IF(C73&lt;&gt;"",A2,"")</f>
        <v/>
      </c>
      <c r="B73" t="str">
        <f>IF(C73&lt;&gt;"",B2,"")</f>
        <v/>
      </c>
      <c r="C73" t="str">
        <f>IF(Sheet4!B30&lt;&gt;"",Sheet4!B30,"")</f>
        <v/>
      </c>
      <c r="D73" t="str">
        <f>IF(C73&lt;&gt;"",D2,"")</f>
        <v/>
      </c>
      <c r="E73" s="68" t="str">
        <f>IF(C73&lt;&gt;"",IF(Sheet4!F30="ABS","ABS",SUM(Sheet4!D30,Sheet4!F30)),"")</f>
        <v/>
      </c>
      <c r="F73" t="str">
        <f>IF(C73&lt;&gt;"",IF(Sheet1!O12=30,1,IF(Sheet1!O12=60,2,IF(Sheet1!O12=90,3))),"")</f>
        <v/>
      </c>
      <c r="G73" t="str">
        <f>IF(C73&lt;&gt;"",G2,"")</f>
        <v/>
      </c>
    </row>
    <row r="74" spans="1:7">
      <c r="A74" t="str">
        <f>IF(C74&lt;&gt;"",A2,"")</f>
        <v/>
      </c>
      <c r="B74" t="str">
        <f>IF(C74&lt;&gt;"",B2,"")</f>
        <v/>
      </c>
      <c r="C74" t="str">
        <f>IF(Sheet4!B31&lt;&gt;"",Sheet4!B31,"")</f>
        <v/>
      </c>
      <c r="D74" t="str">
        <f>IF(C74&lt;&gt;"",D2,"")</f>
        <v/>
      </c>
      <c r="E74" s="68" t="str">
        <f>IF(C74&lt;&gt;"",IF(Sheet4!F31="ABS","ABS",SUM(Sheet4!D31,Sheet4!F31)),"")</f>
        <v/>
      </c>
      <c r="F74" t="str">
        <f>IF(C74&lt;&gt;"",IF(Sheet1!O12=30,1,IF(Sheet1!O12=60,2,IF(Sheet1!O12=90,3))),"")</f>
        <v/>
      </c>
      <c r="G74" t="str">
        <f>IF(C74&lt;&gt;"",G2,"")</f>
        <v/>
      </c>
    </row>
    <row r="75" spans="1:7">
      <c r="A75" t="str">
        <f>IF(C75&lt;&gt;"",A2,"")</f>
        <v/>
      </c>
      <c r="B75" t="str">
        <f>IF(C75&lt;&gt;"",B2,"")</f>
        <v/>
      </c>
      <c r="C75" t="str">
        <f>IF(Sheet4!B32&lt;&gt;"",Sheet4!B32,"")</f>
        <v/>
      </c>
      <c r="D75" t="str">
        <f>IF(C75&lt;&gt;"",D2,"")</f>
        <v/>
      </c>
      <c r="E75" s="68" t="str">
        <f>IF(C75&lt;&gt;"",IF(Sheet4!F32="ABS","ABS",SUM(Sheet4!D32,Sheet4!F32)),"")</f>
        <v/>
      </c>
      <c r="F75" t="str">
        <f>IF(C75&lt;&gt;"",IF(Sheet1!O12=30,1,IF(Sheet1!O12=60,2,IF(Sheet1!O12=90,3))),"")</f>
        <v/>
      </c>
      <c r="G75" t="str">
        <f>IF(C75&lt;&gt;"",G2,"")</f>
        <v/>
      </c>
    </row>
    <row r="76" spans="1:7">
      <c r="A76" t="str">
        <f>IF(C76&lt;&gt;"",A2,"")</f>
        <v/>
      </c>
      <c r="B76" t="str">
        <f>IF(C76&lt;&gt;"",B2,"")</f>
        <v/>
      </c>
      <c r="C76" t="str">
        <f>IF(Sheet4!B33&lt;&gt;"",Sheet4!B33,"")</f>
        <v/>
      </c>
      <c r="D76" t="str">
        <f>IF(C76&lt;&gt;"",D2,"")</f>
        <v/>
      </c>
      <c r="E76" s="68" t="str">
        <f>IF(C76&lt;&gt;"",IF(Sheet4!F33="ABS","ABS",SUM(Sheet4!D33,Sheet4!F33)),"")</f>
        <v/>
      </c>
      <c r="F76" t="str">
        <f>IF(C76&lt;&gt;"",IF(Sheet1!O12=30,1,IF(Sheet1!O12=60,2,IF(Sheet1!O12=90,3))),"")</f>
        <v/>
      </c>
      <c r="G76" t="str">
        <f>IF(C76&lt;&gt;"",G2,"")</f>
        <v/>
      </c>
    </row>
    <row r="77" spans="1:7">
      <c r="A77" t="str">
        <f>IF(C77&lt;&gt;"",A2,"")</f>
        <v/>
      </c>
      <c r="B77" t="str">
        <f>IF(C77&lt;&gt;"",B2,"")</f>
        <v/>
      </c>
      <c r="C77" t="str">
        <f>IF(Sheet4!B34&lt;&gt;"",Sheet4!B34,"")</f>
        <v/>
      </c>
      <c r="D77" t="str">
        <f>IF(C77&lt;&gt;"",D2,"")</f>
        <v/>
      </c>
      <c r="E77" s="68" t="str">
        <f>IF(C77&lt;&gt;"",IF(Sheet4!F34="ABS","ABS",SUM(Sheet4!D34,Sheet4!F34)),"")</f>
        <v/>
      </c>
      <c r="F77" t="str">
        <f>IF(C77&lt;&gt;"",IF(Sheet1!O12=30,1,IF(Sheet1!O12=60,2,IF(Sheet1!O12=90,3))),"")</f>
        <v/>
      </c>
      <c r="G77" t="str">
        <f>IF(C77&lt;&gt;"",G2,"")</f>
        <v/>
      </c>
    </row>
    <row r="78" spans="1:7">
      <c r="A78" t="str">
        <f>IF(C78&lt;&gt;"",A2,"")</f>
        <v/>
      </c>
      <c r="B78" t="str">
        <f>IF(C78&lt;&gt;"",B2,"")</f>
        <v/>
      </c>
      <c r="C78" t="str">
        <f>IF(Sheet4!B35&lt;&gt;"",Sheet4!B35,"")</f>
        <v/>
      </c>
      <c r="D78" t="str">
        <f>IF(C78&lt;&gt;"",D2,"")</f>
        <v/>
      </c>
      <c r="E78" s="68" t="str">
        <f>IF(C78&lt;&gt;"",IF(Sheet4!F35="ABS","ABS",SUM(Sheet4!D35,Sheet4!F35)),"")</f>
        <v/>
      </c>
      <c r="F78" t="str">
        <f>IF(C78&lt;&gt;"",IF(Sheet1!O12=30,1,IF(Sheet1!O12=60,2,IF(Sheet1!O12=90,3))),"")</f>
        <v/>
      </c>
      <c r="G78" t="str">
        <f>IF(C78&lt;&gt;"",G2,"")</f>
        <v/>
      </c>
    </row>
    <row r="79" spans="1:7">
      <c r="A79" t="str">
        <f>IF(C79&lt;&gt;"",A2,"")</f>
        <v/>
      </c>
      <c r="B79" t="str">
        <f>IF(C79&lt;&gt;"",B2,"")</f>
        <v/>
      </c>
      <c r="C79" t="str">
        <f>IF(Sheet4!B36&lt;&gt;"",Sheet4!B36,"")</f>
        <v/>
      </c>
      <c r="D79" t="str">
        <f>IF(C79&lt;&gt;"",D2,"")</f>
        <v/>
      </c>
      <c r="E79" s="68" t="str">
        <f>IF(C79&lt;&gt;"",IF(Sheet4!F36="ABS","ABS",SUM(Sheet4!D36,Sheet4!F36)),"")</f>
        <v/>
      </c>
      <c r="F79" t="str">
        <f>IF(C79&lt;&gt;"",IF(Sheet1!O12=30,1,IF(Sheet1!O12=60,2,IF(Sheet1!O12=90,3))),"")</f>
        <v/>
      </c>
      <c r="G79" t="str">
        <f>IF(C79&lt;&gt;"",G2,"")</f>
        <v/>
      </c>
    </row>
    <row r="80" spans="1:7">
      <c r="A80" t="str">
        <f>IF(C80&lt;&gt;"",A2,"")</f>
        <v/>
      </c>
      <c r="B80" t="str">
        <f>IF(C80&lt;&gt;"",B2,"")</f>
        <v/>
      </c>
      <c r="C80" t="str">
        <f>IF(Sheet4!B37&lt;&gt;"",Sheet4!B37,"")</f>
        <v/>
      </c>
      <c r="D80" t="str">
        <f>IF(C80&lt;&gt;"",D2,"")</f>
        <v/>
      </c>
      <c r="E80" s="68" t="str">
        <f>IF(C80&lt;&gt;"",IF(Sheet4!F37="ABS","ABS",SUM(Sheet4!D37,Sheet4!F37)),"")</f>
        <v/>
      </c>
      <c r="F80" t="str">
        <f>IF(C80&lt;&gt;"",IF(Sheet1!O12=30,1,IF(Sheet1!O12=60,2,IF(Sheet1!O12=90,3))),"")</f>
        <v/>
      </c>
      <c r="G80" t="str">
        <f>IF(C80&lt;&gt;"",G2,"")</f>
        <v/>
      </c>
    </row>
    <row r="81" spans="1:7">
      <c r="A81" t="str">
        <f>IF(C81&lt;&gt;"",A2,"")</f>
        <v/>
      </c>
      <c r="B81" t="str">
        <f>IF(C81&lt;&gt;"",B2,"")</f>
        <v/>
      </c>
      <c r="C81" t="str">
        <f>IF(Sheet4!B38&lt;&gt;"",Sheet4!B38,"")</f>
        <v/>
      </c>
      <c r="D81" t="str">
        <f>IF(C81&lt;&gt;"",D2,"")</f>
        <v/>
      </c>
      <c r="E81" s="68" t="str">
        <f>IF(C81&lt;&gt;"",IF(Sheet4!F38="ABS","ABS",SUM(Sheet4!D38,Sheet4!F38)),"")</f>
        <v/>
      </c>
      <c r="F81" t="str">
        <f>IF(C81&lt;&gt;"",IF(Sheet1!O12=30,1,IF(Sheet1!O12=60,2,IF(Sheet1!O12=90,3))),"")</f>
        <v/>
      </c>
      <c r="G81" t="str">
        <f>IF(C81&lt;&gt;"",G2,"")</f>
        <v/>
      </c>
    </row>
    <row r="82" spans="1:7">
      <c r="A82" s="65" t="str">
        <f>IF(C82&lt;&gt;"",A2,"")</f>
        <v/>
      </c>
      <c r="B82" s="65" t="str">
        <f>IF(C82&lt;&gt;"",B2,"")</f>
        <v/>
      </c>
      <c r="C82" s="65" t="str">
        <f>IF(Sheet5!B19&lt;&gt;"",Sheet5!B19,"")</f>
        <v/>
      </c>
      <c r="D82" s="65" t="str">
        <f>IF(C82&lt;&gt;"",D2,"")</f>
        <v/>
      </c>
      <c r="E82" s="69" t="str">
        <f>IF(C82&lt;&gt;"",IF(Sheet5!F19="ABS","ABS",SUM(Sheet5!D19,Sheet5!F19)),"")</f>
        <v/>
      </c>
      <c r="F82" t="str">
        <f>IF(C82&lt;&gt;"",IF(Sheet1!O12=30,1,IF(Sheet1!O12=60,2,IF(Sheet1!O12=90,3))),"")</f>
        <v/>
      </c>
      <c r="G82" t="str">
        <f>IF(C82&lt;&gt;"",G2,"")</f>
        <v/>
      </c>
    </row>
    <row r="83" spans="1:7">
      <c r="A83" t="str">
        <f>IF(C83&lt;&gt;"",A2,"")</f>
        <v/>
      </c>
      <c r="B83" t="str">
        <f>IF(C83&lt;&gt;"",B2,"")</f>
        <v/>
      </c>
      <c r="C83" t="str">
        <f>IF(Sheet5!B20&lt;&gt;"",Sheet5!B20,"")</f>
        <v/>
      </c>
      <c r="D83" t="str">
        <f>IF(C83&lt;&gt;"",D2,"")</f>
        <v/>
      </c>
      <c r="E83" s="68" t="str">
        <f>IF(C83&lt;&gt;"",IF(Sheet5!F20="ABS","ABS",SUM(Sheet5!D20,Sheet5!F20)),"")</f>
        <v/>
      </c>
      <c r="F83" t="str">
        <f>IF(C83&lt;&gt;"",IF(Sheet1!O12=30,1,IF(Sheet1!O12=60,2,IF(Sheet1!O12=90,3))),"")</f>
        <v/>
      </c>
      <c r="G83" t="str">
        <f>IF(C83&lt;&gt;"",G2,"")</f>
        <v/>
      </c>
    </row>
    <row r="84" spans="1:7">
      <c r="A84" t="str">
        <f>IF(C84&lt;&gt;"",A2,"")</f>
        <v/>
      </c>
      <c r="B84" t="str">
        <f>IF(C84&lt;&gt;"",B2,"")</f>
        <v/>
      </c>
      <c r="C84" t="str">
        <f>IF(Sheet5!B21&lt;&gt;"",Sheet5!B21,"")</f>
        <v/>
      </c>
      <c r="D84" t="str">
        <f>IF(C84&lt;&gt;"",D2,"")</f>
        <v/>
      </c>
      <c r="E84" s="68" t="str">
        <f>IF(C84&lt;&gt;"",IF(Sheet5!F21="ABS","ABS",SUM(Sheet5!D21,Sheet5!F21)),"")</f>
        <v/>
      </c>
      <c r="F84" t="str">
        <f>IF(C84&lt;&gt;"",IF(Sheet1!O12=30,1,IF(Sheet1!O12=60,2,IF(Sheet1!O12=90,3))),"")</f>
        <v/>
      </c>
      <c r="G84" t="str">
        <f>IF(C84&lt;&gt;"",G2,"")</f>
        <v/>
      </c>
    </row>
    <row r="85" spans="1:7">
      <c r="A85" t="str">
        <f>IF(C85&lt;&gt;"",A2,"")</f>
        <v/>
      </c>
      <c r="B85" t="str">
        <f>IF(C85&lt;&gt;"",B2,"")</f>
        <v/>
      </c>
      <c r="C85" t="str">
        <f>IF(Sheet5!B22&lt;&gt;"",Sheet5!B22,"")</f>
        <v/>
      </c>
      <c r="D85" t="str">
        <f>IF(C85&lt;&gt;"",D2,"")</f>
        <v/>
      </c>
      <c r="E85" s="68" t="str">
        <f>IF(C85&lt;&gt;"",IF(Sheet5!F22="ABS","ABS",SUM(Sheet5!D22,Sheet5!F22)),"")</f>
        <v/>
      </c>
      <c r="F85" t="str">
        <f>IF(C85&lt;&gt;"",IF(Sheet1!O12=30,1,IF(Sheet1!O12=60,2,IF(Sheet1!O12=90,3))),"")</f>
        <v/>
      </c>
      <c r="G85" t="str">
        <f>IF(C85&lt;&gt;"",G2,"")</f>
        <v/>
      </c>
    </row>
    <row r="86" spans="1:7">
      <c r="A86" t="str">
        <f>IF(C86&lt;&gt;"",A2,"")</f>
        <v/>
      </c>
      <c r="B86" t="str">
        <f>IF(C86&lt;&gt;"",B2,"")</f>
        <v/>
      </c>
      <c r="C86" t="str">
        <f>IF(Sheet5!B23&lt;&gt;"",Sheet5!B23,"")</f>
        <v/>
      </c>
      <c r="D86" t="str">
        <f>IF(C86&lt;&gt;"",D2,"")</f>
        <v/>
      </c>
      <c r="E86" s="68" t="str">
        <f>IF(C86&lt;&gt;"",IF(Sheet5!F23="ABS","ABS",SUM(Sheet5!D23,Sheet5!F23)),"")</f>
        <v/>
      </c>
      <c r="F86" t="str">
        <f>IF(C86&lt;&gt;"",IF(Sheet1!O12=30,1,IF(Sheet1!O12=60,2,IF(Sheet1!O12=90,3))),"")</f>
        <v/>
      </c>
      <c r="G86" t="str">
        <f>IF(C86&lt;&gt;"",G2,"")</f>
        <v/>
      </c>
    </row>
    <row r="87" spans="1:7">
      <c r="A87" t="str">
        <f>IF(C87&lt;&gt;"",A2,"")</f>
        <v/>
      </c>
      <c r="B87" t="str">
        <f>IF(C87&lt;&gt;"",B2,"")</f>
        <v/>
      </c>
      <c r="C87" t="str">
        <f>IF(Sheet5!B24&lt;&gt;"",Sheet5!B24,"")</f>
        <v/>
      </c>
      <c r="D87" t="str">
        <f>IF(C87&lt;&gt;"",D2,"")</f>
        <v/>
      </c>
      <c r="E87" s="68" t="str">
        <f>IF(C87&lt;&gt;"",IF(Sheet5!F24="ABS","ABS",SUM(Sheet5!D24,Sheet5!F24)),"")</f>
        <v/>
      </c>
      <c r="F87" t="str">
        <f>IF(C87&lt;&gt;"",IF(Sheet1!O12=30,1,IF(Sheet1!O12=60,2,IF(Sheet1!O12=90,3))),"")</f>
        <v/>
      </c>
      <c r="G87" t="str">
        <f>IF(C87&lt;&gt;"",G2,"")</f>
        <v/>
      </c>
    </row>
    <row r="88" spans="1:7">
      <c r="A88" t="str">
        <f>IF(C88&lt;&gt;"",A2,"")</f>
        <v/>
      </c>
      <c r="B88" t="str">
        <f>IF(C88&lt;&gt;"",B2,"")</f>
        <v/>
      </c>
      <c r="C88" t="str">
        <f>IF(Sheet5!B25&lt;&gt;"",Sheet5!B25,"")</f>
        <v/>
      </c>
      <c r="D88" t="str">
        <f>IF(C88&lt;&gt;"",D2,"")</f>
        <v/>
      </c>
      <c r="E88" s="68" t="str">
        <f>IF(C88&lt;&gt;"",IF(Sheet5!F25="ABS","ABS",SUM(Sheet5!D25,Sheet5!F25)),"")</f>
        <v/>
      </c>
      <c r="F88" t="str">
        <f>IF(C88&lt;&gt;"",IF(Sheet1!O12=30,1,IF(Sheet1!O12=60,2,IF(Sheet1!O12=90,3))),"")</f>
        <v/>
      </c>
      <c r="G88" t="str">
        <f>IF(C88&lt;&gt;"",G2,"")</f>
        <v/>
      </c>
    </row>
    <row r="89" spans="1:7">
      <c r="A89" t="str">
        <f>IF(C89&lt;&gt;"",A2,"")</f>
        <v/>
      </c>
      <c r="B89" t="str">
        <f>IF(C89&lt;&gt;"",B2,"")</f>
        <v/>
      </c>
      <c r="C89" t="str">
        <f>IF(Sheet5!B26&lt;&gt;"",Sheet5!B26,"")</f>
        <v/>
      </c>
      <c r="D89" t="str">
        <f>IF(C89&lt;&gt;"",D2,"")</f>
        <v/>
      </c>
      <c r="E89" s="68" t="str">
        <f>IF(C89&lt;&gt;"",IF(Sheet5!F26="ABS","ABS",SUM(Sheet5!D26,Sheet5!F26)),"")</f>
        <v/>
      </c>
      <c r="F89" t="str">
        <f>IF(C89&lt;&gt;"",IF(Sheet1!O12=30,1,IF(Sheet1!O12=60,2,IF(Sheet1!O12=90,3))),"")</f>
        <v/>
      </c>
      <c r="G89" t="str">
        <f>IF(C89&lt;&gt;"",G2,"")</f>
        <v/>
      </c>
    </row>
    <row r="90" spans="1:7">
      <c r="A90" t="str">
        <f>IF(C90&lt;&gt;"",A2,"")</f>
        <v/>
      </c>
      <c r="B90" t="str">
        <f>IF(C90&lt;&gt;"",B2,"")</f>
        <v/>
      </c>
      <c r="C90" t="str">
        <f>IF(Sheet5!B27&lt;&gt;"",Sheet5!B27,"")</f>
        <v/>
      </c>
      <c r="D90" t="str">
        <f>IF(C90&lt;&gt;"",D2,"")</f>
        <v/>
      </c>
      <c r="E90" s="68" t="str">
        <f>IF(C90&lt;&gt;"",IF(Sheet5!F27="ABS","ABS",SUM(Sheet5!D27,Sheet5!F27)),"")</f>
        <v/>
      </c>
      <c r="F90" t="str">
        <f>IF(C90&lt;&gt;"",IF(Sheet1!O12=30,1,IF(Sheet1!O12=60,2,IF(Sheet1!O12=90,3))),"")</f>
        <v/>
      </c>
      <c r="G90" t="str">
        <f>IF(C90&lt;&gt;"",G2,"")</f>
        <v/>
      </c>
    </row>
    <row r="91" spans="1:7">
      <c r="A91" t="str">
        <f>IF(C91&lt;&gt;"",A2,"")</f>
        <v/>
      </c>
      <c r="B91" t="str">
        <f>IF(C91&lt;&gt;"",B2,"")</f>
        <v/>
      </c>
      <c r="C91" t="str">
        <f>IF(Sheet5!B28&lt;&gt;"",Sheet5!B28,"")</f>
        <v/>
      </c>
      <c r="D91" t="str">
        <f>IF(C91&lt;&gt;"",D2,"")</f>
        <v/>
      </c>
      <c r="E91" s="68" t="str">
        <f>IF(C91&lt;&gt;"",IF(Sheet5!F28="ABS","ABS",SUM(Sheet5!D28,Sheet5!F28)),"")</f>
        <v/>
      </c>
      <c r="F91" t="str">
        <f>IF(C91&lt;&gt;"",IF(Sheet1!O12=30,1,IF(Sheet1!O12=60,2,IF(Sheet1!O12=90,3))),"")</f>
        <v/>
      </c>
      <c r="G91" t="str">
        <f>IF(C91&lt;&gt;"",G2,"")</f>
        <v/>
      </c>
    </row>
    <row r="92" spans="1:7">
      <c r="A92" t="str">
        <f>IF(C92&lt;&gt;"",A2,"")</f>
        <v/>
      </c>
      <c r="B92" t="str">
        <f>IF(C92&lt;&gt;"",B2,"")</f>
        <v/>
      </c>
      <c r="C92" t="str">
        <f>IF(Sheet5!B29&lt;&gt;"",Sheet5!B29,"")</f>
        <v/>
      </c>
      <c r="D92" t="str">
        <f>IF(C92&lt;&gt;"",D2,"")</f>
        <v/>
      </c>
      <c r="E92" s="68" t="str">
        <f>IF(C92&lt;&gt;"",IF(Sheet5!F29="ABS","ABS",SUM(Sheet5!D29,Sheet5!F29)),"")</f>
        <v/>
      </c>
      <c r="F92" t="str">
        <f>IF(C92&lt;&gt;"",IF(Sheet1!O12=30,1,IF(Sheet1!O12=60,2,IF(Sheet1!O12=90,3))),"")</f>
        <v/>
      </c>
      <c r="G92" t="str">
        <f>IF(C92&lt;&gt;"",G2,"")</f>
        <v/>
      </c>
    </row>
    <row r="93" spans="1:7">
      <c r="A93" t="str">
        <f>IF(C93&lt;&gt;"",A2,"")</f>
        <v/>
      </c>
      <c r="B93" t="str">
        <f>IF(C93&lt;&gt;"",B2,"")</f>
        <v/>
      </c>
      <c r="C93" t="str">
        <f>IF(Sheet5!B30&lt;&gt;"",Sheet5!B30,"")</f>
        <v/>
      </c>
      <c r="D93" t="str">
        <f>IF(C93&lt;&gt;"",D2,"")</f>
        <v/>
      </c>
      <c r="E93" s="68" t="str">
        <f>IF(C93&lt;&gt;"",IF(Sheet5!F30="ABS","ABS",SUM(Sheet5!D30,Sheet5!F30)),"")</f>
        <v/>
      </c>
      <c r="F93" t="str">
        <f>IF(C93&lt;&gt;"",IF(Sheet1!O12=30,1,IF(Sheet1!O12=60,2,IF(Sheet1!O12=90,3))),"")</f>
        <v/>
      </c>
      <c r="G93" t="str">
        <f>IF(C93&lt;&gt;"",G2,"")</f>
        <v/>
      </c>
    </row>
    <row r="94" spans="1:7">
      <c r="A94" t="str">
        <f>IF(C94&lt;&gt;"",A2,"")</f>
        <v/>
      </c>
      <c r="B94" t="str">
        <f>IF(C94&lt;&gt;"",B2,"")</f>
        <v/>
      </c>
      <c r="C94" t="str">
        <f>IF(Sheet5!B31&lt;&gt;"",Sheet5!B31,"")</f>
        <v/>
      </c>
      <c r="D94" t="str">
        <f>IF(C94&lt;&gt;"",D2,"")</f>
        <v/>
      </c>
      <c r="E94" s="68" t="str">
        <f>IF(C94&lt;&gt;"",IF(Sheet5!F31="ABS","ABS",SUM(Sheet5!D31,Sheet5!F31)),"")</f>
        <v/>
      </c>
      <c r="F94" t="str">
        <f>IF(C94&lt;&gt;"",IF(Sheet1!O12=30,1,IF(Sheet1!O12=60,2,IF(Sheet1!O12=90,3))),"")</f>
        <v/>
      </c>
      <c r="G94" t="str">
        <f>IF(C94&lt;&gt;"",G2,"")</f>
        <v/>
      </c>
    </row>
    <row r="95" spans="1:7">
      <c r="A95" t="str">
        <f>IF(C95&lt;&gt;"",A2,"")</f>
        <v/>
      </c>
      <c r="B95" t="str">
        <f>IF(C95&lt;&gt;"",B2,"")</f>
        <v/>
      </c>
      <c r="C95" t="str">
        <f>IF(Sheet5!B32&lt;&gt;"",Sheet5!B32,"")</f>
        <v/>
      </c>
      <c r="D95" t="str">
        <f>IF(C95&lt;&gt;"",D2,"")</f>
        <v/>
      </c>
      <c r="E95" s="68" t="str">
        <f>IF(C95&lt;&gt;"",IF(Sheet5!F32="ABS","ABS",SUM(Sheet5!D32,Sheet5!F32)),"")</f>
        <v/>
      </c>
      <c r="F95" t="str">
        <f>IF(C95&lt;&gt;"",IF(Sheet1!O12=30,1,IF(Sheet1!O12=60,2,IF(Sheet1!O12=90,3))),"")</f>
        <v/>
      </c>
      <c r="G95" t="str">
        <f>IF(C95&lt;&gt;"",G2,"")</f>
        <v/>
      </c>
    </row>
    <row r="96" spans="1:7">
      <c r="A96" t="str">
        <f>IF(C96&lt;&gt;"",A2,"")</f>
        <v/>
      </c>
      <c r="B96" t="str">
        <f>IF(C96&lt;&gt;"",B2,"")</f>
        <v/>
      </c>
      <c r="C96" t="str">
        <f>IF(Sheet5!B33&lt;&gt;"",Sheet5!B33,"")</f>
        <v/>
      </c>
      <c r="D96" t="str">
        <f>IF(C96&lt;&gt;"",D2,"")</f>
        <v/>
      </c>
      <c r="E96" s="68" t="str">
        <f>IF(C96&lt;&gt;"",IF(Sheet5!F33="ABS","ABS",SUM(Sheet5!D33,Sheet5!F33)),"")</f>
        <v/>
      </c>
      <c r="F96" t="str">
        <f>IF(C96&lt;&gt;"",IF(Sheet1!O12=30,1,IF(Sheet1!O12=60,2,IF(Sheet1!O12=90,3))),"")</f>
        <v/>
      </c>
      <c r="G96" t="str">
        <f>IF(C96&lt;&gt;"",G2,"")</f>
        <v/>
      </c>
    </row>
    <row r="97" spans="1:7">
      <c r="A97" t="str">
        <f>IF(C97&lt;&gt;"",A2,"")</f>
        <v/>
      </c>
      <c r="B97" t="str">
        <f>IF(C97&lt;&gt;"",B2,"")</f>
        <v/>
      </c>
      <c r="C97" t="str">
        <f>IF(Sheet5!B34&lt;&gt;"",Sheet5!B34,"")</f>
        <v/>
      </c>
      <c r="D97" t="str">
        <f>IF(C97&lt;&gt;"",D2,"")</f>
        <v/>
      </c>
      <c r="E97" s="68" t="str">
        <f>IF(C97&lt;&gt;"",IF(Sheet5!F34="ABS","ABS",SUM(Sheet5!D34,Sheet5!F34)),"")</f>
        <v/>
      </c>
      <c r="F97" t="str">
        <f>IF(C97&lt;&gt;"",IF(Sheet1!O12=30,1,IF(Sheet1!O12=60,2,IF(Sheet1!O12=90,3))),"")</f>
        <v/>
      </c>
      <c r="G97" t="str">
        <f>IF(C97&lt;&gt;"",G2,"")</f>
        <v/>
      </c>
    </row>
    <row r="98" spans="1:7">
      <c r="A98" t="str">
        <f>IF(C98&lt;&gt;"",A2,"")</f>
        <v/>
      </c>
      <c r="B98" t="str">
        <f>IF(C98&lt;&gt;"",B2,"")</f>
        <v/>
      </c>
      <c r="C98" t="str">
        <f>IF(Sheet5!B35&lt;&gt;"",Sheet5!B35,"")</f>
        <v/>
      </c>
      <c r="D98" t="str">
        <f>IF(C98&lt;&gt;"",D2,"")</f>
        <v/>
      </c>
      <c r="E98" s="68" t="str">
        <f>IF(C98&lt;&gt;"",IF(Sheet5!F35="ABS","ABS",SUM(Sheet5!D35,Sheet5!F35)),"")</f>
        <v/>
      </c>
      <c r="F98" t="str">
        <f>IF(C98&lt;&gt;"",IF(Sheet1!O12=30,1,IF(Sheet1!O12=60,2,IF(Sheet1!O12=90,3))),"")</f>
        <v/>
      </c>
      <c r="G98" t="str">
        <f>IF(C98&lt;&gt;"",G2,"")</f>
        <v/>
      </c>
    </row>
    <row r="99" spans="1:7">
      <c r="A99" t="str">
        <f>IF(C99&lt;&gt;"",A2,"")</f>
        <v/>
      </c>
      <c r="B99" t="str">
        <f>IF(C99&lt;&gt;"",B2,"")</f>
        <v/>
      </c>
      <c r="C99" t="str">
        <f>IF(Sheet5!B36&lt;&gt;"",Sheet5!B36,"")</f>
        <v/>
      </c>
      <c r="D99" t="str">
        <f>IF(C99&lt;&gt;"",D2,"")</f>
        <v/>
      </c>
      <c r="E99" s="68" t="str">
        <f>IF(C99&lt;&gt;"",IF(Sheet5!F36="ABS","ABS",SUM(Sheet5!D36,Sheet5!F36)),"")</f>
        <v/>
      </c>
      <c r="F99" t="str">
        <f>IF(C99&lt;&gt;"",IF(Sheet1!O12=30,1,IF(Sheet1!O12=60,2,IF(Sheet1!O12=90,3))),"")</f>
        <v/>
      </c>
      <c r="G99" t="str">
        <f>IF(C99&lt;&gt;"",G2,"")</f>
        <v/>
      </c>
    </row>
    <row r="100" spans="1:7">
      <c r="A100" t="str">
        <f>IF(C100&lt;&gt;"",A2,"")</f>
        <v/>
      </c>
      <c r="B100" t="str">
        <f>IF(C100&lt;&gt;"",B2,"")</f>
        <v/>
      </c>
      <c r="C100" t="str">
        <f>IF(Sheet5!B37&lt;&gt;"",Sheet5!B37,"")</f>
        <v/>
      </c>
      <c r="D100" t="str">
        <f>IF(C100&lt;&gt;"",D2,"")</f>
        <v/>
      </c>
      <c r="E100" s="68" t="str">
        <f>IF(C100&lt;&gt;"",IF(Sheet5!F37="ABS","ABS",SUM(Sheet5!D37,Sheet5!F37)),"")</f>
        <v/>
      </c>
      <c r="F100" t="str">
        <f>IF(C100&lt;&gt;"",IF(Sheet1!O12=30,1,IF(Sheet1!O12=60,2,IF(Sheet1!O12=90,3))),"")</f>
        <v/>
      </c>
      <c r="G100" t="str">
        <f>IF(C100&lt;&gt;"",G2,"")</f>
        <v/>
      </c>
    </row>
    <row r="101" spans="1:7">
      <c r="A101" t="str">
        <f>IF(C101&lt;&gt;"",A2,"")</f>
        <v/>
      </c>
      <c r="B101" t="str">
        <f>IF(C101&lt;&gt;"",B2,"")</f>
        <v/>
      </c>
      <c r="C101" t="str">
        <f>IF(Sheet5!B38&lt;&gt;"",Sheet5!B38,"")</f>
        <v/>
      </c>
      <c r="D101" t="str">
        <f>IF(C101&lt;&gt;"",D2,"")</f>
        <v/>
      </c>
      <c r="E101" s="68" t="str">
        <f>IF(C101&lt;&gt;"",IF(Sheet5!F38="ABS","ABS",SUM(Sheet5!D38,Sheet5!F38)),"")</f>
        <v/>
      </c>
      <c r="F101" t="str">
        <f>IF(C101&lt;&gt;"",IF(Sheet1!O12=30,1,IF(Sheet1!O12=60,2,IF(Sheet1!O12=90,3))),"")</f>
        <v/>
      </c>
      <c r="G101" t="str">
        <f>IF(C101&lt;&gt;"",G2,"")</f>
        <v/>
      </c>
    </row>
    <row r="102" spans="1:7">
      <c r="A102" s="65" t="str">
        <f>IF(C102&lt;&gt;"",A2,"")</f>
        <v/>
      </c>
      <c r="B102" s="65" t="str">
        <f>IF(C102&lt;&gt;"",B2,"")</f>
        <v/>
      </c>
      <c r="C102" s="65" t="str">
        <f>IF(Sheet6!B19&lt;&gt;"",Sheet6!B19,"")</f>
        <v/>
      </c>
      <c r="D102" s="65" t="str">
        <f>IF(C102&lt;&gt;"",D2,"")</f>
        <v/>
      </c>
      <c r="E102" s="69" t="str">
        <f>IF(C102&lt;&gt;"",IF(Sheet6!F19="ABS","ABS",SUM(Sheet6!D19,Sheet6!F19)),"")</f>
        <v/>
      </c>
      <c r="F102" t="str">
        <f>IF(C102&lt;&gt;"",IF(Sheet1!O12=30,1,IF(Sheet1!O12=60,2,IF(Sheet1!O12=90,3))),"")</f>
        <v/>
      </c>
      <c r="G102" t="str">
        <f>IF(C102&lt;&gt;"",G2,"")</f>
        <v/>
      </c>
    </row>
    <row r="103" spans="1:7">
      <c r="A103" t="str">
        <f>IF(C103&lt;&gt;"",A2,"")</f>
        <v/>
      </c>
      <c r="B103" t="str">
        <f>IF(C103&lt;&gt;"",B2,"")</f>
        <v/>
      </c>
      <c r="C103" t="str">
        <f>IF(Sheet6!B20&lt;&gt;"",Sheet6!B20,"")</f>
        <v/>
      </c>
      <c r="D103" t="str">
        <f>IF(C103&lt;&gt;"",D2,"")</f>
        <v/>
      </c>
      <c r="E103" s="68" t="str">
        <f>IF(C103&lt;&gt;"",IF(Sheet6!F20="ABS","ABS",SUM(Sheet6!D20,Sheet6!F20)),"")</f>
        <v/>
      </c>
      <c r="F103" t="str">
        <f>IF(C103&lt;&gt;"",IF(Sheet1!O12=30,1,IF(Sheet1!O12=60,2,IF(Sheet1!O12=90,3))),"")</f>
        <v/>
      </c>
      <c r="G103" t="str">
        <f>IF(C103&lt;&gt;"",G2,"")</f>
        <v/>
      </c>
    </row>
    <row r="104" spans="1:7">
      <c r="A104" t="str">
        <f>IF(C104&lt;&gt;"",A2,"")</f>
        <v/>
      </c>
      <c r="B104" t="str">
        <f>IF(C104&lt;&gt;"",B2,"")</f>
        <v/>
      </c>
      <c r="C104" t="str">
        <f>IF(Sheet6!B21&lt;&gt;"",Sheet6!B21,"")</f>
        <v/>
      </c>
      <c r="D104" t="str">
        <f>IF(C104&lt;&gt;"",D2,"")</f>
        <v/>
      </c>
      <c r="E104" s="68" t="str">
        <f>IF(C104&lt;&gt;"",IF(Sheet6!F21="ABS","ABS",SUM(Sheet6!D21,Sheet6!F21)),"")</f>
        <v/>
      </c>
      <c r="F104" t="str">
        <f>IF(C104&lt;&gt;"",IF(Sheet1!O12=30,1,IF(Sheet1!O12=60,2,IF(Sheet1!O12=90,3))),"")</f>
        <v/>
      </c>
      <c r="G104" t="str">
        <f>IF(C104&lt;&gt;"",G2,"")</f>
        <v/>
      </c>
    </row>
    <row r="105" spans="1:7">
      <c r="A105" t="str">
        <f>IF(C105&lt;&gt;"",A2,"")</f>
        <v/>
      </c>
      <c r="B105" t="str">
        <f>IF(C105&lt;&gt;"",B2,"")</f>
        <v/>
      </c>
      <c r="C105" t="str">
        <f>IF(Sheet6!B22&lt;&gt;"",Sheet6!B22,"")</f>
        <v/>
      </c>
      <c r="D105" t="str">
        <f>IF(C105&lt;&gt;"",D2,"")</f>
        <v/>
      </c>
      <c r="E105" s="68" t="str">
        <f>IF(C105&lt;&gt;"",IF(Sheet6!F22="ABS","ABS",SUM(Sheet6!D22,Sheet6!F22)),"")</f>
        <v/>
      </c>
      <c r="F105" t="str">
        <f>IF(C105&lt;&gt;"",IF(Sheet1!O12=30,1,IF(Sheet1!O12=60,2,IF(Sheet1!O12=90,3))),"")</f>
        <v/>
      </c>
      <c r="G105" t="str">
        <f>IF(C105&lt;&gt;"",G2,"")</f>
        <v/>
      </c>
    </row>
    <row r="106" spans="1:7">
      <c r="A106" t="str">
        <f>IF(C106&lt;&gt;"",A2,"")</f>
        <v/>
      </c>
      <c r="B106" t="str">
        <f>IF(C106&lt;&gt;"",B2,"")</f>
        <v/>
      </c>
      <c r="C106" t="str">
        <f>IF(Sheet6!B23&lt;&gt;"",Sheet6!B23,"")</f>
        <v/>
      </c>
      <c r="D106" t="str">
        <f>IF(C106&lt;&gt;"",D2,"")</f>
        <v/>
      </c>
      <c r="E106" s="68" t="str">
        <f>IF(C106&lt;&gt;"",IF(Sheet6!F23="ABS","ABS",SUM(Sheet6!D23,Sheet6!F23)),"")</f>
        <v/>
      </c>
      <c r="F106" t="str">
        <f>IF(C106&lt;&gt;"",IF(Sheet1!O12=30,1,IF(Sheet1!O12=60,2,IF(Sheet1!O12=90,3))),"")</f>
        <v/>
      </c>
      <c r="G106" t="str">
        <f>IF(C106&lt;&gt;"",G2,"")</f>
        <v/>
      </c>
    </row>
    <row r="107" spans="1:7">
      <c r="A107" t="str">
        <f>IF(C107&lt;&gt;"",A2,"")</f>
        <v/>
      </c>
      <c r="B107" t="str">
        <f>IF(C107&lt;&gt;"",B2,"")</f>
        <v/>
      </c>
      <c r="C107" t="str">
        <f>IF(Sheet6!B24&lt;&gt;"",Sheet6!B24,"")</f>
        <v/>
      </c>
      <c r="D107" t="str">
        <f>IF(C107&lt;&gt;"",D2,"")</f>
        <v/>
      </c>
      <c r="E107" s="68" t="str">
        <f>IF(C107&lt;&gt;"",IF(Sheet6!F24="ABS","ABS",SUM(Sheet6!D24,Sheet6!F24)),"")</f>
        <v/>
      </c>
      <c r="F107" t="str">
        <f>IF(C107&lt;&gt;"",IF(Sheet1!O12=30,1,IF(Sheet1!O12=60,2,IF(Sheet1!O12=90,3))),"")</f>
        <v/>
      </c>
      <c r="G107" t="str">
        <f>IF(C107&lt;&gt;"",G2,"")</f>
        <v/>
      </c>
    </row>
    <row r="108" spans="1:7">
      <c r="A108" t="str">
        <f>IF(C108&lt;&gt;"",A2,"")</f>
        <v/>
      </c>
      <c r="B108" t="str">
        <f>IF(C108&lt;&gt;"",B2,"")</f>
        <v/>
      </c>
      <c r="C108" t="str">
        <f>IF(Sheet6!B25&lt;&gt;"",Sheet6!B25,"")</f>
        <v/>
      </c>
      <c r="D108" t="str">
        <f>IF(C108&lt;&gt;"",D2,"")</f>
        <v/>
      </c>
      <c r="E108" s="68" t="str">
        <f>IF(C108&lt;&gt;"",IF(Sheet6!F25="ABS","ABS",SUM(Sheet6!D25,Sheet6!F25)),"")</f>
        <v/>
      </c>
      <c r="F108" t="str">
        <f>IF(C108&lt;&gt;"",IF(Sheet1!O12=30,1,IF(Sheet1!O12=60,2,IF(Sheet1!O12=90,3))),"")</f>
        <v/>
      </c>
      <c r="G108" t="str">
        <f>IF(C108&lt;&gt;"",G2,"")</f>
        <v/>
      </c>
    </row>
    <row r="109" spans="1:7">
      <c r="A109" t="str">
        <f>IF(C109&lt;&gt;"",A2,"")</f>
        <v/>
      </c>
      <c r="B109" t="str">
        <f>IF(C109&lt;&gt;"",B2,"")</f>
        <v/>
      </c>
      <c r="C109" t="str">
        <f>IF(Sheet6!B26&lt;&gt;"",Sheet6!B26,"")</f>
        <v/>
      </c>
      <c r="D109" t="str">
        <f>IF(C109&lt;&gt;"",D2,"")</f>
        <v/>
      </c>
      <c r="E109" s="68" t="str">
        <f>IF(C109&lt;&gt;"",IF(Sheet6!F26="ABS","ABS",SUM(Sheet6!D26,Sheet6!F26)),"")</f>
        <v/>
      </c>
      <c r="F109" t="str">
        <f>IF(C109&lt;&gt;"",IF(Sheet1!O12=30,1,IF(Sheet1!O12=60,2,IF(Sheet1!O12=90,3))),"")</f>
        <v/>
      </c>
      <c r="G109" t="str">
        <f>IF(C109&lt;&gt;"",G2,"")</f>
        <v/>
      </c>
    </row>
    <row r="110" spans="1:7">
      <c r="A110" t="str">
        <f>IF(C110&lt;&gt;"",A2,"")</f>
        <v/>
      </c>
      <c r="B110" t="str">
        <f>IF(C110&lt;&gt;"",B2,"")</f>
        <v/>
      </c>
      <c r="C110" t="str">
        <f>IF(Sheet6!B27&lt;&gt;"",Sheet6!B27,"")</f>
        <v/>
      </c>
      <c r="D110" t="str">
        <f>IF(C110&lt;&gt;"",D2,"")</f>
        <v/>
      </c>
      <c r="E110" s="68" t="str">
        <f>IF(C110&lt;&gt;"",IF(Sheet6!F27="ABS","ABS",SUM(Sheet6!D27,Sheet6!F27)),"")</f>
        <v/>
      </c>
      <c r="F110" t="str">
        <f>IF(C110&lt;&gt;"",IF(Sheet1!O12=30,1,IF(Sheet1!O12=60,2,IF(Sheet1!O12=90,3))),"")</f>
        <v/>
      </c>
      <c r="G110" t="str">
        <f>IF(C110&lt;&gt;"",G2,"")</f>
        <v/>
      </c>
    </row>
    <row r="111" spans="1:7">
      <c r="A111" t="str">
        <f>IF(C111&lt;&gt;"",A2,"")</f>
        <v/>
      </c>
      <c r="B111" t="str">
        <f>IF(C111&lt;&gt;"",B2,"")</f>
        <v/>
      </c>
      <c r="C111" t="str">
        <f>IF(Sheet6!B28&lt;&gt;"",Sheet6!B28,"")</f>
        <v/>
      </c>
      <c r="D111" t="str">
        <f>IF(C111&lt;&gt;"",D2,"")</f>
        <v/>
      </c>
      <c r="E111" s="68" t="str">
        <f>IF(C111&lt;&gt;"",IF(Sheet6!F28="ABS","ABS",SUM(Sheet6!D28,Sheet6!F28)),"")</f>
        <v/>
      </c>
      <c r="F111" t="str">
        <f>IF(C111&lt;&gt;"",IF(Sheet1!O12=30,1,IF(Sheet1!O12=60,2,IF(Sheet1!O12=90,3))),"")</f>
        <v/>
      </c>
      <c r="G111" t="str">
        <f>IF(C111&lt;&gt;"",G2,"")</f>
        <v/>
      </c>
    </row>
    <row r="112" spans="1:7">
      <c r="A112" t="str">
        <f>IF(C112&lt;&gt;"",A2,"")</f>
        <v/>
      </c>
      <c r="B112" t="str">
        <f>IF(C112&lt;&gt;"",B2,"")</f>
        <v/>
      </c>
      <c r="C112" t="str">
        <f>IF(Sheet6!B29&lt;&gt;"",Sheet6!B29,"")</f>
        <v/>
      </c>
      <c r="D112" t="str">
        <f>IF(C112&lt;&gt;"",D2,"")</f>
        <v/>
      </c>
      <c r="E112" s="68" t="str">
        <f>IF(C112&lt;&gt;"",IF(Sheet6!F29="ABS","ABS",SUM(Sheet6!D29,Sheet6!F29)),"")</f>
        <v/>
      </c>
      <c r="F112" t="str">
        <f>IF(C112&lt;&gt;"",IF(Sheet1!O12=30,1,IF(Sheet1!O12=60,2,IF(Sheet1!O12=90,3))),"")</f>
        <v/>
      </c>
      <c r="G112" t="str">
        <f>IF(C112&lt;&gt;"",G2,"")</f>
        <v/>
      </c>
    </row>
    <row r="113" spans="1:7">
      <c r="A113" t="str">
        <f>IF(C113&lt;&gt;"",A2,"")</f>
        <v/>
      </c>
      <c r="B113" t="str">
        <f>IF(C113&lt;&gt;"",B2,"")</f>
        <v/>
      </c>
      <c r="C113" t="str">
        <f>IF(Sheet6!B30&lt;&gt;"",Sheet6!B30,"")</f>
        <v/>
      </c>
      <c r="D113" t="str">
        <f>IF(C113&lt;&gt;"",D2,"")</f>
        <v/>
      </c>
      <c r="E113" s="68" t="str">
        <f>IF(C113&lt;&gt;"",IF(Sheet6!F30="ABS","ABS",SUM(Sheet6!D30,Sheet6!F30)),"")</f>
        <v/>
      </c>
      <c r="F113" t="str">
        <f>IF(C113&lt;&gt;"",IF(Sheet1!O12=30,1,IF(Sheet1!O12=60,2,IF(Sheet1!O12=90,3))),"")</f>
        <v/>
      </c>
      <c r="G113" t="str">
        <f>IF(C113&lt;&gt;"",G2,"")</f>
        <v/>
      </c>
    </row>
    <row r="114" spans="1:7">
      <c r="A114" t="str">
        <f>IF(C114&lt;&gt;"",A2,"")</f>
        <v/>
      </c>
      <c r="B114" t="str">
        <f>IF(C114&lt;&gt;"",B2,"")</f>
        <v/>
      </c>
      <c r="C114" t="str">
        <f>IF(Sheet6!B31&lt;&gt;"",Sheet6!B31,"")</f>
        <v/>
      </c>
      <c r="D114" t="str">
        <f>IF(C114&lt;&gt;"",D2,"")</f>
        <v/>
      </c>
      <c r="E114" s="68" t="str">
        <f>IF(C114&lt;&gt;"",IF(Sheet6!F31="ABS","ABS",SUM(Sheet6!D31,Sheet6!F31)),"")</f>
        <v/>
      </c>
      <c r="F114" t="str">
        <f>IF(C114&lt;&gt;"",IF(Sheet1!O12=30,1,IF(Sheet1!O12=60,2,IF(Sheet1!O12=90,3))),"")</f>
        <v/>
      </c>
      <c r="G114" t="str">
        <f>IF(C114&lt;&gt;"",G2,"")</f>
        <v/>
      </c>
    </row>
    <row r="115" spans="1:7">
      <c r="A115" t="str">
        <f>IF(C115&lt;&gt;"",A2,"")</f>
        <v/>
      </c>
      <c r="B115" t="str">
        <f>IF(C115&lt;&gt;"",B2,"")</f>
        <v/>
      </c>
      <c r="C115" t="str">
        <f>IF(Sheet6!B32&lt;&gt;"",Sheet6!B32,"")</f>
        <v/>
      </c>
      <c r="D115" t="str">
        <f>IF(C115&lt;&gt;"",D2,"")</f>
        <v/>
      </c>
      <c r="E115" s="68" t="str">
        <f>IF(C115&lt;&gt;"",IF(Sheet6!F32="ABS","ABS",SUM(Sheet6!D32,Sheet6!F32)),"")</f>
        <v/>
      </c>
      <c r="F115" t="str">
        <f>IF(C115&lt;&gt;"",IF(Sheet1!O12=30,1,IF(Sheet1!O12=60,2,IF(Sheet1!O12=90,3))),"")</f>
        <v/>
      </c>
      <c r="G115" t="str">
        <f>IF(C115&lt;&gt;"",G2,"")</f>
        <v/>
      </c>
    </row>
    <row r="116" spans="1:7">
      <c r="A116" t="str">
        <f>IF(C116&lt;&gt;"",A2,"")</f>
        <v/>
      </c>
      <c r="B116" t="str">
        <f>IF(C116&lt;&gt;"",B2,"")</f>
        <v/>
      </c>
      <c r="C116" t="str">
        <f>IF(Sheet6!B33&lt;&gt;"",Sheet6!B33,"")</f>
        <v/>
      </c>
      <c r="D116" t="str">
        <f>IF(C116&lt;&gt;"",D2,"")</f>
        <v/>
      </c>
      <c r="E116" s="68" t="str">
        <f>IF(C116&lt;&gt;"",IF(Sheet6!F33="ABS","ABS",SUM(Sheet6!D33,Sheet6!F33)),"")</f>
        <v/>
      </c>
      <c r="F116" t="str">
        <f>IF(C116&lt;&gt;"",IF(Sheet1!O12=30,1,IF(Sheet1!O12=60,2,IF(Sheet1!O12=90,3))),"")</f>
        <v/>
      </c>
      <c r="G116" t="str">
        <f>IF(C116&lt;&gt;"",G2,"")</f>
        <v/>
      </c>
    </row>
    <row r="117" spans="1:7">
      <c r="A117" t="str">
        <f>IF(C117&lt;&gt;"",A2,"")</f>
        <v/>
      </c>
      <c r="B117" t="str">
        <f>IF(C117&lt;&gt;"",B2,"")</f>
        <v/>
      </c>
      <c r="C117" t="str">
        <f>IF(Sheet6!B34&lt;&gt;"",Sheet6!B34,"")</f>
        <v/>
      </c>
      <c r="D117" t="str">
        <f>IF(C117&lt;&gt;"",D2,"")</f>
        <v/>
      </c>
      <c r="E117" s="68" t="str">
        <f>IF(C117&lt;&gt;"",IF(Sheet6!F34="ABS","ABS",SUM(Sheet6!D34,Sheet6!F34)),"")</f>
        <v/>
      </c>
      <c r="F117" t="str">
        <f>IF(C117&lt;&gt;"",IF(Sheet1!O12=30,1,IF(Sheet1!O12=60,2,IF(Sheet1!O12=90,3))),"")</f>
        <v/>
      </c>
      <c r="G117" t="str">
        <f>IF(C117&lt;&gt;"",G2,"")</f>
        <v/>
      </c>
    </row>
    <row r="118" spans="1:7">
      <c r="A118" t="str">
        <f>IF(C118&lt;&gt;"",A2,"")</f>
        <v/>
      </c>
      <c r="B118" t="str">
        <f>IF(C118&lt;&gt;"",B2,"")</f>
        <v/>
      </c>
      <c r="C118" t="str">
        <f>IF(Sheet6!B35&lt;&gt;"",Sheet6!B35,"")</f>
        <v/>
      </c>
      <c r="D118" t="str">
        <f>IF(C118&lt;&gt;"",D2,"")</f>
        <v/>
      </c>
      <c r="E118" s="68" t="str">
        <f>IF(C118&lt;&gt;"",IF(Sheet6!F35="ABS","ABS",SUM(Sheet6!D35,Sheet6!F35)),"")</f>
        <v/>
      </c>
      <c r="F118" t="str">
        <f>IF(C118&lt;&gt;"",IF(Sheet1!O12=30,1,IF(Sheet1!O12=60,2,IF(Sheet1!O12=90,3))),"")</f>
        <v/>
      </c>
      <c r="G118" t="str">
        <f>IF(C118&lt;&gt;"",G2,"")</f>
        <v/>
      </c>
    </row>
    <row r="119" spans="1:7">
      <c r="A119" t="str">
        <f>IF(C119&lt;&gt;"",A2,"")</f>
        <v/>
      </c>
      <c r="B119" t="str">
        <f>IF(C119&lt;&gt;"",B2,"")</f>
        <v/>
      </c>
      <c r="C119" t="str">
        <f>IF(Sheet6!B36&lt;&gt;"",Sheet6!B36,"")</f>
        <v/>
      </c>
      <c r="D119" t="str">
        <f>IF(C119&lt;&gt;"",D2,"")</f>
        <v/>
      </c>
      <c r="E119" s="68" t="str">
        <f>IF(C119&lt;&gt;"",IF(Sheet6!F36="ABS","ABS",SUM(Sheet6!D36,Sheet6!F36)),"")</f>
        <v/>
      </c>
      <c r="F119" t="str">
        <f>IF(C119&lt;&gt;"",IF(Sheet1!O12=30,1,IF(Sheet1!O12=60,2,IF(Sheet1!O12=90,3))),"")</f>
        <v/>
      </c>
      <c r="G119" t="str">
        <f>IF(C119&lt;&gt;"",G2,"")</f>
        <v/>
      </c>
    </row>
    <row r="120" spans="1:7">
      <c r="A120" t="str">
        <f>IF(C120&lt;&gt;"",A2,"")</f>
        <v/>
      </c>
      <c r="B120" t="str">
        <f>IF(C120&lt;&gt;"",B2,"")</f>
        <v/>
      </c>
      <c r="C120" t="str">
        <f>IF(Sheet6!B37&lt;&gt;"",Sheet6!B37,"")</f>
        <v/>
      </c>
      <c r="D120" t="str">
        <f>IF(C120&lt;&gt;"",D2,"")</f>
        <v/>
      </c>
      <c r="E120" s="68" t="str">
        <f>IF(C120&lt;&gt;"",IF(Sheet6!F37="ABS","ABS",SUM(Sheet6!D37,Sheet6!F37)),"")</f>
        <v/>
      </c>
      <c r="F120" t="str">
        <f>IF(C120&lt;&gt;"",IF(Sheet1!O12=30,1,IF(Sheet1!O12=60,2,IF(Sheet1!O12=90,3))),"")</f>
        <v/>
      </c>
      <c r="G120" t="str">
        <f>IF(C120&lt;&gt;"",G2,"")</f>
        <v/>
      </c>
    </row>
    <row r="121" spans="1:7">
      <c r="A121" t="str">
        <f>IF(C121&lt;&gt;"",A2,"")</f>
        <v/>
      </c>
      <c r="B121" t="str">
        <f>IF(C121&lt;&gt;"",B2,"")</f>
        <v/>
      </c>
      <c r="C121" t="str">
        <f>IF(Sheet6!B38&lt;&gt;"",Sheet6!B38,"")</f>
        <v/>
      </c>
      <c r="D121" t="str">
        <f>IF(C121&lt;&gt;"",D2,"")</f>
        <v/>
      </c>
      <c r="E121" s="68" t="str">
        <f>IF(C121&lt;&gt;"",IF(Sheet6!F38="ABS","ABS",SUM(Sheet6!D38,Sheet6!F38)),"")</f>
        <v/>
      </c>
      <c r="F121" t="str">
        <f>IF(C121&lt;&gt;"",IF(Sheet1!O12=30,1,IF(Sheet1!O12=60,2,IF(Sheet1!O12=90,3))),"")</f>
        <v/>
      </c>
      <c r="G121" t="str">
        <f>IF(C121&lt;&gt;"",G2,"")</f>
        <v/>
      </c>
    </row>
    <row r="122" spans="1:7">
      <c r="A122" s="65" t="str">
        <f>IF(C122&lt;&gt;"",A2,"")</f>
        <v/>
      </c>
      <c r="B122" s="65" t="str">
        <f>IF(C122&lt;&gt;"",B2,"")</f>
        <v/>
      </c>
      <c r="C122" s="65" t="str">
        <f>IF(Sheet7!B19&lt;&gt;"",Sheet7!B19,"")</f>
        <v/>
      </c>
      <c r="D122" s="65" t="str">
        <f>IF(C122&lt;&gt;"",D2,"")</f>
        <v/>
      </c>
      <c r="E122" s="69" t="str">
        <f>IF(C122&lt;&gt;"",IF(Sheet7!F19="ABS","ABS",SUM(Sheet7!D19,Sheet7!F19)),"")</f>
        <v/>
      </c>
      <c r="F122" t="str">
        <f>IF(C122&lt;&gt;"",IF(Sheet1!O12=30,1,IF(Sheet1!O12=60,2,IF(Sheet1!O12=90,3))),"")</f>
        <v/>
      </c>
      <c r="G122" t="str">
        <f>IF(C122&lt;&gt;"",G2,"")</f>
        <v/>
      </c>
    </row>
    <row r="123" spans="1:7">
      <c r="A123" t="str">
        <f>IF(C123&lt;&gt;"",A2,"")</f>
        <v/>
      </c>
      <c r="B123" t="str">
        <f>IF(C123&lt;&gt;"",B2,"")</f>
        <v/>
      </c>
      <c r="C123" t="str">
        <f>IF(Sheet7!B20&lt;&gt;"",Sheet7!B20,"")</f>
        <v/>
      </c>
      <c r="D123" t="str">
        <f>IF(C123&lt;&gt;"",D2,"")</f>
        <v/>
      </c>
      <c r="E123" s="68" t="str">
        <f>IF(C123&lt;&gt;"",IF(Sheet7!F20="ABS","ABS",SUM(Sheet7!D20,Sheet7!F20)),"")</f>
        <v/>
      </c>
      <c r="F123" t="str">
        <f>IF(C123&lt;&gt;"",IF(Sheet1!O12=30,1,IF(Sheet1!O12=60,2,IF(Sheet1!O12=90,3))),"")</f>
        <v/>
      </c>
      <c r="G123" t="str">
        <f>IF(C123&lt;&gt;"",G2,"")</f>
        <v/>
      </c>
    </row>
    <row r="124" spans="1:7">
      <c r="A124" t="str">
        <f>IF(C124&lt;&gt;"",A2,"")</f>
        <v/>
      </c>
      <c r="B124" t="str">
        <f>IF(C124&lt;&gt;"",B2,"")</f>
        <v/>
      </c>
      <c r="C124" t="str">
        <f>IF(Sheet7!B21&lt;&gt;"",Sheet7!B21,"")</f>
        <v/>
      </c>
      <c r="D124" t="str">
        <f>IF(C124&lt;&gt;"",D2,"")</f>
        <v/>
      </c>
      <c r="E124" s="68" t="str">
        <f>IF(C124&lt;&gt;"",IF(Sheet7!F21="ABS","ABS",SUM(Sheet7!D21,Sheet7!F21)),"")</f>
        <v/>
      </c>
      <c r="F124" t="str">
        <f>IF(C124&lt;&gt;"",IF(Sheet1!O12=30,1,IF(Sheet1!O12=60,2,IF(Sheet1!O12=90,3))),"")</f>
        <v/>
      </c>
      <c r="G124" t="str">
        <f>IF(C124&lt;&gt;"",G2,"")</f>
        <v/>
      </c>
    </row>
    <row r="125" spans="1:7">
      <c r="A125" t="str">
        <f>IF(C125&lt;&gt;"",A2,"")</f>
        <v/>
      </c>
      <c r="B125" t="str">
        <f>IF(C125&lt;&gt;"",B2,"")</f>
        <v/>
      </c>
      <c r="C125" t="str">
        <f>IF(Sheet7!B22&lt;&gt;"",Sheet7!B22,"")</f>
        <v/>
      </c>
      <c r="D125" t="str">
        <f>IF(C125&lt;&gt;"",D2,"")</f>
        <v/>
      </c>
      <c r="E125" s="68" t="str">
        <f>IF(C125&lt;&gt;"",IF(Sheet7!F22="ABS","ABS",SUM(Sheet7!D22,Sheet7!F22)),"")</f>
        <v/>
      </c>
      <c r="F125" t="str">
        <f>IF(C125&lt;&gt;"",IF(Sheet1!O12=30,1,IF(Sheet1!O12=60,2,IF(Sheet1!O12=90,3))),"")</f>
        <v/>
      </c>
      <c r="G125" t="str">
        <f>IF(C125&lt;&gt;"",G2,"")</f>
        <v/>
      </c>
    </row>
    <row r="126" spans="1:7">
      <c r="A126" t="str">
        <f>IF(C126&lt;&gt;"",A2,"")</f>
        <v/>
      </c>
      <c r="B126" t="str">
        <f>IF(C126&lt;&gt;"",B2,"")</f>
        <v/>
      </c>
      <c r="C126" t="str">
        <f>IF(Sheet7!B23&lt;&gt;"",Sheet7!B23,"")</f>
        <v/>
      </c>
      <c r="D126" t="str">
        <f>IF(C126&lt;&gt;"",D2,"")</f>
        <v/>
      </c>
      <c r="E126" s="68" t="str">
        <f>IF(C126&lt;&gt;"",IF(Sheet7!F23="ABS","ABS",SUM(Sheet7!D23,Sheet7!F23)),"")</f>
        <v/>
      </c>
      <c r="F126" t="str">
        <f>IF(C126&lt;&gt;"",IF(Sheet1!O12=30,1,IF(Sheet1!O12=60,2,IF(Sheet1!O12=90,3))),"")</f>
        <v/>
      </c>
      <c r="G126" t="str">
        <f>IF(C126&lt;&gt;"",G2,"")</f>
        <v/>
      </c>
    </row>
    <row r="127" spans="1:7">
      <c r="A127" t="str">
        <f>IF(C127&lt;&gt;"",A2,"")</f>
        <v/>
      </c>
      <c r="B127" t="str">
        <f>IF(C127&lt;&gt;"",B2,"")</f>
        <v/>
      </c>
      <c r="C127" t="str">
        <f>IF(Sheet7!B24&lt;&gt;"",Sheet7!B24,"")</f>
        <v/>
      </c>
      <c r="D127" t="str">
        <f>IF(C127&lt;&gt;"",D2,"")</f>
        <v/>
      </c>
      <c r="E127" s="68" t="str">
        <f>IF(C127&lt;&gt;"",IF(Sheet7!F24="ABS","ABS",SUM(Sheet7!D24,Sheet7!F24)),"")</f>
        <v/>
      </c>
      <c r="F127" t="str">
        <f>IF(C127&lt;&gt;"",IF(Sheet1!O12=30,1,IF(Sheet1!O12=60,2,IF(Sheet1!O12=90,3))),"")</f>
        <v/>
      </c>
      <c r="G127" t="str">
        <f>IF(C127&lt;&gt;"",G2,"")</f>
        <v/>
      </c>
    </row>
    <row r="128" spans="1:7">
      <c r="A128" t="str">
        <f>IF(C128&lt;&gt;"",A2,"")</f>
        <v/>
      </c>
      <c r="B128" t="str">
        <f>IF(C128&lt;&gt;"",B2,"")</f>
        <v/>
      </c>
      <c r="C128" t="str">
        <f>IF(Sheet7!B25&lt;&gt;"",Sheet7!B25,"")</f>
        <v/>
      </c>
      <c r="D128" t="str">
        <f>IF(C128&lt;&gt;"",D2,"")</f>
        <v/>
      </c>
      <c r="E128" s="68" t="str">
        <f>IF(C128&lt;&gt;"",IF(Sheet7!F25="ABS","ABS",SUM(Sheet7!D25,Sheet7!F25)),"")</f>
        <v/>
      </c>
      <c r="F128" t="str">
        <f>IF(C128&lt;&gt;"",IF(Sheet1!O12=30,1,IF(Sheet1!O12=60,2,IF(Sheet1!O12=90,3))),"")</f>
        <v/>
      </c>
      <c r="G128" t="str">
        <f>IF(C128&lt;&gt;"",G2,"")</f>
        <v/>
      </c>
    </row>
    <row r="129" spans="1:7">
      <c r="A129" t="str">
        <f>IF(C129&lt;&gt;"",A2,"")</f>
        <v/>
      </c>
      <c r="B129" t="str">
        <f>IF(C129&lt;&gt;"",B2,"")</f>
        <v/>
      </c>
      <c r="C129" t="str">
        <f>IF(Sheet7!B26&lt;&gt;"",Sheet7!B26,"")</f>
        <v/>
      </c>
      <c r="D129" t="str">
        <f>IF(C129&lt;&gt;"",D2,"")</f>
        <v/>
      </c>
      <c r="E129" s="68" t="str">
        <f>IF(C129&lt;&gt;"",IF(Sheet7!F26="ABS","ABS",SUM(Sheet7!D26,Sheet7!F26)),"")</f>
        <v/>
      </c>
      <c r="F129" t="str">
        <f>IF(C129&lt;&gt;"",IF(Sheet1!O12=30,1,IF(Sheet1!O12=60,2,IF(Sheet1!O12=90,3))),"")</f>
        <v/>
      </c>
      <c r="G129" t="str">
        <f>IF(C129&lt;&gt;"",G2,"")</f>
        <v/>
      </c>
    </row>
    <row r="130" spans="1:7">
      <c r="A130" t="str">
        <f>IF(C130&lt;&gt;"",A2,"")</f>
        <v/>
      </c>
      <c r="B130" t="str">
        <f>IF(C130&lt;&gt;"",B2,"")</f>
        <v/>
      </c>
      <c r="C130" t="str">
        <f>IF(Sheet7!B27&lt;&gt;"",Sheet7!B27,"")</f>
        <v/>
      </c>
      <c r="D130" t="str">
        <f>IF(C130&lt;&gt;"",D2,"")</f>
        <v/>
      </c>
      <c r="E130" s="68" t="str">
        <f>IF(C130&lt;&gt;"",IF(Sheet7!F27="ABS","ABS",SUM(Sheet7!D27,Sheet7!F27)),"")</f>
        <v/>
      </c>
      <c r="F130" t="str">
        <f>IF(C130&lt;&gt;"",IF(Sheet1!O12=30,1,IF(Sheet1!O12=60,2,IF(Sheet1!O12=90,3))),"")</f>
        <v/>
      </c>
      <c r="G130" t="str">
        <f>IF(C130&lt;&gt;"",G2,"")</f>
        <v/>
      </c>
    </row>
    <row r="131" spans="1:7">
      <c r="A131" t="str">
        <f>IF(C131&lt;&gt;"",A2,"")</f>
        <v/>
      </c>
      <c r="B131" t="str">
        <f>IF(C131&lt;&gt;"",B2,"")</f>
        <v/>
      </c>
      <c r="C131" t="str">
        <f>IF(Sheet7!B28&lt;&gt;"",Sheet7!B28,"")</f>
        <v/>
      </c>
      <c r="D131" t="str">
        <f>IF(C131&lt;&gt;"",D2,"")</f>
        <v/>
      </c>
      <c r="E131" s="68" t="str">
        <f>IF(C131&lt;&gt;"",IF(Sheet7!F28="ABS","ABS",SUM(Sheet7!D28,Sheet7!F28)),"")</f>
        <v/>
      </c>
      <c r="F131" t="str">
        <f>IF(C131&lt;&gt;"",IF(Sheet1!O12=30,1,IF(Sheet1!O12=60,2,IF(Sheet1!O12=90,3))),"")</f>
        <v/>
      </c>
      <c r="G131" t="str">
        <f>IF(C131&lt;&gt;"",G2,"")</f>
        <v/>
      </c>
    </row>
    <row r="132" spans="1:7">
      <c r="A132" t="str">
        <f>IF(C132&lt;&gt;"",A2,"")</f>
        <v/>
      </c>
      <c r="B132" t="str">
        <f>IF(C132&lt;&gt;"",B2,"")</f>
        <v/>
      </c>
      <c r="C132" t="str">
        <f>IF(Sheet7!B29&lt;&gt;"",Sheet7!B29,"")</f>
        <v/>
      </c>
      <c r="D132" t="str">
        <f>IF(C132&lt;&gt;"",D2,"")</f>
        <v/>
      </c>
      <c r="E132" s="68" t="str">
        <f>IF(C132&lt;&gt;"",IF(Sheet7!F29="ABS","ABS",SUM(Sheet7!D29,Sheet7!F29)),"")</f>
        <v/>
      </c>
      <c r="F132" t="str">
        <f>IF(C132&lt;&gt;"",IF(Sheet1!O12=30,1,IF(Sheet1!O12=60,2,IF(Sheet1!O12=90,3))),"")</f>
        <v/>
      </c>
      <c r="G132" t="str">
        <f>IF(C132&lt;&gt;"",G2,"")</f>
        <v/>
      </c>
    </row>
    <row r="133" spans="1:7">
      <c r="A133" t="str">
        <f>IF(C133&lt;&gt;"",A2,"")</f>
        <v/>
      </c>
      <c r="B133" t="str">
        <f>IF(C133&lt;&gt;"",B2,"")</f>
        <v/>
      </c>
      <c r="C133" t="str">
        <f>IF(Sheet7!B30&lt;&gt;"",Sheet7!B30,"")</f>
        <v/>
      </c>
      <c r="D133" t="str">
        <f>IF(C133&lt;&gt;"",D2,"")</f>
        <v/>
      </c>
      <c r="E133" s="68" t="str">
        <f>IF(C133&lt;&gt;"",IF(Sheet7!F30="ABS","ABS",SUM(Sheet7!D30,Sheet7!F30)),"")</f>
        <v/>
      </c>
      <c r="F133" t="str">
        <f>IF(C133&lt;&gt;"",IF(Sheet1!O12=30,1,IF(Sheet1!O12=60,2,IF(Sheet1!O12=90,3))),"")</f>
        <v/>
      </c>
      <c r="G133" t="str">
        <f>IF(C133&lt;&gt;"",G2,"")</f>
        <v/>
      </c>
    </row>
    <row r="134" spans="1:7">
      <c r="A134" t="str">
        <f>IF(C134&lt;&gt;"",A2,"")</f>
        <v/>
      </c>
      <c r="B134" t="str">
        <f>IF(C134&lt;&gt;"",B2,"")</f>
        <v/>
      </c>
      <c r="C134" t="str">
        <f>IF(Sheet7!B31&lt;&gt;"",Sheet7!B31,"")</f>
        <v/>
      </c>
      <c r="D134" t="str">
        <f>IF(C134&lt;&gt;"",D2,"")</f>
        <v/>
      </c>
      <c r="E134" s="68" t="str">
        <f>IF(C134&lt;&gt;"",IF(Sheet7!F31="ABS","ABS",SUM(Sheet7!D31,Sheet7!F31)),"")</f>
        <v/>
      </c>
      <c r="F134" t="str">
        <f>IF(C134&lt;&gt;"",IF(Sheet1!O12=30,1,IF(Sheet1!O12=60,2,IF(Sheet1!O12=90,3))),"")</f>
        <v/>
      </c>
      <c r="G134" t="str">
        <f>IF(C134&lt;&gt;"",G2,"")</f>
        <v/>
      </c>
    </row>
    <row r="135" spans="1:7">
      <c r="A135" t="str">
        <f>IF(C135&lt;&gt;"",A2,"")</f>
        <v/>
      </c>
      <c r="B135" t="str">
        <f>IF(C135&lt;&gt;"",B2,"")</f>
        <v/>
      </c>
      <c r="C135" t="str">
        <f>IF(Sheet7!B32&lt;&gt;"",Sheet7!B32,"")</f>
        <v/>
      </c>
      <c r="D135" t="str">
        <f>IF(C135&lt;&gt;"",D2,"")</f>
        <v/>
      </c>
      <c r="E135" s="68" t="str">
        <f>IF(C135&lt;&gt;"",IF(Sheet7!F32="ABS","ABS",SUM(Sheet7!D32,Sheet7!F32)),"")</f>
        <v/>
      </c>
      <c r="F135" t="str">
        <f>IF(C135&lt;&gt;"",IF(Sheet1!O12=30,1,IF(Sheet1!O12=60,2,IF(Sheet1!O12=90,3))),"")</f>
        <v/>
      </c>
      <c r="G135" t="str">
        <f>IF(C135&lt;&gt;"",G2,"")</f>
        <v/>
      </c>
    </row>
    <row r="136" spans="1:7">
      <c r="A136" t="str">
        <f>IF(C136&lt;&gt;"",A2,"")</f>
        <v/>
      </c>
      <c r="B136" t="str">
        <f>IF(C136&lt;&gt;"",B2,"")</f>
        <v/>
      </c>
      <c r="C136" t="str">
        <f>IF(Sheet7!B33&lt;&gt;"",Sheet7!B33,"")</f>
        <v/>
      </c>
      <c r="D136" t="str">
        <f>IF(C136&lt;&gt;"",D2,"")</f>
        <v/>
      </c>
      <c r="E136" s="68" t="str">
        <f>IF(C136&lt;&gt;"",IF(Sheet7!F33="ABS","ABS",SUM(Sheet7!D33,Sheet7!F33)),"")</f>
        <v/>
      </c>
      <c r="F136" t="str">
        <f>IF(C136&lt;&gt;"",IF(Sheet1!O12=30,1,IF(Sheet1!O12=60,2,IF(Sheet1!O12=90,3))),"")</f>
        <v/>
      </c>
      <c r="G136" t="str">
        <f>IF(C136&lt;&gt;"",G2,"")</f>
        <v/>
      </c>
    </row>
    <row r="137" spans="1:7">
      <c r="A137" t="str">
        <f>IF(C137&lt;&gt;"",A2,"")</f>
        <v/>
      </c>
      <c r="B137" t="str">
        <f>IF(C137&lt;&gt;"",B2,"")</f>
        <v/>
      </c>
      <c r="C137" t="str">
        <f>IF(Sheet7!B34&lt;&gt;"",Sheet7!B34,"")</f>
        <v/>
      </c>
      <c r="D137" t="str">
        <f>IF(C137&lt;&gt;"",D2,"")</f>
        <v/>
      </c>
      <c r="E137" s="68" t="str">
        <f>IF(C137&lt;&gt;"",IF(Sheet7!F34="ABS","ABS",SUM(Sheet7!D34,Sheet7!F34)),"")</f>
        <v/>
      </c>
      <c r="F137" t="str">
        <f>IF(C137&lt;&gt;"",IF(Sheet1!O12=30,1,IF(Sheet1!O12=60,2,IF(Sheet1!O12=90,3))),"")</f>
        <v/>
      </c>
      <c r="G137" t="str">
        <f>IF(C137&lt;&gt;"",G2,"")</f>
        <v/>
      </c>
    </row>
    <row r="138" spans="1:7">
      <c r="A138" t="str">
        <f>IF(C138&lt;&gt;"",A2,"")</f>
        <v/>
      </c>
      <c r="B138" t="str">
        <f>IF(C138&lt;&gt;"",B2,"")</f>
        <v/>
      </c>
      <c r="C138" t="str">
        <f>IF(Sheet7!B35&lt;&gt;"",Sheet7!B35,"")</f>
        <v/>
      </c>
      <c r="D138" t="str">
        <f>IF(C138&lt;&gt;"",D2,"")</f>
        <v/>
      </c>
      <c r="E138" s="68" t="str">
        <f>IF(C138&lt;&gt;"",IF(Sheet7!F35="ABS","ABS",SUM(Sheet7!D35,Sheet7!F35)),"")</f>
        <v/>
      </c>
      <c r="F138" t="str">
        <f>IF(C138&lt;&gt;"",IF(Sheet1!O12=30,1,IF(Sheet1!O12=60,2,IF(Sheet1!O12=90,3))),"")</f>
        <v/>
      </c>
      <c r="G138" t="str">
        <f>IF(C138&lt;&gt;"",G2,"")</f>
        <v/>
      </c>
    </row>
    <row r="139" spans="1:7">
      <c r="A139" t="str">
        <f>IF(C139&lt;&gt;"",A2,"")</f>
        <v/>
      </c>
      <c r="B139" t="str">
        <f>IF(C139&lt;&gt;"",B2,"")</f>
        <v/>
      </c>
      <c r="C139" t="str">
        <f>IF(Sheet7!B36&lt;&gt;"",Sheet7!B36,"")</f>
        <v/>
      </c>
      <c r="D139" t="str">
        <f>IF(C139&lt;&gt;"",D2,"")</f>
        <v/>
      </c>
      <c r="E139" s="68" t="str">
        <f>IF(C139&lt;&gt;"",IF(Sheet7!F36="ABS","ABS",SUM(Sheet7!D36,Sheet7!F36)),"")</f>
        <v/>
      </c>
      <c r="F139" t="str">
        <f>IF(C139&lt;&gt;"",IF(Sheet1!O12=30,1,IF(Sheet1!O12=60,2,IF(Sheet1!O12=90,3))),"")</f>
        <v/>
      </c>
      <c r="G139" t="str">
        <f>IF(C139&lt;&gt;"",G2,"")</f>
        <v/>
      </c>
    </row>
    <row r="140" spans="1:7">
      <c r="A140" t="str">
        <f>IF(C140&lt;&gt;"",A2,"")</f>
        <v/>
      </c>
      <c r="B140" t="str">
        <f>IF(C140&lt;&gt;"",B2,"")</f>
        <v/>
      </c>
      <c r="C140" t="str">
        <f>IF(Sheet7!B37&lt;&gt;"",Sheet7!B37,"")</f>
        <v/>
      </c>
      <c r="D140" t="str">
        <f>IF(C140&lt;&gt;"",D2,"")</f>
        <v/>
      </c>
      <c r="E140" s="68" t="str">
        <f>IF(C140&lt;&gt;"",IF(Sheet7!F37="ABS","ABS",SUM(Sheet7!D37,Sheet7!F37)),"")</f>
        <v/>
      </c>
      <c r="F140" t="str">
        <f>IF(C140&lt;&gt;"",IF(Sheet1!O12=30,1,IF(Sheet1!O12=60,2,IF(Sheet1!O12=90,3))),"")</f>
        <v/>
      </c>
      <c r="G140" t="str">
        <f>IF(C140&lt;&gt;"",G2,"")</f>
        <v/>
      </c>
    </row>
    <row r="141" spans="1:7">
      <c r="A141" t="str">
        <f>IF(C141&lt;&gt;"",A2,"")</f>
        <v/>
      </c>
      <c r="B141" t="str">
        <f>IF(C141&lt;&gt;"",B2,"")</f>
        <v/>
      </c>
      <c r="C141" t="str">
        <f>IF(Sheet7!B38&lt;&gt;"",Sheet7!B38,"")</f>
        <v/>
      </c>
      <c r="D141" t="str">
        <f>IF(C141&lt;&gt;"",D2,"")</f>
        <v/>
      </c>
      <c r="E141" s="68" t="str">
        <f>IF(C141&lt;&gt;"",IF(Sheet7!F38="ABS","ABS",SUM(Sheet7!D38,Sheet7!F38)),"")</f>
        <v/>
      </c>
      <c r="F141" t="str">
        <f>IF(C141&lt;&gt;"",IF(Sheet1!O12=30,1,IF(Sheet1!O12=60,2,IF(Sheet1!O12=90,3))),"")</f>
        <v/>
      </c>
      <c r="G141" t="str">
        <f>IF(C141&lt;&gt;"",G2,"")</f>
        <v/>
      </c>
    </row>
    <row r="142" spans="1:7">
      <c r="A142" s="65" t="str">
        <f>IF(C142&lt;&gt;"",A2,"")</f>
        <v/>
      </c>
      <c r="B142" s="65" t="str">
        <f>IF(C142&lt;&gt;"",B2,"")</f>
        <v/>
      </c>
      <c r="C142" s="65" t="str">
        <f>IF(Sheet8!B19&lt;&gt;"",Sheet8!B19,"")</f>
        <v/>
      </c>
      <c r="D142" s="65" t="str">
        <f>IF(C142&lt;&gt;"",D2,"")</f>
        <v/>
      </c>
      <c r="E142" s="69" t="str">
        <f>IF(C142&lt;&gt;"",IF(Sheet8!F19="ABS","ABS",SUM(Sheet8!D19,Sheet8!F19)),"")</f>
        <v/>
      </c>
      <c r="F142" t="str">
        <f>IF(C142&lt;&gt;"",IF(Sheet1!O12=30,1,IF(Sheet1!O12=60,2,IF(Sheet1!O12=90,3))),"")</f>
        <v/>
      </c>
      <c r="G142" t="str">
        <f>IF(C142&lt;&gt;"",G2,"")</f>
        <v/>
      </c>
    </row>
    <row r="143" spans="1:7">
      <c r="A143" t="str">
        <f>IF(C143&lt;&gt;"",A2,"")</f>
        <v/>
      </c>
      <c r="B143" t="str">
        <f>IF(C143&lt;&gt;"",B2,"")</f>
        <v/>
      </c>
      <c r="C143" t="str">
        <f>IF(Sheet8!B20&lt;&gt;"",Sheet8!B20,"")</f>
        <v/>
      </c>
      <c r="D143" t="str">
        <f>IF(C143&lt;&gt;"",D2,"")</f>
        <v/>
      </c>
      <c r="E143" s="68" t="str">
        <f>IF(C143&lt;&gt;"",IF(Sheet8!F20="ABS","ABS",SUM(Sheet8!D20,Sheet8!F20)),"")</f>
        <v/>
      </c>
      <c r="F143" t="str">
        <f>IF(C143&lt;&gt;"",IF(Sheet1!O12=30,1,IF(Sheet1!O12=60,2,IF(Sheet1!O12=90,3))),"")</f>
        <v/>
      </c>
      <c r="G143" t="str">
        <f>IF(C143&lt;&gt;"",G2,"")</f>
        <v/>
      </c>
    </row>
    <row r="144" spans="1:7">
      <c r="A144" t="str">
        <f>IF(C144&lt;&gt;"",A2,"")</f>
        <v/>
      </c>
      <c r="B144" t="str">
        <f>IF(C144&lt;&gt;"",B2,"")</f>
        <v/>
      </c>
      <c r="C144" t="str">
        <f>IF(Sheet8!B21&lt;&gt;"",Sheet8!B21,"")</f>
        <v/>
      </c>
      <c r="D144" t="str">
        <f>IF(C144&lt;&gt;"",D2,"")</f>
        <v/>
      </c>
      <c r="E144" s="68" t="str">
        <f>IF(C144&lt;&gt;"",IF(Sheet8!F21="ABS","ABS",SUM(Sheet8!D21,Sheet8!F21)),"")</f>
        <v/>
      </c>
      <c r="F144" t="str">
        <f>IF(C144&lt;&gt;"",IF(Sheet1!O12=30,1,IF(Sheet1!O12=60,2,IF(Sheet1!O12=90,3))),"")</f>
        <v/>
      </c>
      <c r="G144" t="str">
        <f>IF(C144&lt;&gt;"",G2,"")</f>
        <v/>
      </c>
    </row>
    <row r="145" spans="1:7">
      <c r="A145" t="str">
        <f>IF(C145&lt;&gt;"",A2,"")</f>
        <v/>
      </c>
      <c r="B145" t="str">
        <f>IF(C145&lt;&gt;"",B2,"")</f>
        <v/>
      </c>
      <c r="C145" t="str">
        <f>IF(Sheet8!B22&lt;&gt;"",Sheet8!B22,"")</f>
        <v/>
      </c>
      <c r="D145" t="str">
        <f>IF(C145&lt;&gt;"",D2,"")</f>
        <v/>
      </c>
      <c r="E145" s="68" t="str">
        <f>IF(C145&lt;&gt;"",IF(Sheet8!F22="ABS","ABS",SUM(Sheet8!D22,Sheet8!F22)),"")</f>
        <v/>
      </c>
      <c r="F145" t="str">
        <f>IF(C145&lt;&gt;"",IF(Sheet1!O12=30,1,IF(Sheet1!O12=60,2,IF(Sheet1!O12=90,3))),"")</f>
        <v/>
      </c>
      <c r="G145" t="str">
        <f>IF(C145&lt;&gt;"",G2,"")</f>
        <v/>
      </c>
    </row>
    <row r="146" spans="1:7">
      <c r="A146" t="str">
        <f>IF(C146&lt;&gt;"",A2,"")</f>
        <v/>
      </c>
      <c r="B146" t="str">
        <f>IF(C146&lt;&gt;"",B2,"")</f>
        <v/>
      </c>
      <c r="C146" t="str">
        <f>IF(Sheet8!B23&lt;&gt;"",Sheet8!B23,"")</f>
        <v/>
      </c>
      <c r="D146" t="str">
        <f>IF(C146&lt;&gt;"",D2,"")</f>
        <v/>
      </c>
      <c r="E146" s="68" t="str">
        <f>IF(C146&lt;&gt;"",IF(Sheet8!F23="ABS","ABS",SUM(Sheet8!D23,Sheet8!F23)),"")</f>
        <v/>
      </c>
      <c r="F146" t="str">
        <f>IF(C146&lt;&gt;"",IF(Sheet1!O12=30,1,IF(Sheet1!O12=60,2,IF(Sheet1!O12=90,3))),"")</f>
        <v/>
      </c>
      <c r="G146" t="str">
        <f>IF(C146&lt;&gt;"",G2,"")</f>
        <v/>
      </c>
    </row>
    <row r="147" spans="1:7">
      <c r="A147" t="str">
        <f>IF(C147&lt;&gt;"",A2,"")</f>
        <v/>
      </c>
      <c r="B147" t="str">
        <f>IF(C147&lt;&gt;"",B2,"")</f>
        <v/>
      </c>
      <c r="C147" t="str">
        <f>IF(Sheet8!B24&lt;&gt;"",Sheet8!B24,"")</f>
        <v/>
      </c>
      <c r="D147" t="str">
        <f>IF(C147&lt;&gt;"",D2,"")</f>
        <v/>
      </c>
      <c r="E147" s="68" t="str">
        <f>IF(C147&lt;&gt;"",IF(Sheet8!F24="ABS","ABS",SUM(Sheet8!D24,Sheet8!F24)),"")</f>
        <v/>
      </c>
      <c r="F147" t="str">
        <f>IF(C147&lt;&gt;"",IF(Sheet1!O12=30,1,IF(Sheet1!O12=60,2,IF(Sheet1!O12=90,3))),"")</f>
        <v/>
      </c>
      <c r="G147" t="str">
        <f>IF(C147&lt;&gt;"",G2,"")</f>
        <v/>
      </c>
    </row>
    <row r="148" spans="1:7">
      <c r="A148" t="str">
        <f>IF(C148&lt;&gt;"",A2,"")</f>
        <v/>
      </c>
      <c r="B148" t="str">
        <f>IF(C148&lt;&gt;"",B2,"")</f>
        <v/>
      </c>
      <c r="C148" t="str">
        <f>IF(Sheet8!B25&lt;&gt;"",Sheet8!B25,"")</f>
        <v/>
      </c>
      <c r="D148" t="str">
        <f>IF(C148&lt;&gt;"",D2,"")</f>
        <v/>
      </c>
      <c r="E148" s="68" t="str">
        <f>IF(C148&lt;&gt;"",IF(Sheet8!F25="ABS","ABS",SUM(Sheet8!D25,Sheet8!F25)),"")</f>
        <v/>
      </c>
      <c r="F148" t="str">
        <f>IF(C148&lt;&gt;"",IF(Sheet1!O12=30,1,IF(Sheet1!O12=60,2,IF(Sheet1!O12=90,3))),"")</f>
        <v/>
      </c>
      <c r="G148" t="str">
        <f>IF(C148&lt;&gt;"",G2,"")</f>
        <v/>
      </c>
    </row>
    <row r="149" spans="1:7">
      <c r="A149" t="str">
        <f>IF(C149&lt;&gt;"",A2,"")</f>
        <v/>
      </c>
      <c r="B149" t="str">
        <f>IF(C149&lt;&gt;"",B2,"")</f>
        <v/>
      </c>
      <c r="C149" t="str">
        <f>IF(Sheet8!B26&lt;&gt;"",Sheet8!B26,"")</f>
        <v/>
      </c>
      <c r="D149" t="str">
        <f>IF(C149&lt;&gt;"",D2,"")</f>
        <v/>
      </c>
      <c r="E149" s="68" t="str">
        <f>IF(C149&lt;&gt;"",IF(Sheet8!F26="ABS","ABS",SUM(Sheet8!D26,Sheet8!F26)),"")</f>
        <v/>
      </c>
      <c r="F149" t="str">
        <f>IF(C149&lt;&gt;"",IF(Sheet1!O12=30,1,IF(Sheet1!O12=60,2,IF(Sheet1!O12=90,3))),"")</f>
        <v/>
      </c>
      <c r="G149" t="str">
        <f>IF(C149&lt;&gt;"",G2,"")</f>
        <v/>
      </c>
    </row>
    <row r="150" spans="1:7">
      <c r="A150" t="str">
        <f>IF(C150&lt;&gt;"",A2,"")</f>
        <v/>
      </c>
      <c r="B150" t="str">
        <f>IF(C150&lt;&gt;"",B2,"")</f>
        <v/>
      </c>
      <c r="C150" t="str">
        <f>IF(Sheet8!B27&lt;&gt;"",Sheet8!B27,"")</f>
        <v/>
      </c>
      <c r="D150" t="str">
        <f>IF(C150&lt;&gt;"",D2,"")</f>
        <v/>
      </c>
      <c r="E150" s="68" t="str">
        <f>IF(C150&lt;&gt;"",IF(Sheet8!F27="ABS","ABS",SUM(Sheet8!D27,Sheet8!F27)),"")</f>
        <v/>
      </c>
      <c r="F150" t="str">
        <f>IF(C150&lt;&gt;"",IF(Sheet1!O12=30,1,IF(Sheet1!O12=60,2,IF(Sheet1!O12=90,3))),"")</f>
        <v/>
      </c>
      <c r="G150" t="str">
        <f>IF(C150&lt;&gt;"",G2,"")</f>
        <v/>
      </c>
    </row>
    <row r="151" spans="1:7">
      <c r="A151" t="str">
        <f>IF(C151&lt;&gt;"",A2,"")</f>
        <v/>
      </c>
      <c r="B151" t="str">
        <f>IF(C151&lt;&gt;"",B2,"")</f>
        <v/>
      </c>
      <c r="C151" t="str">
        <f>IF(Sheet8!B28&lt;&gt;"",Sheet8!B28,"")</f>
        <v/>
      </c>
      <c r="D151" t="str">
        <f>IF(C151&lt;&gt;"",D2,"")</f>
        <v/>
      </c>
      <c r="E151" s="68" t="str">
        <f>IF(C151&lt;&gt;"",IF(Sheet8!F28="ABS","ABS",SUM(Sheet8!D28,Sheet8!F28)),"")</f>
        <v/>
      </c>
      <c r="F151" t="str">
        <f>IF(C151&lt;&gt;"",IF(Sheet1!O12=30,1,IF(Sheet1!O12=60,2,IF(Sheet1!O12=90,3))),"")</f>
        <v/>
      </c>
      <c r="G151" t="str">
        <f>IF(C151&lt;&gt;"",G2,"")</f>
        <v/>
      </c>
    </row>
    <row r="152" spans="1:7">
      <c r="A152" t="str">
        <f>IF(C152&lt;&gt;"",A2,"")</f>
        <v/>
      </c>
      <c r="B152" t="str">
        <f>IF(C152&lt;&gt;"",B2,"")</f>
        <v/>
      </c>
      <c r="C152" t="str">
        <f>IF(Sheet8!B29&lt;&gt;"",Sheet8!B29,"")</f>
        <v/>
      </c>
      <c r="D152" t="str">
        <f>IF(C152&lt;&gt;"",D2,"")</f>
        <v/>
      </c>
      <c r="E152" s="68" t="str">
        <f>IF(C152&lt;&gt;"",IF(Sheet8!F29="ABS","ABS",SUM(Sheet8!D29,Sheet8!F29)),"")</f>
        <v/>
      </c>
      <c r="F152" t="str">
        <f>IF(C152&lt;&gt;"",IF(Sheet1!O12=30,1,IF(Sheet1!O12=60,2,IF(Sheet1!O12=90,3))),"")</f>
        <v/>
      </c>
      <c r="G152" t="str">
        <f>IF(C152&lt;&gt;"",G2,"")</f>
        <v/>
      </c>
    </row>
    <row r="153" spans="1:7">
      <c r="A153" t="str">
        <f>IF(C153&lt;&gt;"",A2,"")</f>
        <v/>
      </c>
      <c r="B153" t="str">
        <f>IF(C153&lt;&gt;"",B2,"")</f>
        <v/>
      </c>
      <c r="C153" t="str">
        <f>IF(Sheet8!B30&lt;&gt;"",Sheet8!B30,"")</f>
        <v/>
      </c>
      <c r="D153" t="str">
        <f>IF(C153&lt;&gt;"",D2,"")</f>
        <v/>
      </c>
      <c r="E153" s="68" t="str">
        <f>IF(C153&lt;&gt;"",IF(Sheet8!F30="ABS","ABS",SUM(Sheet8!D30,Sheet8!F30)),"")</f>
        <v/>
      </c>
      <c r="F153" t="str">
        <f>IF(C153&lt;&gt;"",IF(Sheet1!O12=30,1,IF(Sheet1!O12=60,2,IF(Sheet1!O12=90,3))),"")</f>
        <v/>
      </c>
      <c r="G153" t="str">
        <f>IF(C153&lt;&gt;"",G2,"")</f>
        <v/>
      </c>
    </row>
    <row r="154" spans="1:7">
      <c r="A154" t="str">
        <f>IF(C154&lt;&gt;"",A2,"")</f>
        <v/>
      </c>
      <c r="B154" t="str">
        <f>IF(C154&lt;&gt;"",B2,"")</f>
        <v/>
      </c>
      <c r="C154" t="str">
        <f>IF(Sheet8!B31&lt;&gt;"",Sheet8!B31,"")</f>
        <v/>
      </c>
      <c r="D154" t="str">
        <f>IF(C154&lt;&gt;"",D2,"")</f>
        <v/>
      </c>
      <c r="E154" s="68" t="str">
        <f>IF(C154&lt;&gt;"",IF(Sheet8!F31="ABS","ABS",SUM(Sheet8!D31,Sheet8!F31)),"")</f>
        <v/>
      </c>
      <c r="F154" t="str">
        <f>IF(C154&lt;&gt;"",IF(Sheet1!O12=30,1,IF(Sheet1!O12=60,2,IF(Sheet1!O12=90,3))),"")</f>
        <v/>
      </c>
      <c r="G154" t="str">
        <f>IF(C154&lt;&gt;"",G2,"")</f>
        <v/>
      </c>
    </row>
    <row r="155" spans="1:7">
      <c r="A155" t="str">
        <f>IF(C155&lt;&gt;"",A2,"")</f>
        <v/>
      </c>
      <c r="B155" t="str">
        <f>IF(C155&lt;&gt;"",B2,"")</f>
        <v/>
      </c>
      <c r="C155" t="str">
        <f>IF(Sheet8!B32&lt;&gt;"",Sheet8!B32,"")</f>
        <v/>
      </c>
      <c r="D155" t="str">
        <f>IF(C155&lt;&gt;"",D2,"")</f>
        <v/>
      </c>
      <c r="E155" s="68" t="str">
        <f>IF(C155&lt;&gt;"",IF(Sheet8!F32="ABS","ABS",SUM(Sheet8!D32,Sheet8!F32)),"")</f>
        <v/>
      </c>
      <c r="F155" t="str">
        <f>IF(C155&lt;&gt;"",IF(Sheet1!O12=30,1,IF(Sheet1!O12=60,2,IF(Sheet1!O12=90,3))),"")</f>
        <v/>
      </c>
      <c r="G155" t="str">
        <f>IF(C155&lt;&gt;"",G2,"")</f>
        <v/>
      </c>
    </row>
    <row r="156" spans="1:7">
      <c r="A156" t="str">
        <f>IF(C156&lt;&gt;"",A2,"")</f>
        <v/>
      </c>
      <c r="B156" t="str">
        <f>IF(C156&lt;&gt;"",B2,"")</f>
        <v/>
      </c>
      <c r="C156" t="str">
        <f>IF(Sheet8!B33&lt;&gt;"",Sheet8!B33,"")</f>
        <v/>
      </c>
      <c r="D156" t="str">
        <f>IF(C156&lt;&gt;"",D2,"")</f>
        <v/>
      </c>
      <c r="E156" s="68" t="str">
        <f>IF(C156&lt;&gt;"",IF(Sheet8!F33="ABS","ABS",SUM(Sheet8!D33,Sheet8!F33)),"")</f>
        <v/>
      </c>
      <c r="F156" t="str">
        <f>IF(C156&lt;&gt;"",IF(Sheet1!O12=30,1,IF(Sheet1!O12=60,2,IF(Sheet1!O12=90,3))),"")</f>
        <v/>
      </c>
      <c r="G156" t="str">
        <f>IF(C156&lt;&gt;"",G2,"")</f>
        <v/>
      </c>
    </row>
    <row r="157" spans="1:7">
      <c r="A157" t="str">
        <f>IF(C157&lt;&gt;"",A2,"")</f>
        <v/>
      </c>
      <c r="B157" t="str">
        <f>IF(C157&lt;&gt;"",B2,"")</f>
        <v/>
      </c>
      <c r="C157" t="str">
        <f>IF(Sheet8!B34&lt;&gt;"",Sheet8!B34,"")</f>
        <v/>
      </c>
      <c r="D157" t="str">
        <f>IF(C157&lt;&gt;"",D2,"")</f>
        <v/>
      </c>
      <c r="E157" s="68" t="str">
        <f>IF(C157&lt;&gt;"",IF(Sheet8!F34="ABS","ABS",SUM(Sheet8!D34,Sheet8!F34)),"")</f>
        <v/>
      </c>
      <c r="F157" t="str">
        <f>IF(C157&lt;&gt;"",IF(Sheet1!O12=30,1,IF(Sheet1!O12=60,2,IF(Sheet1!O12=90,3))),"")</f>
        <v/>
      </c>
      <c r="G157" t="str">
        <f>IF(C157&lt;&gt;"",G2,"")</f>
        <v/>
      </c>
    </row>
    <row r="158" spans="1:7">
      <c r="A158" t="str">
        <f>IF(C158&lt;&gt;"",A2,"")</f>
        <v/>
      </c>
      <c r="B158" t="str">
        <f>IF(C158&lt;&gt;"",B2,"")</f>
        <v/>
      </c>
      <c r="C158" t="str">
        <f>IF(Sheet8!B35&lt;&gt;"",Sheet8!B35,"")</f>
        <v/>
      </c>
      <c r="D158" t="str">
        <f>IF(C158&lt;&gt;"",D2,"")</f>
        <v/>
      </c>
      <c r="E158" s="68" t="str">
        <f>IF(C158&lt;&gt;"",IF(Sheet8!F35="ABS","ABS",SUM(Sheet8!D35,Sheet8!F35)),"")</f>
        <v/>
      </c>
      <c r="F158" t="str">
        <f>IF(C158&lt;&gt;"",IF(Sheet1!O12=30,1,IF(Sheet1!O12=60,2,IF(Sheet1!O12=90,3))),"")</f>
        <v/>
      </c>
      <c r="G158" t="str">
        <f>IF(C158&lt;&gt;"",G2,"")</f>
        <v/>
      </c>
    </row>
    <row r="159" spans="1:7">
      <c r="A159" t="str">
        <f>IF(C159&lt;&gt;"",A2,"")</f>
        <v/>
      </c>
      <c r="B159" t="str">
        <f>IF(C159&lt;&gt;"",B2,"")</f>
        <v/>
      </c>
      <c r="C159" t="str">
        <f>IF(Sheet8!B36&lt;&gt;"",Sheet8!B36,"")</f>
        <v/>
      </c>
      <c r="D159" t="str">
        <f>IF(C159&lt;&gt;"",D2,"")</f>
        <v/>
      </c>
      <c r="E159" s="68" t="str">
        <f>IF(C159&lt;&gt;"",IF(Sheet8!F36="ABS","ABS",SUM(Sheet8!D36,Sheet8!F36)),"")</f>
        <v/>
      </c>
      <c r="F159" t="str">
        <f>IF(C159&lt;&gt;"",IF(Sheet1!O12=30,1,IF(Sheet1!O12=60,2,IF(Sheet1!O12=90,3))),"")</f>
        <v/>
      </c>
      <c r="G159" t="str">
        <f>IF(C159&lt;&gt;"",G2,"")</f>
        <v/>
      </c>
    </row>
    <row r="160" spans="1:7">
      <c r="A160" t="str">
        <f>IF(C160&lt;&gt;"",A2,"")</f>
        <v/>
      </c>
      <c r="B160" t="str">
        <f>IF(C160&lt;&gt;"",B2,"")</f>
        <v/>
      </c>
      <c r="C160" t="str">
        <f>IF(Sheet8!B37&lt;&gt;"",Sheet8!B37,"")</f>
        <v/>
      </c>
      <c r="D160" t="str">
        <f>IF(C160&lt;&gt;"",D2,"")</f>
        <v/>
      </c>
      <c r="E160" s="68" t="str">
        <f>IF(C160&lt;&gt;"",IF(Sheet8!F37="ABS","ABS",SUM(Sheet8!D37,Sheet8!F37)),"")</f>
        <v/>
      </c>
      <c r="F160" t="str">
        <f>IF(C160&lt;&gt;"",IF(Sheet1!O12=30,1,IF(Sheet1!O12=60,2,IF(Sheet1!O12=90,3))),"")</f>
        <v/>
      </c>
      <c r="G160" t="str">
        <f>IF(C160&lt;&gt;"",G2,"")</f>
        <v/>
      </c>
    </row>
    <row r="161" spans="1:7">
      <c r="A161" t="str">
        <f>IF(C161&lt;&gt;"",A2,"")</f>
        <v/>
      </c>
      <c r="B161" t="str">
        <f>IF(C161&lt;&gt;"",B2,"")</f>
        <v/>
      </c>
      <c r="C161" t="str">
        <f>IF(Sheet8!B38&lt;&gt;"",Sheet8!B38,"")</f>
        <v/>
      </c>
      <c r="D161" t="str">
        <f>IF(C161&lt;&gt;"",D2,"")</f>
        <v/>
      </c>
      <c r="E161" s="68" t="str">
        <f>IF(C161&lt;&gt;"",IF(Sheet8!F38="ABS","ABS",SUM(Sheet8!D38,Sheet8!F38)),"")</f>
        <v/>
      </c>
      <c r="F161" t="str">
        <f>IF(C161&lt;&gt;"",IF(Sheet1!O12=30,1,IF(Sheet1!O12=60,2,IF(Sheet1!O12=90,3))),"")</f>
        <v/>
      </c>
      <c r="G161" t="str">
        <f>IF(C161&lt;&gt;"",G2,"")</f>
        <v/>
      </c>
    </row>
    <row r="162" spans="1:7">
      <c r="A162" s="65" t="str">
        <f>IF(C162&lt;&gt;"",A2,"")</f>
        <v/>
      </c>
      <c r="B162" s="65" t="str">
        <f>IF(C162&lt;&gt;"",B2,"")</f>
        <v/>
      </c>
      <c r="C162" s="65" t="str">
        <f>IF(Sheet9!B19&lt;&gt;"",Sheet9!B19,"")</f>
        <v/>
      </c>
      <c r="D162" s="65" t="str">
        <f>IF(C162&lt;&gt;"",D2,"")</f>
        <v/>
      </c>
      <c r="E162" s="69" t="str">
        <f>IF(C162&lt;&gt;"",IF(Sheet9!F19="ABS","ABS",SUM(Sheet9!D19,Sheet9!F19)),"")</f>
        <v/>
      </c>
      <c r="F162" t="str">
        <f>IF(C162&lt;&gt;"",IF(Sheet1!O12=30,1,IF(Sheet1!O12=60,2,IF(Sheet1!O12=90,3))),"")</f>
        <v/>
      </c>
      <c r="G162" t="str">
        <f>IF(C162&lt;&gt;"",G2,"")</f>
        <v/>
      </c>
    </row>
    <row r="163" spans="1:7">
      <c r="A163" t="str">
        <f>IF(C163&lt;&gt;"",A2,"")</f>
        <v/>
      </c>
      <c r="B163" t="str">
        <f>IF(C163&lt;&gt;"",B2,"")</f>
        <v/>
      </c>
      <c r="C163" t="str">
        <f>IF(Sheet9!B20&lt;&gt;"",Sheet9!B20,"")</f>
        <v/>
      </c>
      <c r="D163" t="str">
        <f>IF(C163&lt;&gt;"",D2,"")</f>
        <v/>
      </c>
      <c r="E163" s="68" t="str">
        <f>IF(C163&lt;&gt;"",IF(Sheet9!F20="ABS","ABS",SUM(Sheet9!D20,Sheet9!F20)),"")</f>
        <v/>
      </c>
      <c r="F163" t="str">
        <f>IF(C163&lt;&gt;"",IF(Sheet1!O12=30,1,IF(Sheet1!O12=60,2,IF(Sheet1!O12=90,3))),"")</f>
        <v/>
      </c>
      <c r="G163" t="str">
        <f>IF(C163&lt;&gt;"",G2,"")</f>
        <v/>
      </c>
    </row>
    <row r="164" spans="1:7">
      <c r="A164" t="str">
        <f>IF(C164&lt;&gt;"",A2,"")</f>
        <v/>
      </c>
      <c r="B164" t="str">
        <f>IF(C164&lt;&gt;"",B2,"")</f>
        <v/>
      </c>
      <c r="C164" t="str">
        <f>IF(Sheet9!B21&lt;&gt;"",Sheet9!B21,"")</f>
        <v/>
      </c>
      <c r="D164" t="str">
        <f>IF(C164&lt;&gt;"",D2,"")</f>
        <v/>
      </c>
      <c r="E164" s="68" t="str">
        <f>IF(C164&lt;&gt;"",IF(Sheet9!F21="ABS","ABS",SUM(Sheet9!D21,Sheet9!F21)),"")</f>
        <v/>
      </c>
      <c r="F164" t="str">
        <f>IF(C164&lt;&gt;"",IF(Sheet1!O12=30,1,IF(Sheet1!O12=60,2,IF(Sheet1!O12=90,3))),"")</f>
        <v/>
      </c>
      <c r="G164" t="str">
        <f>IF(C164&lt;&gt;"",G2,"")</f>
        <v/>
      </c>
    </row>
    <row r="165" spans="1:7">
      <c r="A165" t="str">
        <f>IF(C165&lt;&gt;"",A2,"")</f>
        <v/>
      </c>
      <c r="B165" t="str">
        <f>IF(C165&lt;&gt;"",B2,"")</f>
        <v/>
      </c>
      <c r="C165" t="str">
        <f>IF(Sheet9!B22&lt;&gt;"",Sheet9!B22,"")</f>
        <v/>
      </c>
      <c r="D165" t="str">
        <f>IF(C165&lt;&gt;"",D2,"")</f>
        <v/>
      </c>
      <c r="E165" s="68" t="str">
        <f>IF(C165&lt;&gt;"",IF(Sheet9!F22="ABS","ABS",SUM(Sheet9!D22,Sheet9!F22)),"")</f>
        <v/>
      </c>
      <c r="F165" t="str">
        <f>IF(C165&lt;&gt;"",IF(Sheet1!O12=30,1,IF(Sheet1!O12=60,2,IF(Sheet1!O12=90,3))),"")</f>
        <v/>
      </c>
      <c r="G165" t="str">
        <f>IF(C165&lt;&gt;"",G2,"")</f>
        <v/>
      </c>
    </row>
    <row r="166" spans="1:7">
      <c r="A166" t="str">
        <f>IF(C166&lt;&gt;"",A2,"")</f>
        <v/>
      </c>
      <c r="B166" t="str">
        <f>IF(C166&lt;&gt;"",B2,"")</f>
        <v/>
      </c>
      <c r="C166" t="str">
        <f>IF(Sheet9!B23&lt;&gt;"",Sheet9!B23,"")</f>
        <v/>
      </c>
      <c r="D166" t="str">
        <f>IF(C166&lt;&gt;"",D2,"")</f>
        <v/>
      </c>
      <c r="E166" s="68" t="str">
        <f>IF(C166&lt;&gt;"",IF(Sheet9!F23="ABS","ABS",SUM(Sheet9!D23,Sheet9!F23)),"")</f>
        <v/>
      </c>
      <c r="F166" t="str">
        <f>IF(C166&lt;&gt;"",IF(Sheet1!O12=30,1,IF(Sheet1!O12=60,2,IF(Sheet1!O12=90,3))),"")</f>
        <v/>
      </c>
      <c r="G166" t="str">
        <f>IF(C166&lt;&gt;"",G2,"")</f>
        <v/>
      </c>
    </row>
    <row r="167" spans="1:7">
      <c r="A167" t="str">
        <f>IF(C167&lt;&gt;"",A2,"")</f>
        <v/>
      </c>
      <c r="B167" t="str">
        <f>IF(C167&lt;&gt;"",B2,"")</f>
        <v/>
      </c>
      <c r="C167" t="str">
        <f>IF(Sheet9!B24&lt;&gt;"",Sheet9!B24,"")</f>
        <v/>
      </c>
      <c r="D167" t="str">
        <f>IF(C167&lt;&gt;"",D2,"")</f>
        <v/>
      </c>
      <c r="E167" s="68" t="str">
        <f>IF(C167&lt;&gt;"",IF(Sheet9!F24="ABS","ABS",SUM(Sheet9!D24,Sheet9!F24)),"")</f>
        <v/>
      </c>
      <c r="F167" t="str">
        <f>IF(C167&lt;&gt;"",IF(Sheet1!O12=30,1,IF(Sheet1!O12=60,2,IF(Sheet1!O12=90,3))),"")</f>
        <v/>
      </c>
      <c r="G167" t="str">
        <f>IF(C167&lt;&gt;"",G2,"")</f>
        <v/>
      </c>
    </row>
    <row r="168" spans="1:7">
      <c r="A168" t="str">
        <f>IF(C168&lt;&gt;"",A2,"")</f>
        <v/>
      </c>
      <c r="B168" t="str">
        <f>IF(C168&lt;&gt;"",B2,"")</f>
        <v/>
      </c>
      <c r="C168" t="str">
        <f>IF(Sheet9!B25&lt;&gt;"",Sheet9!B25,"")</f>
        <v/>
      </c>
      <c r="D168" t="str">
        <f>IF(C168&lt;&gt;"",D2,"")</f>
        <v/>
      </c>
      <c r="E168" s="68" t="str">
        <f>IF(C168&lt;&gt;"",IF(Sheet9!F25="ABS","ABS",SUM(Sheet9!D25,Sheet9!F25)),"")</f>
        <v/>
      </c>
      <c r="F168" t="str">
        <f>IF(C168&lt;&gt;"",IF(Sheet1!O12=30,1,IF(Sheet1!O12=60,2,IF(Sheet1!O12=90,3))),"")</f>
        <v/>
      </c>
      <c r="G168" t="str">
        <f>IF(C168&lt;&gt;"",G2,"")</f>
        <v/>
      </c>
    </row>
    <row r="169" spans="1:7">
      <c r="A169" t="str">
        <f>IF(C169&lt;&gt;"",A2,"")</f>
        <v/>
      </c>
      <c r="B169" t="str">
        <f>IF(C169&lt;&gt;"",B2,"")</f>
        <v/>
      </c>
      <c r="C169" t="str">
        <f>IF(Sheet9!B26&lt;&gt;"",Sheet9!B26,"")</f>
        <v/>
      </c>
      <c r="D169" t="str">
        <f>IF(C169&lt;&gt;"",D2,"")</f>
        <v/>
      </c>
      <c r="E169" s="68" t="str">
        <f>IF(C169&lt;&gt;"",IF(Sheet9!F26="ABS","ABS",SUM(Sheet9!D26,Sheet9!F26)),"")</f>
        <v/>
      </c>
      <c r="F169" t="str">
        <f>IF(C169&lt;&gt;"",IF(Sheet1!O12=30,1,IF(Sheet1!O12=60,2,IF(Sheet1!O12=90,3))),"")</f>
        <v/>
      </c>
      <c r="G169" t="str">
        <f>IF(C169&lt;&gt;"",G2,"")</f>
        <v/>
      </c>
    </row>
    <row r="170" spans="1:7">
      <c r="A170" t="str">
        <f>IF(C170&lt;&gt;"",A2,"")</f>
        <v/>
      </c>
      <c r="B170" t="str">
        <f>IF(C170&lt;&gt;"",B2,"")</f>
        <v/>
      </c>
      <c r="C170" t="str">
        <f>IF(Sheet9!B27&lt;&gt;"",Sheet9!B27,"")</f>
        <v/>
      </c>
      <c r="D170" t="str">
        <f>IF(C170&lt;&gt;"",D2,"")</f>
        <v/>
      </c>
      <c r="E170" s="68" t="str">
        <f>IF(C170&lt;&gt;"",IF(Sheet9!F27="ABS","ABS",SUM(Sheet9!D27,Sheet9!F27)),"")</f>
        <v/>
      </c>
      <c r="F170" t="str">
        <f>IF(C170&lt;&gt;"",IF(Sheet1!O12=30,1,IF(Sheet1!O12=60,2,IF(Sheet1!O12=90,3))),"")</f>
        <v/>
      </c>
      <c r="G170" t="str">
        <f>IF(C170&lt;&gt;"",G2,"")</f>
        <v/>
      </c>
    </row>
    <row r="171" spans="1:7">
      <c r="A171" t="str">
        <f>IF(C171&lt;&gt;"",A2,"")</f>
        <v/>
      </c>
      <c r="B171" t="str">
        <f>IF(C171&lt;&gt;"",B2,"")</f>
        <v/>
      </c>
      <c r="C171" t="str">
        <f>IF(Sheet9!B28&lt;&gt;"",Sheet9!B28,"")</f>
        <v/>
      </c>
      <c r="D171" t="str">
        <f>IF(C171&lt;&gt;"",D2,"")</f>
        <v/>
      </c>
      <c r="E171" s="68" t="str">
        <f>IF(C171&lt;&gt;"",IF(Sheet9!F28="ABS","ABS",SUM(Sheet9!D28,Sheet9!F28)),"")</f>
        <v/>
      </c>
      <c r="F171" t="str">
        <f>IF(C171&lt;&gt;"",IF(Sheet1!O12=30,1,IF(Sheet1!O12=60,2,IF(Sheet1!O12=90,3))),"")</f>
        <v/>
      </c>
      <c r="G171" t="str">
        <f>IF(C171&lt;&gt;"",G2,"")</f>
        <v/>
      </c>
    </row>
    <row r="172" spans="1:7">
      <c r="A172" t="str">
        <f>IF(C172&lt;&gt;"",A2,"")</f>
        <v/>
      </c>
      <c r="B172" t="str">
        <f>IF(C172&lt;&gt;"",B2,"")</f>
        <v/>
      </c>
      <c r="C172" t="str">
        <f>IF(Sheet9!B29&lt;&gt;"",Sheet9!B29,"")</f>
        <v/>
      </c>
      <c r="D172" t="str">
        <f>IF(C172&lt;&gt;"",D2,"")</f>
        <v/>
      </c>
      <c r="E172" s="68" t="str">
        <f>IF(C172&lt;&gt;"",IF(Sheet9!F29="ABS","ABS",SUM(Sheet9!D29,Sheet9!F29)),"")</f>
        <v/>
      </c>
      <c r="F172" t="str">
        <f>IF(C172&lt;&gt;"",IF(Sheet1!O12=30,1,IF(Sheet1!O12=60,2,IF(Sheet1!O12=90,3))),"")</f>
        <v/>
      </c>
      <c r="G172" t="str">
        <f>IF(C172&lt;&gt;"",G2,"")</f>
        <v/>
      </c>
    </row>
    <row r="173" spans="1:7">
      <c r="A173" t="str">
        <f>IF(C173&lt;&gt;"",A2,"")</f>
        <v/>
      </c>
      <c r="B173" t="str">
        <f>IF(C173&lt;&gt;"",B2,"")</f>
        <v/>
      </c>
      <c r="C173" t="str">
        <f>IF(Sheet9!B30&lt;&gt;"",Sheet9!B30,"")</f>
        <v/>
      </c>
      <c r="D173" t="str">
        <f>IF(C173&lt;&gt;"",D2,"")</f>
        <v/>
      </c>
      <c r="E173" s="68" t="str">
        <f>IF(C173&lt;&gt;"",IF(Sheet9!F30="ABS","ABS",SUM(Sheet9!D30,Sheet9!F30)),"")</f>
        <v/>
      </c>
      <c r="F173" t="str">
        <f>IF(C173&lt;&gt;"",IF(Sheet1!O12=30,1,IF(Sheet1!O12=60,2,IF(Sheet1!O12=90,3))),"")</f>
        <v/>
      </c>
      <c r="G173" t="str">
        <f>IF(C173&lt;&gt;"",G2,"")</f>
        <v/>
      </c>
    </row>
    <row r="174" spans="1:7">
      <c r="A174" t="str">
        <f>IF(C174&lt;&gt;"",A2,"")</f>
        <v/>
      </c>
      <c r="B174" t="str">
        <f>IF(C174&lt;&gt;"",B2,"")</f>
        <v/>
      </c>
      <c r="C174" t="str">
        <f>IF(Sheet9!B31&lt;&gt;"",Sheet9!B31,"")</f>
        <v/>
      </c>
      <c r="D174" t="str">
        <f>IF(C174&lt;&gt;"",D2,"")</f>
        <v/>
      </c>
      <c r="E174" s="68" t="str">
        <f>IF(C174&lt;&gt;"",IF(Sheet9!F31="ABS","ABS",SUM(Sheet9!D31,Sheet9!F31)),"")</f>
        <v/>
      </c>
      <c r="F174" t="str">
        <f>IF(C174&lt;&gt;"",IF(Sheet1!O12=30,1,IF(Sheet1!O12=60,2,IF(Sheet1!O12=90,3))),"")</f>
        <v/>
      </c>
      <c r="G174" t="str">
        <f>IF(C174&lt;&gt;"",G2,"")</f>
        <v/>
      </c>
    </row>
    <row r="175" spans="1:7">
      <c r="A175" t="str">
        <f>IF(C175&lt;&gt;"",A2,"")</f>
        <v/>
      </c>
      <c r="B175" t="str">
        <f>IF(C175&lt;&gt;"",B2,"")</f>
        <v/>
      </c>
      <c r="C175" t="str">
        <f>IF(Sheet9!B32&lt;&gt;"",Sheet9!B32,"")</f>
        <v/>
      </c>
      <c r="D175" t="str">
        <f>IF(C175&lt;&gt;"",D2,"")</f>
        <v/>
      </c>
      <c r="E175" s="68" t="str">
        <f>IF(C175&lt;&gt;"",IF(Sheet9!F32="ABS","ABS",SUM(Sheet9!D32,Sheet9!F32)),"")</f>
        <v/>
      </c>
      <c r="F175" t="str">
        <f>IF(C175&lt;&gt;"",IF(Sheet1!O12=30,1,IF(Sheet1!O12=60,2,IF(Sheet1!O12=90,3))),"")</f>
        <v/>
      </c>
      <c r="G175" t="str">
        <f>IF(C175&lt;&gt;"",G2,"")</f>
        <v/>
      </c>
    </row>
    <row r="176" spans="1:7">
      <c r="A176" t="str">
        <f>IF(C176&lt;&gt;"",A2,"")</f>
        <v/>
      </c>
      <c r="B176" t="str">
        <f>IF(C176&lt;&gt;"",B2,"")</f>
        <v/>
      </c>
      <c r="C176" t="str">
        <f>IF(Sheet9!B33&lt;&gt;"",Sheet9!B33,"")</f>
        <v/>
      </c>
      <c r="D176" t="str">
        <f>IF(C176&lt;&gt;"",D2,"")</f>
        <v/>
      </c>
      <c r="E176" s="68" t="str">
        <f>IF(C176&lt;&gt;"",IF(Sheet9!F33="ABS","ABS",SUM(Sheet9!D33,Sheet9!F33)),"")</f>
        <v/>
      </c>
      <c r="F176" t="str">
        <f>IF(C176&lt;&gt;"",IF(Sheet1!O12=30,1,IF(Sheet1!O12=60,2,IF(Sheet1!O12=90,3))),"")</f>
        <v/>
      </c>
      <c r="G176" t="str">
        <f>IF(C176&lt;&gt;"",G2,"")</f>
        <v/>
      </c>
    </row>
    <row r="177" spans="1:7">
      <c r="A177" t="str">
        <f>IF(C177&lt;&gt;"",A2,"")</f>
        <v/>
      </c>
      <c r="B177" t="str">
        <f>IF(C177&lt;&gt;"",B2,"")</f>
        <v/>
      </c>
      <c r="C177" t="str">
        <f>IF(Sheet9!B34&lt;&gt;"",Sheet9!B34,"")</f>
        <v/>
      </c>
      <c r="D177" t="str">
        <f>IF(C177&lt;&gt;"",D2,"")</f>
        <v/>
      </c>
      <c r="E177" s="68" t="str">
        <f>IF(C177&lt;&gt;"",IF(Sheet9!F34="ABS","ABS",SUM(Sheet9!D34,Sheet9!F34)),"")</f>
        <v/>
      </c>
      <c r="F177" t="str">
        <f>IF(C177&lt;&gt;"",IF(Sheet1!O12=30,1,IF(Sheet1!O12=60,2,IF(Sheet1!O12=90,3))),"")</f>
        <v/>
      </c>
      <c r="G177" t="str">
        <f>IF(C177&lt;&gt;"",G2,"")</f>
        <v/>
      </c>
    </row>
    <row r="178" spans="1:7">
      <c r="A178" t="str">
        <f>IF(C178&lt;&gt;"",A2,"")</f>
        <v/>
      </c>
      <c r="B178" t="str">
        <f>IF(C178&lt;&gt;"",B2,"")</f>
        <v/>
      </c>
      <c r="C178" t="str">
        <f>IF(Sheet9!B35&lt;&gt;"",Sheet9!B35,"")</f>
        <v/>
      </c>
      <c r="D178" t="str">
        <f>IF(C178&lt;&gt;"",D2,"")</f>
        <v/>
      </c>
      <c r="E178" s="68" t="str">
        <f>IF(C178&lt;&gt;"",IF(Sheet9!F35="ABS","ABS",SUM(Sheet9!D35,Sheet9!F35)),"")</f>
        <v/>
      </c>
      <c r="F178" t="str">
        <f>IF(C178&lt;&gt;"",IF(Sheet1!O12=30,1,IF(Sheet1!O12=60,2,IF(Sheet1!O12=90,3))),"")</f>
        <v/>
      </c>
      <c r="G178" t="str">
        <f>IF(C178&lt;&gt;"",G2,"")</f>
        <v/>
      </c>
    </row>
    <row r="179" spans="1:7">
      <c r="A179" t="str">
        <f>IF(C179&lt;&gt;"",A2,"")</f>
        <v/>
      </c>
      <c r="B179" t="str">
        <f>IF(C179&lt;&gt;"",B2,"")</f>
        <v/>
      </c>
      <c r="C179" t="str">
        <f>IF(Sheet9!B36&lt;&gt;"",Sheet9!B36,"")</f>
        <v/>
      </c>
      <c r="D179" t="str">
        <f>IF(C179&lt;&gt;"",D2,"")</f>
        <v/>
      </c>
      <c r="E179" s="68" t="str">
        <f>IF(C179&lt;&gt;"",IF(Sheet9!F36="ABS","ABS",SUM(Sheet9!D36,Sheet9!F36)),"")</f>
        <v/>
      </c>
      <c r="F179" t="str">
        <f>IF(C179&lt;&gt;"",IF(Sheet1!O12=30,1,IF(Sheet1!O12=60,2,IF(Sheet1!O12=90,3))),"")</f>
        <v/>
      </c>
      <c r="G179" t="str">
        <f>IF(C179&lt;&gt;"",G2,"")</f>
        <v/>
      </c>
    </row>
    <row r="180" spans="1:7">
      <c r="A180" t="str">
        <f>IF(C180&lt;&gt;"",A2,"")</f>
        <v/>
      </c>
      <c r="B180" t="str">
        <f>IF(C180&lt;&gt;"",B2,"")</f>
        <v/>
      </c>
      <c r="C180" t="str">
        <f>IF(Sheet9!B37&lt;&gt;"",Sheet9!B37,"")</f>
        <v/>
      </c>
      <c r="D180" t="str">
        <f>IF(C180&lt;&gt;"",D2,"")</f>
        <v/>
      </c>
      <c r="E180" s="68" t="str">
        <f>IF(C180&lt;&gt;"",IF(Sheet9!F37="ABS","ABS",SUM(Sheet9!D37,Sheet9!F37)),"")</f>
        <v/>
      </c>
      <c r="F180" t="str">
        <f>IF(C180&lt;&gt;"",IF(Sheet1!O12=30,1,IF(Sheet1!O12=60,2,IF(Sheet1!O12=90,3))),"")</f>
        <v/>
      </c>
      <c r="G180" t="str">
        <f>IF(C180&lt;&gt;"",G2,"")</f>
        <v/>
      </c>
    </row>
    <row r="181" spans="1:7">
      <c r="A181" t="str">
        <f>IF(C181&lt;&gt;"",A2,"")</f>
        <v/>
      </c>
      <c r="B181" t="str">
        <f>IF(C181&lt;&gt;"",B2,"")</f>
        <v/>
      </c>
      <c r="C181" t="str">
        <f>IF(Sheet9!B38&lt;&gt;"",Sheet9!B38,"")</f>
        <v/>
      </c>
      <c r="D181" t="str">
        <f>IF(C181&lt;&gt;"",D2,"")</f>
        <v/>
      </c>
      <c r="E181" s="68" t="str">
        <f>IF(C181&lt;&gt;"",IF(Sheet9!F38="ABS","ABS",SUM(Sheet9!D38,Sheet9!F38)),"")</f>
        <v/>
      </c>
      <c r="F181" t="str">
        <f>IF(C181&lt;&gt;"",IF(Sheet1!O12=30,1,IF(Sheet1!O12=60,2,IF(Sheet1!O12=90,3))),"")</f>
        <v/>
      </c>
      <c r="G181" t="str">
        <f>IF(C181&lt;&gt;"",G2,"")</f>
        <v/>
      </c>
    </row>
    <row r="182" spans="1:7">
      <c r="A182" s="65" t="str">
        <f>IF(C182&lt;&gt;"",A2,"")</f>
        <v/>
      </c>
      <c r="B182" s="65" t="str">
        <f>IF(C182&lt;&gt;"",B2,"")</f>
        <v/>
      </c>
      <c r="C182" s="65" t="str">
        <f>IF(Sheet10!B19&lt;&gt;"",Sheet10!B19,"")</f>
        <v/>
      </c>
      <c r="D182" s="65" t="str">
        <f>IF(C182&lt;&gt;"",D2,"")</f>
        <v/>
      </c>
      <c r="E182" s="69" t="str">
        <f>IF(C182&lt;&gt;"",IF(Sheet10!F19="ABS","ABS",SUM(Sheet10!D19,Sheet10!F19)),"")</f>
        <v/>
      </c>
      <c r="F182" t="str">
        <f>IF(C182&lt;&gt;"",IF(Sheet1!O12=30,1,IF(Sheet1!O12=60,2,IF(Sheet1!O12=90,3))),"")</f>
        <v/>
      </c>
      <c r="G182" t="str">
        <f>IF(C182&lt;&gt;"",G2,"")</f>
        <v/>
      </c>
    </row>
    <row r="183" spans="1:7">
      <c r="A183" t="str">
        <f>IF(C183&lt;&gt;"",A2,"")</f>
        <v/>
      </c>
      <c r="B183" t="str">
        <f>IF(C183&lt;&gt;"",B2,"")</f>
        <v/>
      </c>
      <c r="C183" t="str">
        <f>IF(Sheet10!B20&lt;&gt;"",Sheet10!B20,"")</f>
        <v/>
      </c>
      <c r="D183" t="str">
        <f>IF(C183&lt;&gt;"",D2,"")</f>
        <v/>
      </c>
      <c r="E183" s="68" t="str">
        <f>IF(C183&lt;&gt;"",IF(Sheet10!F20="ABS","ABS",SUM(Sheet10!D20,Sheet10!F20)),"")</f>
        <v/>
      </c>
      <c r="F183" t="str">
        <f>IF(C183&lt;&gt;"",IF(Sheet1!O12=30,1,IF(Sheet1!O12=60,2,IF(Sheet1!O12=90,3))),"")</f>
        <v/>
      </c>
      <c r="G183" t="str">
        <f>IF(C183&lt;&gt;"",G2,"")</f>
        <v/>
      </c>
    </row>
    <row r="184" spans="1:7">
      <c r="A184" t="str">
        <f>IF(C184&lt;&gt;"",A2,"")</f>
        <v/>
      </c>
      <c r="B184" t="str">
        <f>IF(C184&lt;&gt;"",B2,"")</f>
        <v/>
      </c>
      <c r="C184" t="str">
        <f>IF(Sheet10!B21&lt;&gt;"",Sheet10!B21,"")</f>
        <v/>
      </c>
      <c r="D184" t="str">
        <f>IF(C184&lt;&gt;"",D2,"")</f>
        <v/>
      </c>
      <c r="E184" s="68" t="str">
        <f>IF(C184&lt;&gt;"",IF(Sheet10!F21="ABS","ABS",SUM(Sheet10!D21,Sheet10!F21)),"")</f>
        <v/>
      </c>
      <c r="F184" t="str">
        <f>IF(C184&lt;&gt;"",IF(Sheet1!O12=30,1,IF(Sheet1!O12=60,2,IF(Sheet1!O12=90,3))),"")</f>
        <v/>
      </c>
      <c r="G184" t="str">
        <f>IF(C184&lt;&gt;"",G2,"")</f>
        <v/>
      </c>
    </row>
    <row r="185" spans="1:7">
      <c r="A185" t="str">
        <f>IF(C185&lt;&gt;"",A2,"")</f>
        <v/>
      </c>
      <c r="B185" t="str">
        <f>IF(C185&lt;&gt;"",B2,"")</f>
        <v/>
      </c>
      <c r="C185" t="str">
        <f>IF(Sheet10!B22&lt;&gt;"",Sheet10!B22,"")</f>
        <v/>
      </c>
      <c r="D185" t="str">
        <f>IF(C185&lt;&gt;"",D2,"")</f>
        <v/>
      </c>
      <c r="E185" s="68" t="str">
        <f>IF(C185&lt;&gt;"",IF(Sheet10!F22="ABS","ABS",SUM(Sheet10!D22,Sheet10!F22)),"")</f>
        <v/>
      </c>
      <c r="F185" t="str">
        <f>IF(C185&lt;&gt;"",IF(Sheet1!O12=30,1,IF(Sheet1!O12=60,2,IF(Sheet1!O12=90,3))),"")</f>
        <v/>
      </c>
      <c r="G185" t="str">
        <f>IF(C185&lt;&gt;"",G2,"")</f>
        <v/>
      </c>
    </row>
    <row r="186" spans="1:7">
      <c r="A186" t="str">
        <f>IF(C186&lt;&gt;"",A2,"")</f>
        <v/>
      </c>
      <c r="B186" t="str">
        <f>IF(C186&lt;&gt;"",B2,"")</f>
        <v/>
      </c>
      <c r="C186" t="str">
        <f>IF(Sheet10!B23&lt;&gt;"",Sheet10!B23,"")</f>
        <v/>
      </c>
      <c r="D186" t="str">
        <f>IF(C186&lt;&gt;"",D2,"")</f>
        <v/>
      </c>
      <c r="E186" s="68" t="str">
        <f>IF(C186&lt;&gt;"",IF(Sheet10!F23="ABS","ABS",SUM(Sheet10!D23,Sheet10!F23)),"")</f>
        <v/>
      </c>
      <c r="F186" t="str">
        <f>IF(C186&lt;&gt;"",IF(Sheet1!O12=30,1,IF(Sheet1!O12=60,2,IF(Sheet1!O12=90,3))),"")</f>
        <v/>
      </c>
      <c r="G186" t="str">
        <f>IF(C186&lt;&gt;"",G2,"")</f>
        <v/>
      </c>
    </row>
    <row r="187" spans="1:7">
      <c r="A187" t="str">
        <f>IF(C187&lt;&gt;"",A2,"")</f>
        <v/>
      </c>
      <c r="B187" t="str">
        <f>IF(C187&lt;&gt;"",B2,"")</f>
        <v/>
      </c>
      <c r="C187" t="str">
        <f>IF(Sheet10!B24&lt;&gt;"",Sheet10!B24,"")</f>
        <v/>
      </c>
      <c r="D187" t="str">
        <f>IF(C187&lt;&gt;"",D2,"")</f>
        <v/>
      </c>
      <c r="E187" s="68" t="str">
        <f>IF(C187&lt;&gt;"",IF(Sheet10!F24="ABS","ABS",SUM(Sheet10!D24,Sheet10!F24)),"")</f>
        <v/>
      </c>
      <c r="F187" t="str">
        <f>IF(C187&lt;&gt;"",IF(Sheet1!O12=30,1,IF(Sheet1!O12=60,2,IF(Sheet1!O12=90,3))),"")</f>
        <v/>
      </c>
      <c r="G187" t="str">
        <f>IF(C187&lt;&gt;"",G2,"")</f>
        <v/>
      </c>
    </row>
    <row r="188" spans="1:7">
      <c r="A188" t="str">
        <f>IF(C188&lt;&gt;"",A2,"")</f>
        <v/>
      </c>
      <c r="B188" t="str">
        <f>IF(C188&lt;&gt;"",B2,"")</f>
        <v/>
      </c>
      <c r="C188" t="str">
        <f>IF(Sheet10!B25&lt;&gt;"",Sheet10!B25,"")</f>
        <v/>
      </c>
      <c r="D188" t="str">
        <f>IF(C188&lt;&gt;"",D2,"")</f>
        <v/>
      </c>
      <c r="E188" s="68" t="str">
        <f>IF(C188&lt;&gt;"",IF(Sheet10!F25="ABS","ABS",SUM(Sheet10!D25,Sheet10!F25)),"")</f>
        <v/>
      </c>
      <c r="F188" t="str">
        <f>IF(C188&lt;&gt;"",IF(Sheet1!O12=30,1,IF(Sheet1!O12=60,2,IF(Sheet1!O12=90,3))),"")</f>
        <v/>
      </c>
      <c r="G188" t="str">
        <f>IF(C188&lt;&gt;"",G2,"")</f>
        <v/>
      </c>
    </row>
    <row r="189" spans="1:7">
      <c r="A189" t="str">
        <f>IF(C189&lt;&gt;"",A2,"")</f>
        <v/>
      </c>
      <c r="B189" t="str">
        <f>IF(C189&lt;&gt;"",B2,"")</f>
        <v/>
      </c>
      <c r="C189" t="str">
        <f>IF(Sheet10!B26&lt;&gt;"",Sheet10!B26,"")</f>
        <v/>
      </c>
      <c r="D189" t="str">
        <f>IF(C189&lt;&gt;"",D2,"")</f>
        <v/>
      </c>
      <c r="E189" s="68" t="str">
        <f>IF(C189&lt;&gt;"",IF(Sheet10!F26="ABS","ABS",SUM(Sheet10!D26,Sheet10!F26)),"")</f>
        <v/>
      </c>
      <c r="F189" t="str">
        <f>IF(C189&lt;&gt;"",IF(Sheet1!O12=30,1,IF(Sheet1!O12=60,2,IF(Sheet1!O12=90,3))),"")</f>
        <v/>
      </c>
      <c r="G189" t="str">
        <f>IF(C189&lt;&gt;"",G2,"")</f>
        <v/>
      </c>
    </row>
    <row r="190" spans="1:7">
      <c r="A190" t="str">
        <f>IF(C190&lt;&gt;"",A2,"")</f>
        <v/>
      </c>
      <c r="B190" t="str">
        <f>IF(C190&lt;&gt;"",B2,"")</f>
        <v/>
      </c>
      <c r="C190" t="str">
        <f>IF(Sheet10!B27&lt;&gt;"",Sheet10!B27,"")</f>
        <v/>
      </c>
      <c r="D190" t="str">
        <f>IF(C190&lt;&gt;"",D2,"")</f>
        <v/>
      </c>
      <c r="E190" s="68" t="str">
        <f>IF(C190&lt;&gt;"",IF(Sheet10!F27="ABS","ABS",SUM(Sheet10!D27,Sheet10!F27)),"")</f>
        <v/>
      </c>
      <c r="F190" t="str">
        <f>IF(C190&lt;&gt;"",IF(Sheet1!O12=30,1,IF(Sheet1!O12=60,2,IF(Sheet1!O12=90,3))),"")</f>
        <v/>
      </c>
      <c r="G190" t="str">
        <f>IF(C190&lt;&gt;"",G2,"")</f>
        <v/>
      </c>
    </row>
    <row r="191" spans="1:7">
      <c r="A191" t="str">
        <f>IF(C191&lt;&gt;"",A2,"")</f>
        <v/>
      </c>
      <c r="B191" t="str">
        <f>IF(C191&lt;&gt;"",B2,"")</f>
        <v/>
      </c>
      <c r="C191" t="str">
        <f>IF(Sheet10!B28&lt;&gt;"",Sheet10!B28,"")</f>
        <v/>
      </c>
      <c r="D191" t="str">
        <f>IF(C191&lt;&gt;"",D2,"")</f>
        <v/>
      </c>
      <c r="E191" s="68" t="str">
        <f>IF(C191&lt;&gt;"",IF(Sheet10!F28="ABS","ABS",SUM(Sheet10!D28,Sheet10!F28)),"")</f>
        <v/>
      </c>
      <c r="F191" t="str">
        <f>IF(C191&lt;&gt;"",IF(Sheet1!O12=30,1,IF(Sheet1!O12=60,2,IF(Sheet1!O12=90,3))),"")</f>
        <v/>
      </c>
      <c r="G191" t="str">
        <f>IF(C191&lt;&gt;"",G2,"")</f>
        <v/>
      </c>
    </row>
    <row r="192" spans="1:7">
      <c r="A192" t="str">
        <f>IF(C192&lt;&gt;"",A2,"")</f>
        <v/>
      </c>
      <c r="B192" t="str">
        <f>IF(C192&lt;&gt;"",B2,"")</f>
        <v/>
      </c>
      <c r="C192" t="str">
        <f>IF(Sheet10!B29&lt;&gt;"",Sheet10!B29,"")</f>
        <v/>
      </c>
      <c r="D192" t="str">
        <f>IF(C192&lt;&gt;"",D2,"")</f>
        <v/>
      </c>
      <c r="E192" s="68" t="str">
        <f>IF(C192&lt;&gt;"",IF(Sheet10!F29="ABS","ABS",SUM(Sheet10!D29,Sheet10!F29)),"")</f>
        <v/>
      </c>
      <c r="F192" t="str">
        <f>IF(C192&lt;&gt;"",IF(Sheet1!O12=30,1,IF(Sheet1!O12=60,2,IF(Sheet1!O12=90,3))),"")</f>
        <v/>
      </c>
      <c r="G192" t="str">
        <f>IF(C192&lt;&gt;"",G2,"")</f>
        <v/>
      </c>
    </row>
    <row r="193" spans="1:7">
      <c r="A193" t="str">
        <f>IF(C193&lt;&gt;"",A2,"")</f>
        <v/>
      </c>
      <c r="B193" t="str">
        <f>IF(C193&lt;&gt;"",B2,"")</f>
        <v/>
      </c>
      <c r="C193" t="str">
        <f>IF(Sheet10!B30&lt;&gt;"",Sheet10!B30,"")</f>
        <v/>
      </c>
      <c r="D193" t="str">
        <f>IF(C193&lt;&gt;"",D2,"")</f>
        <v/>
      </c>
      <c r="E193" s="68" t="str">
        <f>IF(C193&lt;&gt;"",IF(Sheet10!F30="ABS","ABS",SUM(Sheet10!D30,Sheet10!F30)),"")</f>
        <v/>
      </c>
      <c r="F193" t="str">
        <f>IF(C193&lt;&gt;"",IF(Sheet1!O12=30,1,IF(Sheet1!O12=60,2,IF(Sheet1!O12=90,3))),"")</f>
        <v/>
      </c>
      <c r="G193" t="str">
        <f>IF(C193&lt;&gt;"",G2,"")</f>
        <v/>
      </c>
    </row>
    <row r="194" spans="1:7">
      <c r="A194" t="str">
        <f>IF(C194&lt;&gt;"",A2,"")</f>
        <v/>
      </c>
      <c r="B194" t="str">
        <f>IF(C194&lt;&gt;"",B2,"")</f>
        <v/>
      </c>
      <c r="C194" t="str">
        <f>IF(Sheet10!B31&lt;&gt;"",Sheet10!B31,"")</f>
        <v/>
      </c>
      <c r="D194" t="str">
        <f>IF(C194&lt;&gt;"",D2,"")</f>
        <v/>
      </c>
      <c r="E194" s="68" t="str">
        <f>IF(C194&lt;&gt;"",IF(Sheet10!F31="ABS","ABS",SUM(Sheet10!D31,Sheet10!F31)),"")</f>
        <v/>
      </c>
      <c r="F194" t="str">
        <f>IF(C194&lt;&gt;"",IF(Sheet1!O12=30,1,IF(Sheet1!O12=60,2,IF(Sheet1!O12=90,3))),"")</f>
        <v/>
      </c>
      <c r="G194" t="str">
        <f>IF(C194&lt;&gt;"",G2,"")</f>
        <v/>
      </c>
    </row>
    <row r="195" spans="1:7">
      <c r="A195" t="str">
        <f>IF(C195&lt;&gt;"",A2,"")</f>
        <v/>
      </c>
      <c r="B195" t="str">
        <f>IF(C195&lt;&gt;"",B2,"")</f>
        <v/>
      </c>
      <c r="C195" t="str">
        <f>IF(Sheet10!B32&lt;&gt;"",Sheet10!B32,"")</f>
        <v/>
      </c>
      <c r="D195" t="str">
        <f>IF(C195&lt;&gt;"",D2,"")</f>
        <v/>
      </c>
      <c r="E195" s="68" t="str">
        <f>IF(C195&lt;&gt;"",IF(Sheet10!F32="ABS","ABS",SUM(Sheet10!D32,Sheet10!F32)),"")</f>
        <v/>
      </c>
      <c r="F195" t="str">
        <f>IF(C195&lt;&gt;"",IF(Sheet1!O12=30,1,IF(Sheet1!O12=60,2,IF(Sheet1!O12=90,3))),"")</f>
        <v/>
      </c>
      <c r="G195" t="str">
        <f>IF(C195&lt;&gt;"",G2,"")</f>
        <v/>
      </c>
    </row>
    <row r="196" spans="1:7">
      <c r="A196" t="str">
        <f>IF(C196&lt;&gt;"",A2,"")</f>
        <v/>
      </c>
      <c r="B196" t="str">
        <f>IF(C196&lt;&gt;"",B2,"")</f>
        <v/>
      </c>
      <c r="C196" t="str">
        <f>IF(Sheet10!B33&lt;&gt;"",Sheet10!B33,"")</f>
        <v/>
      </c>
      <c r="D196" t="str">
        <f>IF(C196&lt;&gt;"",D2,"")</f>
        <v/>
      </c>
      <c r="E196" s="68" t="str">
        <f>IF(C196&lt;&gt;"",IF(Sheet10!F33="ABS","ABS",SUM(Sheet10!D33,Sheet10!F33)),"")</f>
        <v/>
      </c>
      <c r="F196" t="str">
        <f>IF(C196&lt;&gt;"",IF(Sheet1!O12=30,1,IF(Sheet1!O12=60,2,IF(Sheet1!O12=90,3))),"")</f>
        <v/>
      </c>
      <c r="G196" t="str">
        <f>IF(C196&lt;&gt;"",G2,"")</f>
        <v/>
      </c>
    </row>
    <row r="197" spans="1:7">
      <c r="A197" t="str">
        <f>IF(C197&lt;&gt;"",A2,"")</f>
        <v/>
      </c>
      <c r="B197" t="str">
        <f>IF(C197&lt;&gt;"",B2,"")</f>
        <v/>
      </c>
      <c r="C197" t="str">
        <f>IF(Sheet10!B34&lt;&gt;"",Sheet10!B34,"")</f>
        <v/>
      </c>
      <c r="D197" t="str">
        <f>IF(C197&lt;&gt;"",D2,"")</f>
        <v/>
      </c>
      <c r="E197" s="68" t="str">
        <f>IF(C197&lt;&gt;"",IF(Sheet10!F34="ABS","ABS",SUM(Sheet10!D34,Sheet10!F34)),"")</f>
        <v/>
      </c>
      <c r="F197" t="str">
        <f>IF(C197&lt;&gt;"",IF(Sheet1!O12=30,1,IF(Sheet1!O12=60,2,IF(Sheet1!O12=90,3))),"")</f>
        <v/>
      </c>
      <c r="G197" t="str">
        <f>IF(C197&lt;&gt;"",G2,"")</f>
        <v/>
      </c>
    </row>
    <row r="198" spans="1:7">
      <c r="A198" t="str">
        <f>IF(C198&lt;&gt;"",A2,"")</f>
        <v/>
      </c>
      <c r="B198" t="str">
        <f>IF(C198&lt;&gt;"",B2,"")</f>
        <v/>
      </c>
      <c r="C198" t="str">
        <f>IF(Sheet10!B35&lt;&gt;"",Sheet10!B35,"")</f>
        <v/>
      </c>
      <c r="D198" t="str">
        <f>IF(C198&lt;&gt;"",D2,"")</f>
        <v/>
      </c>
      <c r="E198" s="68" t="str">
        <f>IF(C198&lt;&gt;"",IF(Sheet10!F35="ABS","ABS",SUM(Sheet10!D35,Sheet10!F35)),"")</f>
        <v/>
      </c>
      <c r="F198" t="str">
        <f>IF(C198&lt;&gt;"",IF(Sheet1!O12=30,1,IF(Sheet1!O12=60,2,IF(Sheet1!O12=90,3))),"")</f>
        <v/>
      </c>
      <c r="G198" t="str">
        <f>IF(C198&lt;&gt;"",G2,"")</f>
        <v/>
      </c>
    </row>
    <row r="199" spans="1:7">
      <c r="A199" t="str">
        <f>IF(C199&lt;&gt;"",A2,"")</f>
        <v/>
      </c>
      <c r="B199" t="str">
        <f>IF(C199&lt;&gt;"",B2,"")</f>
        <v/>
      </c>
      <c r="C199" t="str">
        <f>IF(Sheet10!B36&lt;&gt;"",Sheet10!B36,"")</f>
        <v/>
      </c>
      <c r="D199" t="str">
        <f>IF(C199&lt;&gt;"",D2,"")</f>
        <v/>
      </c>
      <c r="E199" s="68" t="str">
        <f>IF(C199&lt;&gt;"",IF(Sheet10!F36="ABS","ABS",SUM(Sheet10!D36,Sheet10!F36)),"")</f>
        <v/>
      </c>
      <c r="F199" t="str">
        <f>IF(C199&lt;&gt;"",IF(Sheet1!O12=30,1,IF(Sheet1!O12=60,2,IF(Sheet1!O12=90,3))),"")</f>
        <v/>
      </c>
      <c r="G199" t="str">
        <f>IF(C199&lt;&gt;"",G2,"")</f>
        <v/>
      </c>
    </row>
    <row r="200" spans="1:7">
      <c r="A200" t="str">
        <f>IF(C200&lt;&gt;"",A2,"")</f>
        <v/>
      </c>
      <c r="B200" t="str">
        <f>IF(C200&lt;&gt;"",B2,"")</f>
        <v/>
      </c>
      <c r="C200" t="str">
        <f>IF(Sheet10!B37&lt;&gt;"",Sheet10!B37,"")</f>
        <v/>
      </c>
      <c r="D200" t="str">
        <f>IF(C200&lt;&gt;"",D2,"")</f>
        <v/>
      </c>
      <c r="E200" s="68" t="str">
        <f>IF(C200&lt;&gt;"",IF(Sheet10!F37="ABS","ABS",SUM(Sheet10!D37,Sheet10!F37)),"")</f>
        <v/>
      </c>
      <c r="F200" t="str">
        <f>IF(C200&lt;&gt;"",IF(Sheet1!O12=30,1,IF(Sheet1!O12=60,2,IF(Sheet1!O12=90,3))),"")</f>
        <v/>
      </c>
      <c r="G200" t="str">
        <f>IF(C200&lt;&gt;"",G2,"")</f>
        <v/>
      </c>
    </row>
    <row r="201" spans="1:7">
      <c r="A201" t="str">
        <f>IF(C201&lt;&gt;"",A2,"")</f>
        <v/>
      </c>
      <c r="B201" t="str">
        <f>IF(C201&lt;&gt;"",B2,"")</f>
        <v/>
      </c>
      <c r="C201" t="str">
        <f>IF(Sheet10!B38&lt;&gt;"",Sheet10!B38,"")</f>
        <v/>
      </c>
      <c r="D201" t="str">
        <f>IF(C201&lt;&gt;"",D2,"")</f>
        <v/>
      </c>
      <c r="E201" s="68" t="str">
        <f>IF(C201&lt;&gt;"",IF(Sheet10!F38="ABS","ABS",SUM(Sheet10!D38,Sheet10!F38)),"")</f>
        <v/>
      </c>
      <c r="F201" t="str">
        <f>IF(C201&lt;&gt;"",IF(Sheet1!O12=30,1,IF(Sheet1!O12=60,2,IF(Sheet1!O12=90,3))),"")</f>
        <v/>
      </c>
      <c r="G201" t="str">
        <f>IF(C201&lt;&gt;"",G2,"")</f>
        <v/>
      </c>
    </row>
    <row r="202" spans="1:7">
      <c r="A202" s="65" t="str">
        <f>IF(C202&lt;&gt;"",A2,"")</f>
        <v/>
      </c>
      <c r="B202" s="65" t="str">
        <f>IF(C202&lt;&gt;"",B2,"")</f>
        <v/>
      </c>
      <c r="C202" s="65" t="str">
        <f>IF(Sheet11!B19&lt;&gt;"",Sheet11!B19,"")</f>
        <v/>
      </c>
      <c r="D202" s="65" t="str">
        <f>IF(C202&lt;&gt;"",D2,"")</f>
        <v/>
      </c>
      <c r="E202" s="69" t="str">
        <f>IF(C202&lt;&gt;"",IF(Sheet11!F19="ABS","ABS",SUM(Sheet11!D19,Sheet11!F19)),"")</f>
        <v/>
      </c>
      <c r="F202" t="str">
        <f>IF(C202&lt;&gt;"",IF(Sheet1!O12=30,1,IF(Sheet1!O12=60,2,IF(Sheet1!O12=90,3))),"")</f>
        <v/>
      </c>
      <c r="G202" t="str">
        <f>IF(C202&lt;&gt;"",G2,"")</f>
        <v/>
      </c>
    </row>
    <row r="203" spans="1:7">
      <c r="A203" t="str">
        <f>IF(C203&lt;&gt;"",A2,"")</f>
        <v/>
      </c>
      <c r="B203" t="str">
        <f>IF(C203&lt;&gt;"",B2,"")</f>
        <v/>
      </c>
      <c r="C203" t="str">
        <f>IF(Sheet11!B20&lt;&gt;"",Sheet11!B20,"")</f>
        <v/>
      </c>
      <c r="D203" t="str">
        <f>IF(C203&lt;&gt;"",D2,"")</f>
        <v/>
      </c>
      <c r="E203" s="68" t="str">
        <f>IF(C203&lt;&gt;"",IF(Sheet11!F20="ABS","ABS",SUM(Sheet11!D20,Sheet11!F20)),"")</f>
        <v/>
      </c>
      <c r="F203" t="str">
        <f>IF(C203&lt;&gt;"",IF(Sheet1!O12=30,1,IF(Sheet1!O12=60,2,IF(Sheet1!O12=90,3))),"")</f>
        <v/>
      </c>
      <c r="G203" t="str">
        <f>IF(C203&lt;&gt;"",G2,"")</f>
        <v/>
      </c>
    </row>
    <row r="204" spans="1:7">
      <c r="A204" t="str">
        <f>IF(C204&lt;&gt;"",A2,"")</f>
        <v/>
      </c>
      <c r="B204" t="str">
        <f>IF(C204&lt;&gt;"",B2,"")</f>
        <v/>
      </c>
      <c r="C204" t="str">
        <f>IF(Sheet11!B21&lt;&gt;"",Sheet11!B21,"")</f>
        <v/>
      </c>
      <c r="D204" t="str">
        <f>IF(C204&lt;&gt;"",D2,"")</f>
        <v/>
      </c>
      <c r="E204" s="68" t="str">
        <f>IF(C204&lt;&gt;"",IF(Sheet11!F21="ABS","ABS",SUM(Sheet11!D21,Sheet11!F21)),"")</f>
        <v/>
      </c>
      <c r="F204" t="str">
        <f>IF(C204&lt;&gt;"",IF(Sheet1!O12=30,1,IF(Sheet1!O12=60,2,IF(Sheet1!O12=90,3))),"")</f>
        <v/>
      </c>
      <c r="G204" t="str">
        <f>IF(C204&lt;&gt;"",G2,"")</f>
        <v/>
      </c>
    </row>
    <row r="205" spans="1:7">
      <c r="A205" t="str">
        <f>IF(C205&lt;&gt;"",A2,"")</f>
        <v/>
      </c>
      <c r="B205" t="str">
        <f>IF(C205&lt;&gt;"",B2,"")</f>
        <v/>
      </c>
      <c r="C205" t="str">
        <f>IF(Sheet11!B22&lt;&gt;"",Sheet11!B22,"")</f>
        <v/>
      </c>
      <c r="D205" t="str">
        <f>IF(C205&lt;&gt;"",D2,"")</f>
        <v/>
      </c>
      <c r="E205" s="68" t="str">
        <f>IF(C205&lt;&gt;"",IF(Sheet11!F22="ABS","ABS",SUM(Sheet11!D22,Sheet11!F22)),"")</f>
        <v/>
      </c>
      <c r="F205" t="str">
        <f>IF(C205&lt;&gt;"",IF(Sheet1!O12=30,1,IF(Sheet1!O12=60,2,IF(Sheet1!O12=90,3))),"")</f>
        <v/>
      </c>
      <c r="G205" t="str">
        <f>IF(C205&lt;&gt;"",G2,"")</f>
        <v/>
      </c>
    </row>
    <row r="206" spans="1:7">
      <c r="A206" t="str">
        <f>IF(C206&lt;&gt;"",A2,"")</f>
        <v/>
      </c>
      <c r="B206" t="str">
        <f>IF(C206&lt;&gt;"",B2,"")</f>
        <v/>
      </c>
      <c r="C206" t="str">
        <f>IF(Sheet11!B23&lt;&gt;"",Sheet11!B23,"")</f>
        <v/>
      </c>
      <c r="D206" t="str">
        <f>IF(C206&lt;&gt;"",D2,"")</f>
        <v/>
      </c>
      <c r="E206" s="68" t="str">
        <f>IF(C206&lt;&gt;"",IF(Sheet11!F23="ABS","ABS",SUM(Sheet11!D23,Sheet11!F23)),"")</f>
        <v/>
      </c>
      <c r="F206" t="str">
        <f>IF(C206&lt;&gt;"",IF(Sheet1!O12=30,1,IF(Sheet1!O12=60,2,IF(Sheet1!O12=90,3))),"")</f>
        <v/>
      </c>
      <c r="G206" t="str">
        <f>IF(C206&lt;&gt;"",G2,"")</f>
        <v/>
      </c>
    </row>
    <row r="207" spans="1:7">
      <c r="A207" t="str">
        <f>IF(C207&lt;&gt;"",A2,"")</f>
        <v/>
      </c>
      <c r="B207" t="str">
        <f>IF(C207&lt;&gt;"",B2,"")</f>
        <v/>
      </c>
      <c r="C207" t="str">
        <f>IF(Sheet11!B24&lt;&gt;"",Sheet11!B24,"")</f>
        <v/>
      </c>
      <c r="D207" t="str">
        <f>IF(C207&lt;&gt;"",D2,"")</f>
        <v/>
      </c>
      <c r="E207" s="68" t="str">
        <f>IF(C207&lt;&gt;"",IF(Sheet11!F24="ABS","ABS",SUM(Sheet11!D24,Sheet11!F24)),"")</f>
        <v/>
      </c>
      <c r="F207" t="str">
        <f>IF(C207&lt;&gt;"",IF(Sheet1!O12=30,1,IF(Sheet1!O12=60,2,IF(Sheet1!O12=90,3))),"")</f>
        <v/>
      </c>
      <c r="G207" t="str">
        <f>IF(C207&lt;&gt;"",G2,"")</f>
        <v/>
      </c>
    </row>
    <row r="208" spans="1:7">
      <c r="A208" t="str">
        <f>IF(C208&lt;&gt;"",A2,"")</f>
        <v/>
      </c>
      <c r="B208" t="str">
        <f>IF(C208&lt;&gt;"",B2,"")</f>
        <v/>
      </c>
      <c r="C208" t="str">
        <f>IF(Sheet11!B25&lt;&gt;"",Sheet11!B25,"")</f>
        <v/>
      </c>
      <c r="D208" t="str">
        <f>IF(C208&lt;&gt;"",D2,"")</f>
        <v/>
      </c>
      <c r="E208" s="68" t="str">
        <f>IF(C208&lt;&gt;"",IF(Sheet11!F25="ABS","ABS",SUM(Sheet11!D25,Sheet11!F25)),"")</f>
        <v/>
      </c>
      <c r="F208" t="str">
        <f>IF(C208&lt;&gt;"",IF(Sheet1!O12=30,1,IF(Sheet1!O12=60,2,IF(Sheet1!O12=90,3))),"")</f>
        <v/>
      </c>
      <c r="G208" t="str">
        <f>IF(C208&lt;&gt;"",G2,"")</f>
        <v/>
      </c>
    </row>
    <row r="209" spans="1:7">
      <c r="A209" t="str">
        <f>IF(C209&lt;&gt;"",A2,"")</f>
        <v/>
      </c>
      <c r="B209" t="str">
        <f>IF(C209&lt;&gt;"",B2,"")</f>
        <v/>
      </c>
      <c r="C209" t="str">
        <f>IF(Sheet11!B26&lt;&gt;"",Sheet11!B26,"")</f>
        <v/>
      </c>
      <c r="D209" t="str">
        <f>IF(C209&lt;&gt;"",D2,"")</f>
        <v/>
      </c>
      <c r="E209" s="68" t="str">
        <f>IF(C209&lt;&gt;"",IF(Sheet11!F26="ABS","ABS",SUM(Sheet11!D26,Sheet11!F26)),"")</f>
        <v/>
      </c>
      <c r="F209" t="str">
        <f>IF(C209&lt;&gt;"",IF(Sheet1!O12=30,1,IF(Sheet1!O12=60,2,IF(Sheet1!O12=90,3))),"")</f>
        <v/>
      </c>
      <c r="G209" t="str">
        <f>IF(C209&lt;&gt;"",G2,"")</f>
        <v/>
      </c>
    </row>
    <row r="210" spans="1:7">
      <c r="A210" t="str">
        <f>IF(C210&lt;&gt;"",A2,"")</f>
        <v/>
      </c>
      <c r="B210" t="str">
        <f>IF(C210&lt;&gt;"",B2,"")</f>
        <v/>
      </c>
      <c r="C210" t="str">
        <f>IF(Sheet11!B27&lt;&gt;"",Sheet11!B27,"")</f>
        <v/>
      </c>
      <c r="D210" t="str">
        <f>IF(C210&lt;&gt;"",D2,"")</f>
        <v/>
      </c>
      <c r="E210" s="68" t="str">
        <f>IF(C210&lt;&gt;"",IF(Sheet11!F27="ABS","ABS",SUM(Sheet11!D27,Sheet11!F27)),"")</f>
        <v/>
      </c>
      <c r="F210" t="str">
        <f>IF(C210&lt;&gt;"",IF(Sheet1!O12=30,1,IF(Sheet1!O12=60,2,IF(Sheet1!O12=90,3))),"")</f>
        <v/>
      </c>
      <c r="G210" t="str">
        <f>IF(C210&lt;&gt;"",G2,"")</f>
        <v/>
      </c>
    </row>
    <row r="211" spans="1:7">
      <c r="A211" t="str">
        <f>IF(C211&lt;&gt;"",A2,"")</f>
        <v/>
      </c>
      <c r="B211" t="str">
        <f>IF(C211&lt;&gt;"",B2,"")</f>
        <v/>
      </c>
      <c r="C211" t="str">
        <f>IF(Sheet11!B28&lt;&gt;"",Sheet11!B28,"")</f>
        <v/>
      </c>
      <c r="D211" t="str">
        <f>IF(C211&lt;&gt;"",D2,"")</f>
        <v/>
      </c>
      <c r="E211" s="68" t="str">
        <f>IF(C211&lt;&gt;"",IF(Sheet11!F28="ABS","ABS",SUM(Sheet11!D28,Sheet11!F28)),"")</f>
        <v/>
      </c>
      <c r="F211" t="str">
        <f>IF(C211&lt;&gt;"",IF(Sheet1!O12=30,1,IF(Sheet1!O12=60,2,IF(Sheet1!O12=90,3))),"")</f>
        <v/>
      </c>
      <c r="G211" t="str">
        <f>IF(C211&lt;&gt;"",G2,"")</f>
        <v/>
      </c>
    </row>
    <row r="212" spans="1:7">
      <c r="A212" t="str">
        <f>IF(C212&lt;&gt;"",A2,"")</f>
        <v/>
      </c>
      <c r="B212" t="str">
        <f>IF(C212&lt;&gt;"",B2,"")</f>
        <v/>
      </c>
      <c r="C212" t="str">
        <f>IF(Sheet11!B29&lt;&gt;"",Sheet11!B29,"")</f>
        <v/>
      </c>
      <c r="D212" t="str">
        <f>IF(C212&lt;&gt;"",D2,"")</f>
        <v/>
      </c>
      <c r="E212" s="68" t="str">
        <f>IF(C212&lt;&gt;"",IF(Sheet11!F29="ABS","ABS",SUM(Sheet11!D29,Sheet11!F29)),"")</f>
        <v/>
      </c>
      <c r="F212" t="str">
        <f>IF(C212&lt;&gt;"",IF(Sheet1!O12=30,1,IF(Sheet1!O12=60,2,IF(Sheet1!O12=90,3))),"")</f>
        <v/>
      </c>
      <c r="G212" t="str">
        <f>IF(C212&lt;&gt;"",G2,"")</f>
        <v/>
      </c>
    </row>
    <row r="213" spans="1:7">
      <c r="A213" t="str">
        <f>IF(C213&lt;&gt;"",A2,"")</f>
        <v/>
      </c>
      <c r="B213" t="str">
        <f>IF(C213&lt;&gt;"",B2,"")</f>
        <v/>
      </c>
      <c r="C213" t="str">
        <f>IF(Sheet11!B30&lt;&gt;"",Sheet11!B30,"")</f>
        <v/>
      </c>
      <c r="D213" t="str">
        <f>IF(C213&lt;&gt;"",D2,"")</f>
        <v/>
      </c>
      <c r="E213" s="68" t="str">
        <f>IF(C213&lt;&gt;"",IF(Sheet11!F30="ABS","ABS",SUM(Sheet11!D30,Sheet11!F30)),"")</f>
        <v/>
      </c>
      <c r="F213" t="str">
        <f>IF(C213&lt;&gt;"",IF(Sheet1!O12=30,1,IF(Sheet1!O12=60,2,IF(Sheet1!O12=90,3))),"")</f>
        <v/>
      </c>
      <c r="G213" t="str">
        <f>IF(C213&lt;&gt;"",G2,"")</f>
        <v/>
      </c>
    </row>
    <row r="214" spans="1:7">
      <c r="A214" t="str">
        <f>IF(C214&lt;&gt;"",A2,"")</f>
        <v/>
      </c>
      <c r="B214" t="str">
        <f>IF(C214&lt;&gt;"",B2,"")</f>
        <v/>
      </c>
      <c r="C214" t="str">
        <f>IF(Sheet11!B31&lt;&gt;"",Sheet11!B31,"")</f>
        <v/>
      </c>
      <c r="D214" t="str">
        <f>IF(C214&lt;&gt;"",D2,"")</f>
        <v/>
      </c>
      <c r="E214" s="68" t="str">
        <f>IF(C214&lt;&gt;"",IF(Sheet11!F31="ABS","ABS",SUM(Sheet11!D31,Sheet11!F31)),"")</f>
        <v/>
      </c>
      <c r="F214" t="str">
        <f>IF(C214&lt;&gt;"",IF(Sheet1!O12=30,1,IF(Sheet1!O12=60,2,IF(Sheet1!O12=90,3))),"")</f>
        <v/>
      </c>
      <c r="G214" t="str">
        <f>IF(C214&lt;&gt;"",G2,"")</f>
        <v/>
      </c>
    </row>
    <row r="215" spans="1:7">
      <c r="A215" t="str">
        <f>IF(C215&lt;&gt;"",A2,"")</f>
        <v/>
      </c>
      <c r="B215" t="str">
        <f>IF(C215&lt;&gt;"",B2,"")</f>
        <v/>
      </c>
      <c r="C215" t="str">
        <f>IF(Sheet11!B32&lt;&gt;"",Sheet11!B32,"")</f>
        <v/>
      </c>
      <c r="D215" t="str">
        <f>IF(C215&lt;&gt;"",D2,"")</f>
        <v/>
      </c>
      <c r="E215" s="68" t="str">
        <f>IF(C215&lt;&gt;"",IF(Sheet11!F32="ABS","ABS",SUM(Sheet11!D32,Sheet11!F32)),"")</f>
        <v/>
      </c>
      <c r="F215" t="str">
        <f>IF(C215&lt;&gt;"",IF(Sheet1!O12=30,1,IF(Sheet1!O12=60,2,IF(Sheet1!O12=90,3))),"")</f>
        <v/>
      </c>
      <c r="G215" t="str">
        <f>IF(C215&lt;&gt;"",G2,"")</f>
        <v/>
      </c>
    </row>
    <row r="216" spans="1:7">
      <c r="A216" t="str">
        <f>IF(C216&lt;&gt;"",A2,"")</f>
        <v/>
      </c>
      <c r="B216" t="str">
        <f>IF(C216&lt;&gt;"",B2,"")</f>
        <v/>
      </c>
      <c r="C216" t="str">
        <f>IF(Sheet11!B33&lt;&gt;"",Sheet11!B33,"")</f>
        <v/>
      </c>
      <c r="D216" t="str">
        <f>IF(C216&lt;&gt;"",D2,"")</f>
        <v/>
      </c>
      <c r="E216" s="68" t="str">
        <f>IF(C216&lt;&gt;"",IF(Sheet11!F33="ABS","ABS",SUM(Sheet11!D33,Sheet11!F33)),"")</f>
        <v/>
      </c>
      <c r="F216" t="str">
        <f>IF(C216&lt;&gt;"",IF(Sheet1!O12=30,1,IF(Sheet1!O12=60,2,IF(Sheet1!O12=90,3))),"")</f>
        <v/>
      </c>
      <c r="G216" t="str">
        <f>IF(C216&lt;&gt;"",G2,"")</f>
        <v/>
      </c>
    </row>
    <row r="217" spans="1:7">
      <c r="A217" t="str">
        <f>IF(C217&lt;&gt;"",A2,"")</f>
        <v/>
      </c>
      <c r="B217" t="str">
        <f>IF(C217&lt;&gt;"",B2,"")</f>
        <v/>
      </c>
      <c r="C217" t="str">
        <f>IF(Sheet11!B34&lt;&gt;"",Sheet11!B34,"")</f>
        <v/>
      </c>
      <c r="D217" t="str">
        <f>IF(C217&lt;&gt;"",D2,"")</f>
        <v/>
      </c>
      <c r="E217" s="68" t="str">
        <f>IF(C217&lt;&gt;"",IF(Sheet11!F34="ABS","ABS",SUM(Sheet11!D34,Sheet11!F34)),"")</f>
        <v/>
      </c>
      <c r="F217" t="str">
        <f>IF(C217&lt;&gt;"",IF(Sheet1!O12=30,1,IF(Sheet1!O12=60,2,IF(Sheet1!O12=90,3))),"")</f>
        <v/>
      </c>
      <c r="G217" t="str">
        <f>IF(C217&lt;&gt;"",G2,"")</f>
        <v/>
      </c>
    </row>
    <row r="218" spans="1:7">
      <c r="A218" t="str">
        <f>IF(C218&lt;&gt;"",A2,"")</f>
        <v/>
      </c>
      <c r="B218" t="str">
        <f>IF(C218&lt;&gt;"",B2,"")</f>
        <v/>
      </c>
      <c r="C218" t="str">
        <f>IF(Sheet11!B35&lt;&gt;"",Sheet11!B35,"")</f>
        <v/>
      </c>
      <c r="D218" t="str">
        <f>IF(C218&lt;&gt;"",D2,"")</f>
        <v/>
      </c>
      <c r="E218" s="68" t="str">
        <f>IF(C218&lt;&gt;"",IF(Sheet11!F35="ABS","ABS",SUM(Sheet11!D35,Sheet11!F35)),"")</f>
        <v/>
      </c>
      <c r="F218" t="str">
        <f>IF(C218&lt;&gt;"",IF(Sheet1!O12=30,1,IF(Sheet1!O12=60,2,IF(Sheet1!O12=90,3))),"")</f>
        <v/>
      </c>
      <c r="G218" t="str">
        <f>IF(C218&lt;&gt;"",G2,"")</f>
        <v/>
      </c>
    </row>
    <row r="219" spans="1:7">
      <c r="A219" t="str">
        <f>IF(C219&lt;&gt;"",A2,"")</f>
        <v/>
      </c>
      <c r="B219" t="str">
        <f>IF(C219&lt;&gt;"",B2,"")</f>
        <v/>
      </c>
      <c r="C219" t="str">
        <f>IF(Sheet11!B36&lt;&gt;"",Sheet11!B36,"")</f>
        <v/>
      </c>
      <c r="D219" t="str">
        <f>IF(C219&lt;&gt;"",D2,"")</f>
        <v/>
      </c>
      <c r="E219" s="68" t="str">
        <f>IF(C219&lt;&gt;"",IF(Sheet11!F36="ABS","ABS",SUM(Sheet11!D36,Sheet11!F36)),"")</f>
        <v/>
      </c>
      <c r="F219" t="str">
        <f>IF(C219&lt;&gt;"",IF(Sheet1!O12=30,1,IF(Sheet1!O12=60,2,IF(Sheet1!O12=90,3))),"")</f>
        <v/>
      </c>
      <c r="G219" t="str">
        <f>IF(C219&lt;&gt;"",G2,"")</f>
        <v/>
      </c>
    </row>
    <row r="220" spans="1:7">
      <c r="A220" t="str">
        <f>IF(C220&lt;&gt;"",A2,"")</f>
        <v/>
      </c>
      <c r="B220" t="str">
        <f>IF(C220&lt;&gt;"",B2,"")</f>
        <v/>
      </c>
      <c r="C220" t="str">
        <f>IF(Sheet11!B37&lt;&gt;"",Sheet11!B37,"")</f>
        <v/>
      </c>
      <c r="D220" t="str">
        <f>IF(C220&lt;&gt;"",D2,"")</f>
        <v/>
      </c>
      <c r="E220" s="68" t="str">
        <f>IF(C220&lt;&gt;"",IF(Sheet11!F37="ABS","ABS",SUM(Sheet11!D37,Sheet11!F37)),"")</f>
        <v/>
      </c>
      <c r="F220" t="str">
        <f>IF(C220&lt;&gt;"",IF(Sheet1!O12=30,1,IF(Sheet1!O12=60,2,IF(Sheet1!O12=90,3))),"")</f>
        <v/>
      </c>
      <c r="G220" t="str">
        <f>IF(C220&lt;&gt;"",G2,"")</f>
        <v/>
      </c>
    </row>
    <row r="221" spans="1:7">
      <c r="A221" t="str">
        <f>IF(C221&lt;&gt;"",A2,"")</f>
        <v/>
      </c>
      <c r="B221" t="str">
        <f>IF(C221&lt;&gt;"",B2,"")</f>
        <v/>
      </c>
      <c r="C221" t="str">
        <f>IF(Sheet11!B38&lt;&gt;"",Sheet11!B38,"")</f>
        <v/>
      </c>
      <c r="D221" t="str">
        <f>IF(C221&lt;&gt;"",D2,"")</f>
        <v/>
      </c>
      <c r="E221" s="68" t="str">
        <f>IF(C221&lt;&gt;"",IF(Sheet11!F38="ABS","ABS",SUM(Sheet11!D38,Sheet11!F38)),"")</f>
        <v/>
      </c>
      <c r="F221" t="str">
        <f>IF(C221&lt;&gt;"",IF(Sheet1!O12=30,1,IF(Sheet1!O12=60,2,IF(Sheet1!O12=90,3))),"")</f>
        <v/>
      </c>
      <c r="G221" t="str">
        <f>IF(C221&lt;&gt;"",G2,"")</f>
        <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CV67"/>
  <sheetViews>
    <sheetView zoomScaleNormal="100" workbookViewId="0">
      <selection activeCell="B24" sqref="B24:C24"/>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9" style="2" hidden="1" customWidth="1"/>
    <col min="32" max="98" width="0" style="2" hidden="1" customWidth="1"/>
    <col min="99" max="99" width="26.5703125" style="2" hidden="1" customWidth="1"/>
    <col min="100"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Sheet1!$AC$38</f>
        <v>0</v>
      </c>
      <c r="AD18" s="21" t="str">
        <f>IF(AND(AC19=TRUE, AC18=TRUE),IF(A19-Sheet1!A38=1,"OK","INCORRECT"),"")</f>
        <v/>
      </c>
      <c r="BL18" s="21" t="str">
        <f>Sheet1!BL38</f>
        <v/>
      </c>
      <c r="BM18" s="21" t="b">
        <f>Sheet1!BM38</f>
        <v>0</v>
      </c>
      <c r="BN18" s="21" t="b">
        <f>Sheet1!BN38</f>
        <v>0</v>
      </c>
      <c r="BO18" s="21" t="b">
        <f>Sheet1!BO38</f>
        <v>0</v>
      </c>
      <c r="BP18" s="21" t="str">
        <f>Sheet1!BP38</f>
        <v/>
      </c>
      <c r="BQ18" s="21" t="str">
        <f>Sheet1!BQ38</f>
        <v/>
      </c>
      <c r="BR18" s="21" t="str">
        <f>Sheet1!BR38</f>
        <v/>
      </c>
      <c r="BS18" s="21" t="str">
        <f>Sheet1!BS38</f>
        <v/>
      </c>
      <c r="BT18" s="21" t="str">
        <f>Sheet1!BT38</f>
        <v/>
      </c>
      <c r="BU18" s="21" t="str">
        <f>Sheet1!BU38</f>
        <v>INCORRECT</v>
      </c>
      <c r="BV18" s="21" t="b">
        <f>Sheet1!BV38</f>
        <v>0</v>
      </c>
      <c r="BW18" s="21" t="str">
        <f>Sheet1!BW38</f>
        <v/>
      </c>
      <c r="BX18" s="21" t="b">
        <f>Sheet1!BX38</f>
        <v>0</v>
      </c>
      <c r="BY18" s="21" t="b">
        <f>Sheet1!BY38</f>
        <v>0</v>
      </c>
      <c r="BZ18" s="21" t="b">
        <f>Sheet1!BZ38</f>
        <v>0</v>
      </c>
      <c r="CA18" s="21" t="b">
        <f>Sheet1!CA38</f>
        <v>0</v>
      </c>
      <c r="CB18" s="21" t="b">
        <f>Sheet1!CB38</f>
        <v>0</v>
      </c>
      <c r="CC18" s="21" t="b">
        <f>Sheet1!CC38</f>
        <v>0</v>
      </c>
      <c r="CD18" s="21" t="str">
        <f>Sheet1!CD38</f>
        <v/>
      </c>
      <c r="CE18" s="21" t="str">
        <f>Sheet1!CE38</f>
        <v/>
      </c>
      <c r="CF18" s="21" t="str">
        <f>Sheet1!CF38</f>
        <v/>
      </c>
      <c r="CG18" s="21" t="str">
        <f>Sheet1!CG38</f>
        <v/>
      </c>
      <c r="CH18" s="21" t="str">
        <f>Sheet1!CH38</f>
        <v/>
      </c>
      <c r="CI18" s="21" t="str">
        <f>Sheet1!CI38</f>
        <v/>
      </c>
      <c r="CJ18" s="21" t="str">
        <f>Sheet1!CJ38</f>
        <v/>
      </c>
      <c r="CK18" s="21" t="str">
        <f>Sheet1!CK38</f>
        <v/>
      </c>
      <c r="CL18" s="21" t="str">
        <f>Sheet1!CL38</f>
        <v>NO</v>
      </c>
      <c r="CM18" s="21" t="str">
        <f>Sheet1!CM38</f>
        <v>NO</v>
      </c>
      <c r="CN18" s="21" t="str">
        <f>Sheet1!CN38</f>
        <v>NO</v>
      </c>
      <c r="CO18" s="21" t="str">
        <f>Sheet1!CO38</f>
        <v>NO</v>
      </c>
      <c r="CP18" s="21" t="str">
        <f>Sheet1!CP38</f>
        <v>OK</v>
      </c>
      <c r="CQ18" s="21" t="b">
        <f>Sheet1!CQ38</f>
        <v>0</v>
      </c>
      <c r="CR18" s="21" t="b">
        <f>Sheet1!CR38</f>
        <v>0</v>
      </c>
      <c r="CS18" s="21" t="b">
        <f>Sheet1!CS38</f>
        <v>0</v>
      </c>
      <c r="CT18" s="21" t="b">
        <f>Sheet1!CT38</f>
        <v>0</v>
      </c>
      <c r="CU18" s="21" t="str">
        <f>Sheet1!CU38</f>
        <v>SEQUENCE INCORRECT</v>
      </c>
      <c r="CV18" s="21">
        <f>Sheet1!CV38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145</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S39:Z39"/>
    <mergeCell ref="D38:E38"/>
    <mergeCell ref="R40:X40"/>
    <mergeCell ref="S38:X38"/>
    <mergeCell ref="F38:G38"/>
    <mergeCell ref="H38:P38"/>
    <mergeCell ref="H35:P35"/>
    <mergeCell ref="A48:P57"/>
    <mergeCell ref="C39:P40"/>
    <mergeCell ref="B38:C38"/>
    <mergeCell ref="B36:C36"/>
    <mergeCell ref="B37:C37"/>
    <mergeCell ref="S37:X37"/>
    <mergeCell ref="H36:P36"/>
    <mergeCell ref="R43:X47"/>
    <mergeCell ref="B46:P47"/>
    <mergeCell ref="J43:K45"/>
    <mergeCell ref="D43:E45"/>
    <mergeCell ref="A41:P42"/>
    <mergeCell ref="R41:T42"/>
    <mergeCell ref="U41:V42"/>
    <mergeCell ref="A43:C45"/>
    <mergeCell ref="F43:I45"/>
    <mergeCell ref="L43:P45"/>
    <mergeCell ref="S29:X29"/>
    <mergeCell ref="B33:C33"/>
    <mergeCell ref="D33:E33"/>
    <mergeCell ref="D36:E36"/>
    <mergeCell ref="F36:G36"/>
    <mergeCell ref="S18:X18"/>
    <mergeCell ref="S36:X36"/>
    <mergeCell ref="S34:X34"/>
    <mergeCell ref="B18:C18"/>
    <mergeCell ref="D18:E18"/>
    <mergeCell ref="F18:G18"/>
    <mergeCell ref="H18:P18"/>
    <mergeCell ref="B32:C32"/>
    <mergeCell ref="B28:C28"/>
    <mergeCell ref="H23:P23"/>
    <mergeCell ref="S30:X30"/>
    <mergeCell ref="S32:X32"/>
    <mergeCell ref="S31:X31"/>
    <mergeCell ref="H33:P33"/>
    <mergeCell ref="S35:X35"/>
    <mergeCell ref="H28:P28"/>
    <mergeCell ref="S28:X28"/>
    <mergeCell ref="S33:X33"/>
    <mergeCell ref="B31:C31"/>
    <mergeCell ref="F37:G37"/>
    <mergeCell ref="H37:P37"/>
    <mergeCell ref="F33:G33"/>
    <mergeCell ref="D30:E30"/>
    <mergeCell ref="F30:G30"/>
    <mergeCell ref="H30:P30"/>
    <mergeCell ref="F34:G34"/>
    <mergeCell ref="D37:E37"/>
    <mergeCell ref="F32:G32"/>
    <mergeCell ref="H32:P32"/>
    <mergeCell ref="H34:P34"/>
    <mergeCell ref="D31:E31"/>
    <mergeCell ref="B35:C35"/>
    <mergeCell ref="D35:E35"/>
    <mergeCell ref="F35:G35"/>
    <mergeCell ref="H29:P29"/>
    <mergeCell ref="D34:E34"/>
    <mergeCell ref="D32:E32"/>
    <mergeCell ref="B29:C29"/>
    <mergeCell ref="D29:E29"/>
    <mergeCell ref="F29:G29"/>
    <mergeCell ref="B30:C30"/>
    <mergeCell ref="B34:C34"/>
    <mergeCell ref="B27:C27"/>
    <mergeCell ref="D27:E27"/>
    <mergeCell ref="D26:E26"/>
    <mergeCell ref="F26:G26"/>
    <mergeCell ref="H26:P26"/>
    <mergeCell ref="B24:C24"/>
    <mergeCell ref="H27:P27"/>
    <mergeCell ref="F31:G31"/>
    <mergeCell ref="H31:P31"/>
    <mergeCell ref="B26:C26"/>
    <mergeCell ref="D28:E28"/>
    <mergeCell ref="F28:G28"/>
    <mergeCell ref="B25:C25"/>
    <mergeCell ref="F27:G27"/>
    <mergeCell ref="D25:E25"/>
    <mergeCell ref="F25:G25"/>
    <mergeCell ref="H25:P25"/>
    <mergeCell ref="H22:P22"/>
    <mergeCell ref="S22:X22"/>
    <mergeCell ref="D19:E19"/>
    <mergeCell ref="B21:C21"/>
    <mergeCell ref="D21:E21"/>
    <mergeCell ref="F21:G21"/>
    <mergeCell ref="H21:P21"/>
    <mergeCell ref="B23:C23"/>
    <mergeCell ref="D23:E23"/>
    <mergeCell ref="S19:X19"/>
    <mergeCell ref="B20:C20"/>
    <mergeCell ref="S20:X20"/>
    <mergeCell ref="S21:X21"/>
    <mergeCell ref="B22:C22"/>
    <mergeCell ref="F23:G23"/>
    <mergeCell ref="S23:X23"/>
    <mergeCell ref="Q1:Q47"/>
    <mergeCell ref="U1:X1"/>
    <mergeCell ref="L9:N9"/>
    <mergeCell ref="O9:P9"/>
    <mergeCell ref="D24:E24"/>
    <mergeCell ref="F24:G24"/>
    <mergeCell ref="H24:P24"/>
    <mergeCell ref="S24:X24"/>
    <mergeCell ref="U2:X5"/>
    <mergeCell ref="B4:C4"/>
    <mergeCell ref="D4:K4"/>
    <mergeCell ref="S17:X17"/>
    <mergeCell ref="D22:E22"/>
    <mergeCell ref="F22:G22"/>
    <mergeCell ref="D11:E11"/>
    <mergeCell ref="F11:G11"/>
    <mergeCell ref="A11:C11"/>
    <mergeCell ref="H11:P11"/>
    <mergeCell ref="B12:C17"/>
    <mergeCell ref="D12:N13"/>
    <mergeCell ref="O12:P13"/>
    <mergeCell ref="H17:O17"/>
    <mergeCell ref="A12:A17"/>
    <mergeCell ref="D20:E20"/>
    <mergeCell ref="F20:G20"/>
    <mergeCell ref="H20:P20"/>
    <mergeCell ref="B19:C19"/>
    <mergeCell ref="F19:G19"/>
    <mergeCell ref="H19:P19"/>
    <mergeCell ref="D14:E16"/>
    <mergeCell ref="F14:G16"/>
    <mergeCell ref="H14:P16"/>
    <mergeCell ref="A10:B10"/>
    <mergeCell ref="C10:G10"/>
    <mergeCell ref="H10:J10"/>
    <mergeCell ref="K10:P10"/>
    <mergeCell ref="R1:T16"/>
    <mergeCell ref="I8:M8"/>
    <mergeCell ref="N8:P8"/>
    <mergeCell ref="B9:K9"/>
    <mergeCell ref="B2:N3"/>
    <mergeCell ref="B1:N1"/>
    <mergeCell ref="L4:P4"/>
    <mergeCell ref="A5:P5"/>
    <mergeCell ref="A6:D6"/>
    <mergeCell ref="E6:P6"/>
    <mergeCell ref="A1:A4"/>
    <mergeCell ref="O1:P3"/>
    <mergeCell ref="A7:B7"/>
    <mergeCell ref="C7:P7"/>
    <mergeCell ref="E8:F8"/>
    <mergeCell ref="G8:H8"/>
    <mergeCell ref="U6:X10"/>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 ref="U11:X16"/>
    <mergeCell ref="S25:X25"/>
    <mergeCell ref="S27:X27"/>
    <mergeCell ref="S26:X26"/>
    <mergeCell ref="W41:X4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7889" r:id="rId3"/>
    <oleObject progId="PBrush" shapeId="37890" r:id="rId4"/>
  </oleObjects>
</worksheet>
</file>

<file path=xl/worksheets/sheet3.xml><?xml version="1.0" encoding="utf-8"?>
<worksheet xmlns="http://schemas.openxmlformats.org/spreadsheetml/2006/main" xmlns:r="http://schemas.openxmlformats.org/officeDocument/2006/relationships">
  <sheetPr codeName="Sheet3"/>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Sheet2!$AC$38</f>
        <v>0</v>
      </c>
      <c r="AD18" s="21" t="str">
        <f>IF(AND(AC19=TRUE, AC18=TRUE),IF(A19-Sheet2!A38=1,"OK","INCORRECT"),"")</f>
        <v/>
      </c>
      <c r="BL18" s="21" t="str">
        <f>Sheet2!BL38</f>
        <v/>
      </c>
      <c r="BM18" s="21" t="b">
        <f>Sheet2!BM38</f>
        <v>0</v>
      </c>
      <c r="BN18" s="21" t="b">
        <f>Sheet2!BN38</f>
        <v>0</v>
      </c>
      <c r="BO18" s="21" t="b">
        <f>Sheet2!BO38</f>
        <v>0</v>
      </c>
      <c r="BP18" s="21" t="str">
        <f>Sheet2!BP38</f>
        <v/>
      </c>
      <c r="BQ18" s="21" t="str">
        <f>Sheet2!BQ38</f>
        <v/>
      </c>
      <c r="BR18" s="21" t="str">
        <f>Sheet2!BR38</f>
        <v/>
      </c>
      <c r="BS18" s="21" t="str">
        <f>Sheet2!BS38</f>
        <v/>
      </c>
      <c r="BT18" s="21" t="str">
        <f>Sheet2!BT38</f>
        <v/>
      </c>
      <c r="BU18" s="21" t="str">
        <f>Sheet2!BU38</f>
        <v>INCORRECT</v>
      </c>
      <c r="BV18" s="21" t="b">
        <f>Sheet2!BV38</f>
        <v>0</v>
      </c>
      <c r="BW18" s="21" t="str">
        <f>Sheet2!BW38</f>
        <v/>
      </c>
      <c r="BX18" s="21" t="b">
        <f>Sheet2!BX38</f>
        <v>0</v>
      </c>
      <c r="BY18" s="21" t="b">
        <f>Sheet2!BY38</f>
        <v>0</v>
      </c>
      <c r="BZ18" s="21" t="b">
        <f>Sheet2!BZ38</f>
        <v>0</v>
      </c>
      <c r="CA18" s="21" t="b">
        <f>Sheet2!CA38</f>
        <v>0</v>
      </c>
      <c r="CB18" s="21" t="b">
        <f>Sheet2!CB38</f>
        <v>0</v>
      </c>
      <c r="CC18" s="21" t="b">
        <f>Sheet2!CC38</f>
        <v>0</v>
      </c>
      <c r="CD18" s="21" t="str">
        <f>Sheet2!CD38</f>
        <v/>
      </c>
      <c r="CE18" s="21" t="str">
        <f>Sheet2!CE38</f>
        <v/>
      </c>
      <c r="CF18" s="21" t="str">
        <f>Sheet2!CF38</f>
        <v/>
      </c>
      <c r="CG18" s="21" t="str">
        <f>Sheet2!CG38</f>
        <v/>
      </c>
      <c r="CH18" s="21" t="str">
        <f>Sheet2!CH38</f>
        <v/>
      </c>
      <c r="CI18" s="21" t="str">
        <f>Sheet2!CI38</f>
        <v/>
      </c>
      <c r="CJ18" s="21" t="str">
        <f>Sheet2!CJ38</f>
        <v/>
      </c>
      <c r="CK18" s="21" t="str">
        <f>Sheet2!CK38</f>
        <v/>
      </c>
      <c r="CL18" s="21" t="str">
        <f>Sheet2!CL38</f>
        <v>NO</v>
      </c>
      <c r="CM18" s="21" t="str">
        <f>Sheet2!CM38</f>
        <v>NO</v>
      </c>
      <c r="CN18" s="21" t="str">
        <f>Sheet2!CN38</f>
        <v>NO</v>
      </c>
      <c r="CO18" s="21" t="str">
        <f>Sheet2!CO38</f>
        <v>NO</v>
      </c>
      <c r="CP18" s="21" t="str">
        <f>Sheet2!CP38</f>
        <v>OK</v>
      </c>
      <c r="CQ18" s="21" t="b">
        <f>Sheet2!CQ38</f>
        <v>0</v>
      </c>
      <c r="CR18" s="21" t="b">
        <f>Sheet2!CR38</f>
        <v>0</v>
      </c>
      <c r="CS18" s="21" t="b">
        <f>Sheet2!CS38</f>
        <v>0</v>
      </c>
      <c r="CT18" s="21" t="b">
        <f>Sheet2!CT38</f>
        <v>0</v>
      </c>
      <c r="CU18" s="21" t="str">
        <f>Sheet2!CU38</f>
        <v>SEQUENCE INCORRECT</v>
      </c>
      <c r="CV18" s="21">
        <f>Sheet2!CV38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39"/>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146</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9937" r:id="rId3"/>
    <oleObject progId="PBrush" shapeId="39938" r:id="rId4"/>
  </oleObjects>
</worksheet>
</file>

<file path=xl/worksheets/sheet4.xml><?xml version="1.0" encoding="utf-8"?>
<worksheet xmlns="http://schemas.openxmlformats.org/spreadsheetml/2006/main" xmlns:r="http://schemas.openxmlformats.org/officeDocument/2006/relationships">
  <sheetPr codeName="Sheet4"/>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Sheet3!$AC$38</f>
        <v>0</v>
      </c>
      <c r="AD18" s="21" t="str">
        <f>IF(AND(AC19=TRUE, AC18=TRUE),IF(A19-Sheet3!A38=1,"OK","INCORRECT"),"")</f>
        <v/>
      </c>
      <c r="BL18" s="21" t="str">
        <f>Sheet3!BL38</f>
        <v/>
      </c>
      <c r="BM18" s="21" t="b">
        <f>Sheet3!BM38</f>
        <v>0</v>
      </c>
      <c r="BN18" s="21" t="b">
        <f>Sheet3!BN38</f>
        <v>0</v>
      </c>
      <c r="BO18" s="21" t="b">
        <f>Sheet3!BO38</f>
        <v>0</v>
      </c>
      <c r="BP18" s="21" t="str">
        <f>Sheet3!BP38</f>
        <v/>
      </c>
      <c r="BQ18" s="21" t="str">
        <f>Sheet3!BQ38</f>
        <v/>
      </c>
      <c r="BR18" s="21" t="str">
        <f>Sheet3!BR38</f>
        <v/>
      </c>
      <c r="BS18" s="21" t="str">
        <f>Sheet3!BS38</f>
        <v/>
      </c>
      <c r="BT18" s="21" t="str">
        <f>Sheet3!BT38</f>
        <v/>
      </c>
      <c r="BU18" s="21" t="str">
        <f>Sheet3!BU38</f>
        <v>INCORRECT</v>
      </c>
      <c r="BV18" s="21" t="b">
        <f>Sheet3!BV38</f>
        <v>0</v>
      </c>
      <c r="BW18" s="21" t="str">
        <f>Sheet3!BW38</f>
        <v/>
      </c>
      <c r="BX18" s="21" t="b">
        <f>Sheet3!BX38</f>
        <v>0</v>
      </c>
      <c r="BY18" s="21" t="b">
        <f>Sheet3!BY38</f>
        <v>0</v>
      </c>
      <c r="BZ18" s="21" t="b">
        <f>Sheet3!BZ38</f>
        <v>0</v>
      </c>
      <c r="CA18" s="21" t="b">
        <f>Sheet3!CA38</f>
        <v>0</v>
      </c>
      <c r="CB18" s="21" t="b">
        <f>Sheet3!CB38</f>
        <v>0</v>
      </c>
      <c r="CC18" s="21" t="b">
        <f>Sheet3!CC38</f>
        <v>0</v>
      </c>
      <c r="CD18" s="21" t="str">
        <f>Sheet3!CD38</f>
        <v/>
      </c>
      <c r="CE18" s="21" t="str">
        <f>Sheet3!CE38</f>
        <v/>
      </c>
      <c r="CF18" s="21" t="str">
        <f>Sheet3!CF38</f>
        <v/>
      </c>
      <c r="CG18" s="21" t="str">
        <f>Sheet3!CG38</f>
        <v/>
      </c>
      <c r="CH18" s="21" t="str">
        <f>Sheet3!CH38</f>
        <v/>
      </c>
      <c r="CI18" s="21" t="str">
        <f>Sheet3!CI38</f>
        <v/>
      </c>
      <c r="CJ18" s="21" t="str">
        <f>Sheet3!CJ38</f>
        <v/>
      </c>
      <c r="CK18" s="21" t="str">
        <f>Sheet3!CK38</f>
        <v/>
      </c>
      <c r="CL18" s="21" t="str">
        <f>Sheet3!CL38</f>
        <v>NO</v>
      </c>
      <c r="CM18" s="21" t="str">
        <f>Sheet3!CM38</f>
        <v>NO</v>
      </c>
      <c r="CN18" s="21" t="str">
        <f>Sheet3!CN38</f>
        <v>NO</v>
      </c>
      <c r="CO18" s="21" t="str">
        <f>Sheet3!CO38</f>
        <v>NO</v>
      </c>
      <c r="CP18" s="21" t="str">
        <f>Sheet3!CP38</f>
        <v>OK</v>
      </c>
      <c r="CQ18" s="21" t="b">
        <f>Sheet3!CQ38</f>
        <v>0</v>
      </c>
      <c r="CR18" s="21" t="b">
        <f>Sheet3!CR38</f>
        <v>0</v>
      </c>
      <c r="CS18" s="21" t="b">
        <f>Sheet3!CS38</f>
        <v>0</v>
      </c>
      <c r="CT18" s="21" t="b">
        <f>Sheet3!CT38</f>
        <v>0</v>
      </c>
      <c r="CU18" s="21" t="str">
        <f>Sheet3!CU38</f>
        <v>SEQUENCE INCORRECT</v>
      </c>
      <c r="CV18" s="21">
        <f>Sheet3!CV38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1">IF(AC20=TRUE,"OK","S# INCORRECT")</f>
        <v>S# INCORRECT</v>
      </c>
      <c r="BL20" s="21" t="str">
        <f t="shared" ref="BL20:BL38" si="2">RIGHT(B20,3)</f>
        <v/>
      </c>
      <c r="BM20" s="21" t="b">
        <f t="shared" ref="BM20:BM38" si="3">ISNUMBER(INT((MID(BL20,1,1))))</f>
        <v>0</v>
      </c>
      <c r="BN20" s="21" t="b">
        <f t="shared" ref="BN20:BN38" si="4">ISNUMBER(INT((MID(BL20,2,1))))</f>
        <v>0</v>
      </c>
      <c r="BO20" s="21" t="b">
        <f t="shared" ref="BO20:BO38" si="5">ISNUMBER(INT((MID(BL20,3,1))))</f>
        <v>0</v>
      </c>
      <c r="BP20" s="21" t="str">
        <f t="shared" ref="BP20:BP38" si="6">IF(BM20=TRUE, MID(BL20,1,1),"")</f>
        <v/>
      </c>
      <c r="BQ20" s="21" t="str">
        <f t="shared" ref="BQ20:BQ38" si="7">IF(BN20=TRUE, MID(BL20,2,1),"")</f>
        <v/>
      </c>
      <c r="BR20" s="21" t="str">
        <f t="shared" ref="BR20:BR38" si="8">IF(BO20=TRUE, MID(BL20,3,1),"")</f>
        <v/>
      </c>
      <c r="BS20" s="21" t="str">
        <f t="shared" ref="BS20:BS38" si="9">T(BP20)&amp;T(BQ20)&amp;T(BR20)</f>
        <v/>
      </c>
      <c r="BT20" s="46" t="str">
        <f t="shared" ref="BT20:BT38" si="10">IF(BS20="","",INT(TRIM(BS20)))</f>
        <v/>
      </c>
      <c r="BU20" s="47" t="str">
        <f>IF(BT20&gt;BT19,"OK","INCORRECT")</f>
        <v>INCORRECT</v>
      </c>
      <c r="BV20" s="21" t="b">
        <f>BT20&gt;BT19</f>
        <v>0</v>
      </c>
      <c r="BW20" s="48" t="str">
        <f t="shared" ref="BW20:BW38" si="11">LEFT(B20,6)</f>
        <v/>
      </c>
      <c r="BX20" s="21" t="b">
        <f t="shared" ref="BX20:BX38" si="12">ISNUMBER(INT((MID(BW20,1,1))))</f>
        <v>0</v>
      </c>
      <c r="BY20" s="21" t="b">
        <f t="shared" ref="BY20:BY38" si="13">ISNUMBER(INT((MID(BW20,2,1))))</f>
        <v>0</v>
      </c>
      <c r="BZ20" s="21" t="b">
        <f t="shared" ref="BZ20:BZ38" si="14">ISNUMBER(INT((MID(BW20,3,1))))</f>
        <v>0</v>
      </c>
      <c r="CA20" s="21" t="b">
        <f t="shared" ref="CA20:CA38" si="15">ISNUMBER(INT((MID(BW20,4,1))))</f>
        <v>0</v>
      </c>
      <c r="CB20" s="21" t="b">
        <f t="shared" ref="CB20:CB38" si="16">ISNUMBER(INT((MID(BW20,5,1))))</f>
        <v>0</v>
      </c>
      <c r="CC20" s="21" t="b">
        <f t="shared" ref="CC20:CC38" si="17">ISNUMBER(INT((MID(BW20,6,1))))</f>
        <v>0</v>
      </c>
      <c r="CD20" s="21" t="str">
        <f t="shared" ref="CD20:CD38" si="18">IF(BX20=TRUE, MID(BW20,1,1),"")</f>
        <v/>
      </c>
      <c r="CE20" s="21" t="str">
        <f t="shared" ref="CE20:CE38" si="19">IF(BY20=TRUE, MID(BW20,2,1),"")</f>
        <v/>
      </c>
      <c r="CF20" s="21" t="str">
        <f t="shared" ref="CF20:CF38" si="20">IF(BZ20=TRUE, MID(BW20,3,1),"")</f>
        <v/>
      </c>
      <c r="CG20" s="21" t="str">
        <f t="shared" ref="CG20:CG38" si="21">IF(CA20=TRUE, MID(BW20,4,1),"")</f>
        <v/>
      </c>
      <c r="CH20" s="21" t="str">
        <f t="shared" ref="CH20:CH38" si="22">IF(CB20=TRUE, MID(BW20,5,1),"")</f>
        <v/>
      </c>
      <c r="CI20" s="21" t="str">
        <f t="shared" ref="CI20:CI38" si="23">IF(CC20=TRUE, MID(BW20,6,1),"")</f>
        <v/>
      </c>
      <c r="CJ20" s="48" t="str">
        <f t="shared" ref="CJ20:CJ38" si="24">TRIM(T(CD20)&amp;T(CE20)&amp;T(CF20))</f>
        <v/>
      </c>
      <c r="CK20" s="48" t="str">
        <f t="shared" ref="CK20:CK38" si="25">TRIM(T(CG20)&amp;T(CH20)&amp;T(CI20))</f>
        <v/>
      </c>
      <c r="CL20" s="49" t="str">
        <f t="shared" ref="CL20:CL38" si="26">IF(OR(MID(BW20,3,1)="-",MID(BW20,4,1)="-"),T(CJ20),"NO")</f>
        <v>NO</v>
      </c>
      <c r="CM20" s="49" t="str">
        <f t="shared" ref="CM20:CM38" si="27">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IF(A21&lt;&gt;"",IF(CU21="SEQUENCE CORRECT",IF(OR(T(Y21)="OK",T(Z21)="oOk",T(AA21)="Okk",AB21="ok"),"OK","FORMAT INCORRECT"),"SEQUENCE INCORRECT"),"")</f>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IF(AND(ISNUMBER(A20)&lt;&gt;"",ISNUMBER(A21)&lt;&gt;""),IF(AND(ISNUMBER(A21),ISNUMBER(A20)),IF(A21-A20=1,AND(ISNUMBER(INT(MID(A21,1,3))),MID(A21,4,1)="",MID(A21,1,1)&lt;&gt;"0"))))</f>
        <v>0</v>
      </c>
      <c r="AD21" s="21" t="str">
        <f t="shared" si="1"/>
        <v>S# INCORRECT</v>
      </c>
      <c r="BL21" s="21" t="str">
        <f t="shared" si="2"/>
        <v/>
      </c>
      <c r="BM21" s="21" t="b">
        <f t="shared" si="3"/>
        <v>0</v>
      </c>
      <c r="BN21" s="21" t="b">
        <f t="shared" si="4"/>
        <v>0</v>
      </c>
      <c r="BO21" s="21" t="b">
        <f t="shared" si="5"/>
        <v>0</v>
      </c>
      <c r="BP21" s="21" t="str">
        <f t="shared" si="6"/>
        <v/>
      </c>
      <c r="BQ21" s="21" t="str">
        <f t="shared" si="7"/>
        <v/>
      </c>
      <c r="BR21" s="21" t="str">
        <f t="shared" si="8"/>
        <v/>
      </c>
      <c r="BS21" s="21" t="str">
        <f t="shared" si="9"/>
        <v/>
      </c>
      <c r="BT21" s="46" t="str">
        <f t="shared" si="10"/>
        <v/>
      </c>
      <c r="BU21" s="47" t="str">
        <f t="shared" ref="BU21:BU38" si="28">IF(BT21&gt;BT20,"OK","INCORRECT")</f>
        <v>INCORRECT</v>
      </c>
      <c r="BV21" s="21" t="b">
        <f t="shared" ref="BV21:BV38" si="29">BT21&gt;BT20</f>
        <v>0</v>
      </c>
      <c r="BW21" s="48" t="str">
        <f t="shared" si="11"/>
        <v/>
      </c>
      <c r="BX21" s="21" t="b">
        <f t="shared" si="12"/>
        <v>0</v>
      </c>
      <c r="BY21" s="21" t="b">
        <f t="shared" si="13"/>
        <v>0</v>
      </c>
      <c r="BZ21" s="21" t="b">
        <f t="shared" si="14"/>
        <v>0</v>
      </c>
      <c r="CA21" s="21" t="b">
        <f t="shared" si="15"/>
        <v>0</v>
      </c>
      <c r="CB21" s="21" t="b">
        <f t="shared" si="16"/>
        <v>0</v>
      </c>
      <c r="CC21" s="21" t="b">
        <f t="shared" si="17"/>
        <v>0</v>
      </c>
      <c r="CD21" s="21" t="str">
        <f t="shared" si="18"/>
        <v/>
      </c>
      <c r="CE21" s="21" t="str">
        <f t="shared" si="19"/>
        <v/>
      </c>
      <c r="CF21" s="21" t="str">
        <f t="shared" si="20"/>
        <v/>
      </c>
      <c r="CG21" s="21" t="str">
        <f t="shared" si="21"/>
        <v/>
      </c>
      <c r="CH21" s="21" t="str">
        <f t="shared" si="22"/>
        <v/>
      </c>
      <c r="CI21" s="21" t="str">
        <f t="shared" si="23"/>
        <v/>
      </c>
      <c r="CJ21" s="48" t="str">
        <f t="shared" si="24"/>
        <v/>
      </c>
      <c r="CK21" s="48" t="str">
        <f t="shared" si="25"/>
        <v/>
      </c>
      <c r="CL21" s="49" t="str">
        <f t="shared" si="26"/>
        <v>NO</v>
      </c>
      <c r="CM21" s="49" t="str">
        <f t="shared" si="27"/>
        <v>NO</v>
      </c>
      <c r="CN21" s="47" t="str">
        <f t="shared" ref="CN21:CN38" si="30">IF(AND(CL21&lt;&gt;"NO", CM21&lt;&gt;"NO"),IF(CM21&lt;CL21,"OK","INCORRECT"),"NO")</f>
        <v>NO</v>
      </c>
      <c r="CO21" s="47" t="str">
        <f t="shared" ref="CO21:CO38" si="31">IF(AND(CL21&lt;&gt;"NO", CM21&lt;&gt;"NO"),IF(CM21&lt;=CM20,"OK","INCORRECT"),"NO")</f>
        <v>NO</v>
      </c>
      <c r="CP21" s="49" t="str">
        <f t="shared" ref="CP21:CP38" si="32">IF(OR(AND(OR(AND(CN21="NO",CO21="NO"),AND(CN21="OK", CO21="OK")),AND(CN20="NO", CO20="NO")),AND(AND(CN21="OK",CO21="OK",OR(AND(CN20="NO", CO20="NO"),AND(CN20="OK", CO20="OK"))))),"OK","INCORRECT")</f>
        <v>OK</v>
      </c>
      <c r="CQ21" s="21" t="b">
        <f t="shared" ref="CQ21:CQ38" si="33">IF(CP21="OK",IF(AND(CL20="NO",CL21="NO"),BT21&gt;BT20))</f>
        <v>0</v>
      </c>
      <c r="CR21" s="21" t="b">
        <f t="shared" ref="CR21:CR38" si="34">IF(CP21="OK",AND(CN21="OK",CO21="OK",CN20="NO",CO20="NO"))</f>
        <v>0</v>
      </c>
      <c r="CS21" s="21" t="b">
        <f t="shared" ref="CS21:CS38" si="35">IF(CP21="OK",IF(AND(EXACT(CK20,CK21)),BT21&gt;BT20))</f>
        <v>0</v>
      </c>
      <c r="CT21" s="21" t="b">
        <f t="shared" ref="CT21:CT38" si="36">IF(CP21="OK",CM21&lt;CM20)</f>
        <v>0</v>
      </c>
      <c r="CU21" s="48" t="str">
        <f t="shared" ref="CU21:CU38" si="37">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ref="R22:R38" si="38">IF(A22&lt;&gt;"",IF(CU22="SEQUENCE CORRECT",IF(OR(T(Y22)="OK",T(Z22)="oOk",T(AA22)="Okk",AB22="ok"),"OK","FORMAT INCORRECT"),"SEQUENCE INCORRECT"),"")</f>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si="1"/>
        <v>S# INCORRECT</v>
      </c>
      <c r="BL22" s="21" t="str">
        <f t="shared" si="2"/>
        <v/>
      </c>
      <c r="BM22" s="21" t="b">
        <f t="shared" si="3"/>
        <v>0</v>
      </c>
      <c r="BN22" s="21" t="b">
        <f t="shared" si="4"/>
        <v>0</v>
      </c>
      <c r="BO22" s="21" t="b">
        <f t="shared" si="5"/>
        <v>0</v>
      </c>
      <c r="BP22" s="21" t="str">
        <f t="shared" si="6"/>
        <v/>
      </c>
      <c r="BQ22" s="21" t="str">
        <f t="shared" si="7"/>
        <v/>
      </c>
      <c r="BR22" s="21" t="str">
        <f t="shared" si="8"/>
        <v/>
      </c>
      <c r="BS22" s="21" t="str">
        <f t="shared" si="9"/>
        <v/>
      </c>
      <c r="BT22" s="46" t="str">
        <f t="shared" si="10"/>
        <v/>
      </c>
      <c r="BU22" s="47" t="str">
        <f t="shared" si="28"/>
        <v>INCORRECT</v>
      </c>
      <c r="BV22" s="21" t="b">
        <f t="shared" si="29"/>
        <v>0</v>
      </c>
      <c r="BW22" s="48" t="str">
        <f t="shared" si="11"/>
        <v/>
      </c>
      <c r="BX22" s="21" t="b">
        <f t="shared" si="12"/>
        <v>0</v>
      </c>
      <c r="BY22" s="21" t="b">
        <f t="shared" si="13"/>
        <v>0</v>
      </c>
      <c r="BZ22" s="21" t="b">
        <f t="shared" si="14"/>
        <v>0</v>
      </c>
      <c r="CA22" s="21" t="b">
        <f t="shared" si="15"/>
        <v>0</v>
      </c>
      <c r="CB22" s="21" t="b">
        <f t="shared" si="16"/>
        <v>0</v>
      </c>
      <c r="CC22" s="21" t="b">
        <f t="shared" si="17"/>
        <v>0</v>
      </c>
      <c r="CD22" s="21" t="str">
        <f t="shared" si="18"/>
        <v/>
      </c>
      <c r="CE22" s="21" t="str">
        <f t="shared" si="19"/>
        <v/>
      </c>
      <c r="CF22" s="21" t="str">
        <f t="shared" si="20"/>
        <v/>
      </c>
      <c r="CG22" s="21" t="str">
        <f t="shared" si="21"/>
        <v/>
      </c>
      <c r="CH22" s="21" t="str">
        <f t="shared" si="22"/>
        <v/>
      </c>
      <c r="CI22" s="21" t="str">
        <f t="shared" si="23"/>
        <v/>
      </c>
      <c r="CJ22" s="48" t="str">
        <f t="shared" si="24"/>
        <v/>
      </c>
      <c r="CK22" s="48" t="str">
        <f t="shared" si="25"/>
        <v/>
      </c>
      <c r="CL22" s="49" t="str">
        <f t="shared" si="26"/>
        <v>NO</v>
      </c>
      <c r="CM22" s="49" t="str">
        <f t="shared" si="27"/>
        <v>NO</v>
      </c>
      <c r="CN22" s="47" t="str">
        <f t="shared" si="30"/>
        <v>NO</v>
      </c>
      <c r="CO22" s="47" t="str">
        <f t="shared" si="31"/>
        <v>NO</v>
      </c>
      <c r="CP22" s="49" t="str">
        <f t="shared" si="32"/>
        <v>OK</v>
      </c>
      <c r="CQ22" s="21" t="b">
        <f t="shared" si="33"/>
        <v>0</v>
      </c>
      <c r="CR22" s="21" t="b">
        <f t="shared" si="34"/>
        <v>0</v>
      </c>
      <c r="CS22" s="21" t="b">
        <f t="shared" si="35"/>
        <v>0</v>
      </c>
      <c r="CT22" s="21" t="b">
        <f t="shared" si="36"/>
        <v>0</v>
      </c>
      <c r="CU22" s="48" t="str">
        <f t="shared" si="37"/>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38"/>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38" si="39">IF(AND(ISNUMBER(A22)&lt;&gt;"",ISNUMBER(A23)&lt;&gt;""),IF(AND(ISNUMBER(A23),ISNUMBER(A22)),IF(A23-A22=1,AND(ISNUMBER(INT(MID(A23,1,3))),MID(A23,4,1)="",MID(A23,1,1)&lt;&gt;"0"))))</f>
        <v>0</v>
      </c>
      <c r="AD23" s="21" t="str">
        <f t="shared" si="1"/>
        <v>S# INCORRECT</v>
      </c>
      <c r="BL23" s="21" t="str">
        <f t="shared" si="2"/>
        <v/>
      </c>
      <c r="BM23" s="21" t="b">
        <f t="shared" si="3"/>
        <v>0</v>
      </c>
      <c r="BN23" s="21" t="b">
        <f t="shared" si="4"/>
        <v>0</v>
      </c>
      <c r="BO23" s="21" t="b">
        <f t="shared" si="5"/>
        <v>0</v>
      </c>
      <c r="BP23" s="21" t="str">
        <f t="shared" si="6"/>
        <v/>
      </c>
      <c r="BQ23" s="21" t="str">
        <f t="shared" si="7"/>
        <v/>
      </c>
      <c r="BR23" s="21" t="str">
        <f t="shared" si="8"/>
        <v/>
      </c>
      <c r="BS23" s="21" t="str">
        <f t="shared" si="9"/>
        <v/>
      </c>
      <c r="BT23" s="46" t="str">
        <f t="shared" si="10"/>
        <v/>
      </c>
      <c r="BU23" s="47" t="str">
        <f t="shared" si="28"/>
        <v>INCORRECT</v>
      </c>
      <c r="BV23" s="21" t="b">
        <f t="shared" si="29"/>
        <v>0</v>
      </c>
      <c r="BW23" s="48" t="str">
        <f t="shared" si="11"/>
        <v/>
      </c>
      <c r="BX23" s="21" t="b">
        <f t="shared" si="12"/>
        <v>0</v>
      </c>
      <c r="BY23" s="21" t="b">
        <f t="shared" si="13"/>
        <v>0</v>
      </c>
      <c r="BZ23" s="21" t="b">
        <f t="shared" si="14"/>
        <v>0</v>
      </c>
      <c r="CA23" s="21" t="b">
        <f t="shared" si="15"/>
        <v>0</v>
      </c>
      <c r="CB23" s="21" t="b">
        <f t="shared" si="16"/>
        <v>0</v>
      </c>
      <c r="CC23" s="21" t="b">
        <f t="shared" si="17"/>
        <v>0</v>
      </c>
      <c r="CD23" s="21" t="str">
        <f t="shared" si="18"/>
        <v/>
      </c>
      <c r="CE23" s="21" t="str">
        <f t="shared" si="19"/>
        <v/>
      </c>
      <c r="CF23" s="21" t="str">
        <f t="shared" si="20"/>
        <v/>
      </c>
      <c r="CG23" s="21" t="str">
        <f t="shared" si="21"/>
        <v/>
      </c>
      <c r="CH23" s="21" t="str">
        <f t="shared" si="22"/>
        <v/>
      </c>
      <c r="CI23" s="21" t="str">
        <f t="shared" si="23"/>
        <v/>
      </c>
      <c r="CJ23" s="48" t="str">
        <f t="shared" si="24"/>
        <v/>
      </c>
      <c r="CK23" s="48" t="str">
        <f t="shared" si="25"/>
        <v/>
      </c>
      <c r="CL23" s="49" t="str">
        <f t="shared" si="26"/>
        <v>NO</v>
      </c>
      <c r="CM23" s="49" t="str">
        <f t="shared" si="27"/>
        <v>NO</v>
      </c>
      <c r="CN23" s="47" t="str">
        <f t="shared" si="30"/>
        <v>NO</v>
      </c>
      <c r="CO23" s="47" t="str">
        <f t="shared" si="31"/>
        <v>NO</v>
      </c>
      <c r="CP23" s="49" t="str">
        <f t="shared" si="32"/>
        <v>OK</v>
      </c>
      <c r="CQ23" s="21" t="b">
        <f t="shared" si="33"/>
        <v>0</v>
      </c>
      <c r="CR23" s="21" t="b">
        <f t="shared" si="34"/>
        <v>0</v>
      </c>
      <c r="CS23" s="21" t="b">
        <f t="shared" si="35"/>
        <v>0</v>
      </c>
      <c r="CT23" s="21" t="b">
        <f t="shared" si="36"/>
        <v>0</v>
      </c>
      <c r="CU23" s="48" t="str">
        <f t="shared" si="37"/>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38"/>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39"/>
        <v>0</v>
      </c>
      <c r="AD24" s="21" t="str">
        <f t="shared" si="1"/>
        <v>S# INCORRECT</v>
      </c>
      <c r="BL24" s="21" t="str">
        <f t="shared" si="2"/>
        <v/>
      </c>
      <c r="BM24" s="21" t="b">
        <f t="shared" si="3"/>
        <v>0</v>
      </c>
      <c r="BN24" s="21" t="b">
        <f t="shared" si="4"/>
        <v>0</v>
      </c>
      <c r="BO24" s="21" t="b">
        <f t="shared" si="5"/>
        <v>0</v>
      </c>
      <c r="BP24" s="21" t="str">
        <f t="shared" si="6"/>
        <v/>
      </c>
      <c r="BQ24" s="21" t="str">
        <f t="shared" si="7"/>
        <v/>
      </c>
      <c r="BR24" s="21" t="str">
        <f t="shared" si="8"/>
        <v/>
      </c>
      <c r="BS24" s="21" t="str">
        <f t="shared" si="9"/>
        <v/>
      </c>
      <c r="BT24" s="46" t="str">
        <f t="shared" si="10"/>
        <v/>
      </c>
      <c r="BU24" s="47" t="str">
        <f t="shared" si="28"/>
        <v>INCORRECT</v>
      </c>
      <c r="BV24" s="21" t="b">
        <f t="shared" si="29"/>
        <v>0</v>
      </c>
      <c r="BW24" s="48" t="str">
        <f t="shared" si="11"/>
        <v/>
      </c>
      <c r="BX24" s="21" t="b">
        <f t="shared" si="12"/>
        <v>0</v>
      </c>
      <c r="BY24" s="21" t="b">
        <f t="shared" si="13"/>
        <v>0</v>
      </c>
      <c r="BZ24" s="21" t="b">
        <f t="shared" si="14"/>
        <v>0</v>
      </c>
      <c r="CA24" s="21" t="b">
        <f t="shared" si="15"/>
        <v>0</v>
      </c>
      <c r="CB24" s="21" t="b">
        <f t="shared" si="16"/>
        <v>0</v>
      </c>
      <c r="CC24" s="21" t="b">
        <f t="shared" si="17"/>
        <v>0</v>
      </c>
      <c r="CD24" s="21" t="str">
        <f t="shared" si="18"/>
        <v/>
      </c>
      <c r="CE24" s="21" t="str">
        <f t="shared" si="19"/>
        <v/>
      </c>
      <c r="CF24" s="21" t="str">
        <f t="shared" si="20"/>
        <v/>
      </c>
      <c r="CG24" s="21" t="str">
        <f t="shared" si="21"/>
        <v/>
      </c>
      <c r="CH24" s="21" t="str">
        <f t="shared" si="22"/>
        <v/>
      </c>
      <c r="CI24" s="21" t="str">
        <f t="shared" si="23"/>
        <v/>
      </c>
      <c r="CJ24" s="48" t="str">
        <f t="shared" si="24"/>
        <v/>
      </c>
      <c r="CK24" s="48" t="str">
        <f t="shared" si="25"/>
        <v/>
      </c>
      <c r="CL24" s="49" t="str">
        <f t="shared" si="26"/>
        <v>NO</v>
      </c>
      <c r="CM24" s="49" t="str">
        <f t="shared" si="27"/>
        <v>NO</v>
      </c>
      <c r="CN24" s="47" t="str">
        <f t="shared" si="30"/>
        <v>NO</v>
      </c>
      <c r="CO24" s="47" t="str">
        <f t="shared" si="31"/>
        <v>NO</v>
      </c>
      <c r="CP24" s="49" t="str">
        <f t="shared" si="32"/>
        <v>OK</v>
      </c>
      <c r="CQ24" s="21" t="b">
        <f t="shared" si="33"/>
        <v>0</v>
      </c>
      <c r="CR24" s="21" t="b">
        <f t="shared" si="34"/>
        <v>0</v>
      </c>
      <c r="CS24" s="21" t="b">
        <f t="shared" si="35"/>
        <v>0</v>
      </c>
      <c r="CT24" s="21" t="b">
        <f t="shared" si="36"/>
        <v>0</v>
      </c>
      <c r="CU24" s="48" t="str">
        <f t="shared" si="37"/>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38"/>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39"/>
        <v>0</v>
      </c>
      <c r="AD25" s="21" t="str">
        <f t="shared" si="1"/>
        <v>S# INCORRECT</v>
      </c>
      <c r="BL25" s="21" t="str">
        <f t="shared" si="2"/>
        <v/>
      </c>
      <c r="BM25" s="21" t="b">
        <f t="shared" si="3"/>
        <v>0</v>
      </c>
      <c r="BN25" s="21" t="b">
        <f t="shared" si="4"/>
        <v>0</v>
      </c>
      <c r="BO25" s="21" t="b">
        <f t="shared" si="5"/>
        <v>0</v>
      </c>
      <c r="BP25" s="21" t="str">
        <f t="shared" si="6"/>
        <v/>
      </c>
      <c r="BQ25" s="21" t="str">
        <f t="shared" si="7"/>
        <v/>
      </c>
      <c r="BR25" s="21" t="str">
        <f t="shared" si="8"/>
        <v/>
      </c>
      <c r="BS25" s="21" t="str">
        <f t="shared" si="9"/>
        <v/>
      </c>
      <c r="BT25" s="46" t="str">
        <f t="shared" si="10"/>
        <v/>
      </c>
      <c r="BU25" s="47" t="str">
        <f t="shared" si="28"/>
        <v>INCORRECT</v>
      </c>
      <c r="BV25" s="21" t="b">
        <f t="shared" si="29"/>
        <v>0</v>
      </c>
      <c r="BW25" s="48" t="str">
        <f t="shared" si="11"/>
        <v/>
      </c>
      <c r="BX25" s="21" t="b">
        <f t="shared" si="12"/>
        <v>0</v>
      </c>
      <c r="BY25" s="21" t="b">
        <f t="shared" si="13"/>
        <v>0</v>
      </c>
      <c r="BZ25" s="21" t="b">
        <f t="shared" si="14"/>
        <v>0</v>
      </c>
      <c r="CA25" s="21" t="b">
        <f t="shared" si="15"/>
        <v>0</v>
      </c>
      <c r="CB25" s="21" t="b">
        <f t="shared" si="16"/>
        <v>0</v>
      </c>
      <c r="CC25" s="21" t="b">
        <f t="shared" si="17"/>
        <v>0</v>
      </c>
      <c r="CD25" s="21" t="str">
        <f t="shared" si="18"/>
        <v/>
      </c>
      <c r="CE25" s="21" t="str">
        <f t="shared" si="19"/>
        <v/>
      </c>
      <c r="CF25" s="21" t="str">
        <f t="shared" si="20"/>
        <v/>
      </c>
      <c r="CG25" s="21" t="str">
        <f t="shared" si="21"/>
        <v/>
      </c>
      <c r="CH25" s="21" t="str">
        <f t="shared" si="22"/>
        <v/>
      </c>
      <c r="CI25" s="21" t="str">
        <f t="shared" si="23"/>
        <v/>
      </c>
      <c r="CJ25" s="48" t="str">
        <f t="shared" si="24"/>
        <v/>
      </c>
      <c r="CK25" s="48" t="str">
        <f t="shared" si="25"/>
        <v/>
      </c>
      <c r="CL25" s="49" t="str">
        <f t="shared" si="26"/>
        <v>NO</v>
      </c>
      <c r="CM25" s="49" t="str">
        <f t="shared" si="27"/>
        <v>NO</v>
      </c>
      <c r="CN25" s="47" t="str">
        <f t="shared" si="30"/>
        <v>NO</v>
      </c>
      <c r="CO25" s="47" t="str">
        <f t="shared" si="31"/>
        <v>NO</v>
      </c>
      <c r="CP25" s="49" t="str">
        <f t="shared" si="32"/>
        <v>OK</v>
      </c>
      <c r="CQ25" s="21" t="b">
        <f t="shared" si="33"/>
        <v>0</v>
      </c>
      <c r="CR25" s="21" t="b">
        <f t="shared" si="34"/>
        <v>0</v>
      </c>
      <c r="CS25" s="21" t="b">
        <f t="shared" si="35"/>
        <v>0</v>
      </c>
      <c r="CT25" s="21" t="b">
        <f t="shared" si="36"/>
        <v>0</v>
      </c>
      <c r="CU25" s="48" t="str">
        <f t="shared" si="37"/>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38"/>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39"/>
        <v>0</v>
      </c>
      <c r="AD26" s="21" t="str">
        <f t="shared" si="1"/>
        <v>S# INCORRECT</v>
      </c>
      <c r="BL26" s="21" t="str">
        <f t="shared" si="2"/>
        <v/>
      </c>
      <c r="BM26" s="21" t="b">
        <f t="shared" si="3"/>
        <v>0</v>
      </c>
      <c r="BN26" s="21" t="b">
        <f t="shared" si="4"/>
        <v>0</v>
      </c>
      <c r="BO26" s="21" t="b">
        <f t="shared" si="5"/>
        <v>0</v>
      </c>
      <c r="BP26" s="21" t="str">
        <f t="shared" si="6"/>
        <v/>
      </c>
      <c r="BQ26" s="21" t="str">
        <f t="shared" si="7"/>
        <v/>
      </c>
      <c r="BR26" s="21" t="str">
        <f t="shared" si="8"/>
        <v/>
      </c>
      <c r="BS26" s="21" t="str">
        <f t="shared" si="9"/>
        <v/>
      </c>
      <c r="BT26" s="46" t="str">
        <f t="shared" si="10"/>
        <v/>
      </c>
      <c r="BU26" s="47" t="str">
        <f t="shared" si="28"/>
        <v>INCORRECT</v>
      </c>
      <c r="BV26" s="21" t="b">
        <f t="shared" si="29"/>
        <v>0</v>
      </c>
      <c r="BW26" s="48" t="str">
        <f t="shared" si="11"/>
        <v/>
      </c>
      <c r="BX26" s="21" t="b">
        <f t="shared" si="12"/>
        <v>0</v>
      </c>
      <c r="BY26" s="21" t="b">
        <f t="shared" si="13"/>
        <v>0</v>
      </c>
      <c r="BZ26" s="21" t="b">
        <f t="shared" si="14"/>
        <v>0</v>
      </c>
      <c r="CA26" s="21" t="b">
        <f t="shared" si="15"/>
        <v>0</v>
      </c>
      <c r="CB26" s="21" t="b">
        <f t="shared" si="16"/>
        <v>0</v>
      </c>
      <c r="CC26" s="21" t="b">
        <f t="shared" si="17"/>
        <v>0</v>
      </c>
      <c r="CD26" s="21" t="str">
        <f t="shared" si="18"/>
        <v/>
      </c>
      <c r="CE26" s="21" t="str">
        <f t="shared" si="19"/>
        <v/>
      </c>
      <c r="CF26" s="21" t="str">
        <f t="shared" si="20"/>
        <v/>
      </c>
      <c r="CG26" s="21" t="str">
        <f t="shared" si="21"/>
        <v/>
      </c>
      <c r="CH26" s="21" t="str">
        <f t="shared" si="22"/>
        <v/>
      </c>
      <c r="CI26" s="21" t="str">
        <f t="shared" si="23"/>
        <v/>
      </c>
      <c r="CJ26" s="48" t="str">
        <f t="shared" si="24"/>
        <v/>
      </c>
      <c r="CK26" s="48" t="str">
        <f t="shared" si="25"/>
        <v/>
      </c>
      <c r="CL26" s="49" t="str">
        <f t="shared" si="26"/>
        <v>NO</v>
      </c>
      <c r="CM26" s="49" t="str">
        <f t="shared" si="27"/>
        <v>NO</v>
      </c>
      <c r="CN26" s="47" t="str">
        <f t="shared" si="30"/>
        <v>NO</v>
      </c>
      <c r="CO26" s="47" t="str">
        <f t="shared" si="31"/>
        <v>NO</v>
      </c>
      <c r="CP26" s="49" t="str">
        <f t="shared" si="32"/>
        <v>OK</v>
      </c>
      <c r="CQ26" s="21" t="b">
        <f t="shared" si="33"/>
        <v>0</v>
      </c>
      <c r="CR26" s="21" t="b">
        <f t="shared" si="34"/>
        <v>0</v>
      </c>
      <c r="CS26" s="21" t="b">
        <f t="shared" si="35"/>
        <v>0</v>
      </c>
      <c r="CT26" s="21" t="b">
        <f t="shared" si="36"/>
        <v>0</v>
      </c>
      <c r="CU26" s="48" t="str">
        <f t="shared" si="37"/>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38"/>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39"/>
        <v>0</v>
      </c>
      <c r="AD27" s="21" t="str">
        <f t="shared" si="1"/>
        <v>S# INCORRECT</v>
      </c>
      <c r="BL27" s="21" t="str">
        <f t="shared" si="2"/>
        <v/>
      </c>
      <c r="BM27" s="21" t="b">
        <f t="shared" si="3"/>
        <v>0</v>
      </c>
      <c r="BN27" s="21" t="b">
        <f t="shared" si="4"/>
        <v>0</v>
      </c>
      <c r="BO27" s="21" t="b">
        <f t="shared" si="5"/>
        <v>0</v>
      </c>
      <c r="BP27" s="21" t="str">
        <f t="shared" si="6"/>
        <v/>
      </c>
      <c r="BQ27" s="21" t="str">
        <f t="shared" si="7"/>
        <v/>
      </c>
      <c r="BR27" s="21" t="str">
        <f t="shared" si="8"/>
        <v/>
      </c>
      <c r="BS27" s="21" t="str">
        <f t="shared" si="9"/>
        <v/>
      </c>
      <c r="BT27" s="46" t="str">
        <f t="shared" si="10"/>
        <v/>
      </c>
      <c r="BU27" s="47" t="str">
        <f t="shared" si="28"/>
        <v>INCORRECT</v>
      </c>
      <c r="BV27" s="21" t="b">
        <f t="shared" si="29"/>
        <v>0</v>
      </c>
      <c r="BW27" s="48" t="str">
        <f t="shared" si="11"/>
        <v/>
      </c>
      <c r="BX27" s="21" t="b">
        <f t="shared" si="12"/>
        <v>0</v>
      </c>
      <c r="BY27" s="21" t="b">
        <f t="shared" si="13"/>
        <v>0</v>
      </c>
      <c r="BZ27" s="21" t="b">
        <f t="shared" si="14"/>
        <v>0</v>
      </c>
      <c r="CA27" s="21" t="b">
        <f t="shared" si="15"/>
        <v>0</v>
      </c>
      <c r="CB27" s="21" t="b">
        <f t="shared" si="16"/>
        <v>0</v>
      </c>
      <c r="CC27" s="21" t="b">
        <f t="shared" si="17"/>
        <v>0</v>
      </c>
      <c r="CD27" s="21" t="str">
        <f t="shared" si="18"/>
        <v/>
      </c>
      <c r="CE27" s="21" t="str">
        <f t="shared" si="19"/>
        <v/>
      </c>
      <c r="CF27" s="21" t="str">
        <f t="shared" si="20"/>
        <v/>
      </c>
      <c r="CG27" s="21" t="str">
        <f t="shared" si="21"/>
        <v/>
      </c>
      <c r="CH27" s="21" t="str">
        <f t="shared" si="22"/>
        <v/>
      </c>
      <c r="CI27" s="21" t="str">
        <f t="shared" si="23"/>
        <v/>
      </c>
      <c r="CJ27" s="48" t="str">
        <f t="shared" si="24"/>
        <v/>
      </c>
      <c r="CK27" s="48" t="str">
        <f t="shared" si="25"/>
        <v/>
      </c>
      <c r="CL27" s="49" t="str">
        <f t="shared" si="26"/>
        <v>NO</v>
      </c>
      <c r="CM27" s="49" t="str">
        <f t="shared" si="27"/>
        <v>NO</v>
      </c>
      <c r="CN27" s="47" t="str">
        <f t="shared" si="30"/>
        <v>NO</v>
      </c>
      <c r="CO27" s="47" t="str">
        <f t="shared" si="31"/>
        <v>NO</v>
      </c>
      <c r="CP27" s="49" t="str">
        <f t="shared" si="32"/>
        <v>OK</v>
      </c>
      <c r="CQ27" s="21" t="b">
        <f t="shared" si="33"/>
        <v>0</v>
      </c>
      <c r="CR27" s="21" t="b">
        <f t="shared" si="34"/>
        <v>0</v>
      </c>
      <c r="CS27" s="21" t="b">
        <f t="shared" si="35"/>
        <v>0</v>
      </c>
      <c r="CT27" s="21" t="b">
        <f t="shared" si="36"/>
        <v>0</v>
      </c>
      <c r="CU27" s="48" t="str">
        <f t="shared" si="37"/>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38"/>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39"/>
        <v>0</v>
      </c>
      <c r="AD28" s="21" t="str">
        <f t="shared" si="1"/>
        <v>S# INCORRECT</v>
      </c>
      <c r="BL28" s="21" t="str">
        <f t="shared" si="2"/>
        <v/>
      </c>
      <c r="BM28" s="21" t="b">
        <f t="shared" si="3"/>
        <v>0</v>
      </c>
      <c r="BN28" s="21" t="b">
        <f t="shared" si="4"/>
        <v>0</v>
      </c>
      <c r="BO28" s="21" t="b">
        <f t="shared" si="5"/>
        <v>0</v>
      </c>
      <c r="BP28" s="21" t="str">
        <f t="shared" si="6"/>
        <v/>
      </c>
      <c r="BQ28" s="21" t="str">
        <f t="shared" si="7"/>
        <v/>
      </c>
      <c r="BR28" s="21" t="str">
        <f t="shared" si="8"/>
        <v/>
      </c>
      <c r="BS28" s="21" t="str">
        <f t="shared" si="9"/>
        <v/>
      </c>
      <c r="BT28" s="46" t="str">
        <f t="shared" si="10"/>
        <v/>
      </c>
      <c r="BU28" s="47" t="str">
        <f t="shared" si="28"/>
        <v>INCORRECT</v>
      </c>
      <c r="BV28" s="21" t="b">
        <f t="shared" si="29"/>
        <v>0</v>
      </c>
      <c r="BW28" s="48" t="str">
        <f t="shared" si="11"/>
        <v/>
      </c>
      <c r="BX28" s="21" t="b">
        <f t="shared" si="12"/>
        <v>0</v>
      </c>
      <c r="BY28" s="21" t="b">
        <f t="shared" si="13"/>
        <v>0</v>
      </c>
      <c r="BZ28" s="21" t="b">
        <f t="shared" si="14"/>
        <v>0</v>
      </c>
      <c r="CA28" s="21" t="b">
        <f t="shared" si="15"/>
        <v>0</v>
      </c>
      <c r="CB28" s="21" t="b">
        <f t="shared" si="16"/>
        <v>0</v>
      </c>
      <c r="CC28" s="21" t="b">
        <f t="shared" si="17"/>
        <v>0</v>
      </c>
      <c r="CD28" s="21" t="str">
        <f t="shared" si="18"/>
        <v/>
      </c>
      <c r="CE28" s="21" t="str">
        <f t="shared" si="19"/>
        <v/>
      </c>
      <c r="CF28" s="21" t="str">
        <f t="shared" si="20"/>
        <v/>
      </c>
      <c r="CG28" s="21" t="str">
        <f t="shared" si="21"/>
        <v/>
      </c>
      <c r="CH28" s="21" t="str">
        <f t="shared" si="22"/>
        <v/>
      </c>
      <c r="CI28" s="21" t="str">
        <f t="shared" si="23"/>
        <v/>
      </c>
      <c r="CJ28" s="48" t="str">
        <f t="shared" si="24"/>
        <v/>
      </c>
      <c r="CK28" s="48" t="str">
        <f t="shared" si="25"/>
        <v/>
      </c>
      <c r="CL28" s="49" t="str">
        <f t="shared" si="26"/>
        <v>NO</v>
      </c>
      <c r="CM28" s="49" t="str">
        <f t="shared" si="27"/>
        <v>NO</v>
      </c>
      <c r="CN28" s="47" t="str">
        <f t="shared" si="30"/>
        <v>NO</v>
      </c>
      <c r="CO28" s="47" t="str">
        <f t="shared" si="31"/>
        <v>NO</v>
      </c>
      <c r="CP28" s="49" t="str">
        <f t="shared" si="32"/>
        <v>OK</v>
      </c>
      <c r="CQ28" s="21" t="b">
        <f t="shared" si="33"/>
        <v>0</v>
      </c>
      <c r="CR28" s="21" t="b">
        <f t="shared" si="34"/>
        <v>0</v>
      </c>
      <c r="CS28" s="21" t="b">
        <f t="shared" si="35"/>
        <v>0</v>
      </c>
      <c r="CT28" s="21" t="b">
        <f t="shared" si="36"/>
        <v>0</v>
      </c>
      <c r="CU28" s="48" t="str">
        <f t="shared" si="37"/>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38"/>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39"/>
        <v>0</v>
      </c>
      <c r="AD29" s="21" t="str">
        <f t="shared" si="1"/>
        <v>S# INCORRECT</v>
      </c>
      <c r="BL29" s="21" t="str">
        <f t="shared" si="2"/>
        <v/>
      </c>
      <c r="BM29" s="21" t="b">
        <f t="shared" si="3"/>
        <v>0</v>
      </c>
      <c r="BN29" s="21" t="b">
        <f t="shared" si="4"/>
        <v>0</v>
      </c>
      <c r="BO29" s="21" t="b">
        <f t="shared" si="5"/>
        <v>0</v>
      </c>
      <c r="BP29" s="21" t="str">
        <f t="shared" si="6"/>
        <v/>
      </c>
      <c r="BQ29" s="21" t="str">
        <f t="shared" si="7"/>
        <v/>
      </c>
      <c r="BR29" s="21" t="str">
        <f t="shared" si="8"/>
        <v/>
      </c>
      <c r="BS29" s="21" t="str">
        <f t="shared" si="9"/>
        <v/>
      </c>
      <c r="BT29" s="46" t="str">
        <f t="shared" si="10"/>
        <v/>
      </c>
      <c r="BU29" s="47" t="str">
        <f t="shared" si="28"/>
        <v>INCORRECT</v>
      </c>
      <c r="BV29" s="21" t="b">
        <f t="shared" si="29"/>
        <v>0</v>
      </c>
      <c r="BW29" s="48" t="str">
        <f t="shared" si="11"/>
        <v/>
      </c>
      <c r="BX29" s="21" t="b">
        <f t="shared" si="12"/>
        <v>0</v>
      </c>
      <c r="BY29" s="21" t="b">
        <f t="shared" si="13"/>
        <v>0</v>
      </c>
      <c r="BZ29" s="21" t="b">
        <f t="shared" si="14"/>
        <v>0</v>
      </c>
      <c r="CA29" s="21" t="b">
        <f t="shared" si="15"/>
        <v>0</v>
      </c>
      <c r="CB29" s="21" t="b">
        <f t="shared" si="16"/>
        <v>0</v>
      </c>
      <c r="CC29" s="21" t="b">
        <f t="shared" si="17"/>
        <v>0</v>
      </c>
      <c r="CD29" s="21" t="str">
        <f t="shared" si="18"/>
        <v/>
      </c>
      <c r="CE29" s="21" t="str">
        <f t="shared" si="19"/>
        <v/>
      </c>
      <c r="CF29" s="21" t="str">
        <f t="shared" si="20"/>
        <v/>
      </c>
      <c r="CG29" s="21" t="str">
        <f t="shared" si="21"/>
        <v/>
      </c>
      <c r="CH29" s="21" t="str">
        <f t="shared" si="22"/>
        <v/>
      </c>
      <c r="CI29" s="21" t="str">
        <f t="shared" si="23"/>
        <v/>
      </c>
      <c r="CJ29" s="48" t="str">
        <f t="shared" si="24"/>
        <v/>
      </c>
      <c r="CK29" s="48" t="str">
        <f t="shared" si="25"/>
        <v/>
      </c>
      <c r="CL29" s="49" t="str">
        <f t="shared" si="26"/>
        <v>NO</v>
      </c>
      <c r="CM29" s="49" t="str">
        <f t="shared" si="27"/>
        <v>NO</v>
      </c>
      <c r="CN29" s="47" t="str">
        <f t="shared" si="30"/>
        <v>NO</v>
      </c>
      <c r="CO29" s="47" t="str">
        <f t="shared" si="31"/>
        <v>NO</v>
      </c>
      <c r="CP29" s="49" t="str">
        <f t="shared" si="32"/>
        <v>OK</v>
      </c>
      <c r="CQ29" s="21" t="b">
        <f t="shared" si="33"/>
        <v>0</v>
      </c>
      <c r="CR29" s="21" t="b">
        <f t="shared" si="34"/>
        <v>0</v>
      </c>
      <c r="CS29" s="21" t="b">
        <f t="shared" si="35"/>
        <v>0</v>
      </c>
      <c r="CT29" s="21" t="b">
        <f t="shared" si="36"/>
        <v>0</v>
      </c>
      <c r="CU29" s="48" t="str">
        <f t="shared" si="37"/>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38"/>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39"/>
        <v>0</v>
      </c>
      <c r="AD30" s="21" t="str">
        <f t="shared" si="1"/>
        <v>S# INCORRECT</v>
      </c>
      <c r="BL30" s="21" t="str">
        <f t="shared" si="2"/>
        <v/>
      </c>
      <c r="BM30" s="21" t="b">
        <f t="shared" si="3"/>
        <v>0</v>
      </c>
      <c r="BN30" s="21" t="b">
        <f t="shared" si="4"/>
        <v>0</v>
      </c>
      <c r="BO30" s="21" t="b">
        <f t="shared" si="5"/>
        <v>0</v>
      </c>
      <c r="BP30" s="21" t="str">
        <f t="shared" si="6"/>
        <v/>
      </c>
      <c r="BQ30" s="21" t="str">
        <f t="shared" si="7"/>
        <v/>
      </c>
      <c r="BR30" s="21" t="str">
        <f t="shared" si="8"/>
        <v/>
      </c>
      <c r="BS30" s="21" t="str">
        <f t="shared" si="9"/>
        <v/>
      </c>
      <c r="BT30" s="46" t="str">
        <f t="shared" si="10"/>
        <v/>
      </c>
      <c r="BU30" s="47" t="str">
        <f t="shared" si="28"/>
        <v>INCORRECT</v>
      </c>
      <c r="BV30" s="21" t="b">
        <f t="shared" si="29"/>
        <v>0</v>
      </c>
      <c r="BW30" s="48" t="str">
        <f t="shared" si="11"/>
        <v/>
      </c>
      <c r="BX30" s="21" t="b">
        <f t="shared" si="12"/>
        <v>0</v>
      </c>
      <c r="BY30" s="21" t="b">
        <f t="shared" si="13"/>
        <v>0</v>
      </c>
      <c r="BZ30" s="21" t="b">
        <f t="shared" si="14"/>
        <v>0</v>
      </c>
      <c r="CA30" s="21" t="b">
        <f t="shared" si="15"/>
        <v>0</v>
      </c>
      <c r="CB30" s="21" t="b">
        <f t="shared" si="16"/>
        <v>0</v>
      </c>
      <c r="CC30" s="21" t="b">
        <f t="shared" si="17"/>
        <v>0</v>
      </c>
      <c r="CD30" s="21" t="str">
        <f t="shared" si="18"/>
        <v/>
      </c>
      <c r="CE30" s="21" t="str">
        <f t="shared" si="19"/>
        <v/>
      </c>
      <c r="CF30" s="21" t="str">
        <f t="shared" si="20"/>
        <v/>
      </c>
      <c r="CG30" s="21" t="str">
        <f t="shared" si="21"/>
        <v/>
      </c>
      <c r="CH30" s="21" t="str">
        <f t="shared" si="22"/>
        <v/>
      </c>
      <c r="CI30" s="21" t="str">
        <f t="shared" si="23"/>
        <v/>
      </c>
      <c r="CJ30" s="48" t="str">
        <f t="shared" si="24"/>
        <v/>
      </c>
      <c r="CK30" s="48" t="str">
        <f t="shared" si="25"/>
        <v/>
      </c>
      <c r="CL30" s="49" t="str">
        <f t="shared" si="26"/>
        <v>NO</v>
      </c>
      <c r="CM30" s="49" t="str">
        <f t="shared" si="27"/>
        <v>NO</v>
      </c>
      <c r="CN30" s="47" t="str">
        <f t="shared" si="30"/>
        <v>NO</v>
      </c>
      <c r="CO30" s="47" t="str">
        <f t="shared" si="31"/>
        <v>NO</v>
      </c>
      <c r="CP30" s="49" t="str">
        <f t="shared" si="32"/>
        <v>OK</v>
      </c>
      <c r="CQ30" s="21" t="b">
        <f t="shared" si="33"/>
        <v>0</v>
      </c>
      <c r="CR30" s="21" t="b">
        <f t="shared" si="34"/>
        <v>0</v>
      </c>
      <c r="CS30" s="21" t="b">
        <f t="shared" si="35"/>
        <v>0</v>
      </c>
      <c r="CT30" s="21" t="b">
        <f t="shared" si="36"/>
        <v>0</v>
      </c>
      <c r="CU30" s="48" t="str">
        <f t="shared" si="37"/>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38"/>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39"/>
        <v>0</v>
      </c>
      <c r="AD31" s="21" t="str">
        <f t="shared" si="1"/>
        <v>S# INCORRECT</v>
      </c>
      <c r="BL31" s="21" t="str">
        <f t="shared" si="2"/>
        <v/>
      </c>
      <c r="BM31" s="21" t="b">
        <f t="shared" si="3"/>
        <v>0</v>
      </c>
      <c r="BN31" s="21" t="b">
        <f t="shared" si="4"/>
        <v>0</v>
      </c>
      <c r="BO31" s="21" t="b">
        <f t="shared" si="5"/>
        <v>0</v>
      </c>
      <c r="BP31" s="21" t="str">
        <f t="shared" si="6"/>
        <v/>
      </c>
      <c r="BQ31" s="21" t="str">
        <f t="shared" si="7"/>
        <v/>
      </c>
      <c r="BR31" s="21" t="str">
        <f t="shared" si="8"/>
        <v/>
      </c>
      <c r="BS31" s="21" t="str">
        <f t="shared" si="9"/>
        <v/>
      </c>
      <c r="BT31" s="46" t="str">
        <f t="shared" si="10"/>
        <v/>
      </c>
      <c r="BU31" s="47" t="str">
        <f t="shared" si="28"/>
        <v>INCORRECT</v>
      </c>
      <c r="BV31" s="21" t="b">
        <f t="shared" si="29"/>
        <v>0</v>
      </c>
      <c r="BW31" s="48" t="str">
        <f t="shared" si="11"/>
        <v/>
      </c>
      <c r="BX31" s="21" t="b">
        <f t="shared" si="12"/>
        <v>0</v>
      </c>
      <c r="BY31" s="21" t="b">
        <f t="shared" si="13"/>
        <v>0</v>
      </c>
      <c r="BZ31" s="21" t="b">
        <f t="shared" si="14"/>
        <v>0</v>
      </c>
      <c r="CA31" s="21" t="b">
        <f t="shared" si="15"/>
        <v>0</v>
      </c>
      <c r="CB31" s="21" t="b">
        <f t="shared" si="16"/>
        <v>0</v>
      </c>
      <c r="CC31" s="21" t="b">
        <f t="shared" si="17"/>
        <v>0</v>
      </c>
      <c r="CD31" s="21" t="str">
        <f t="shared" si="18"/>
        <v/>
      </c>
      <c r="CE31" s="21" t="str">
        <f t="shared" si="19"/>
        <v/>
      </c>
      <c r="CF31" s="21" t="str">
        <f t="shared" si="20"/>
        <v/>
      </c>
      <c r="CG31" s="21" t="str">
        <f t="shared" si="21"/>
        <v/>
      </c>
      <c r="CH31" s="21" t="str">
        <f t="shared" si="22"/>
        <v/>
      </c>
      <c r="CI31" s="21" t="str">
        <f t="shared" si="23"/>
        <v/>
      </c>
      <c r="CJ31" s="48" t="str">
        <f t="shared" si="24"/>
        <v/>
      </c>
      <c r="CK31" s="48" t="str">
        <f t="shared" si="25"/>
        <v/>
      </c>
      <c r="CL31" s="49" t="str">
        <f t="shared" si="26"/>
        <v>NO</v>
      </c>
      <c r="CM31" s="49" t="str">
        <f t="shared" si="27"/>
        <v>NO</v>
      </c>
      <c r="CN31" s="47" t="str">
        <f t="shared" si="30"/>
        <v>NO</v>
      </c>
      <c r="CO31" s="47" t="str">
        <f t="shared" si="31"/>
        <v>NO</v>
      </c>
      <c r="CP31" s="49" t="str">
        <f t="shared" si="32"/>
        <v>OK</v>
      </c>
      <c r="CQ31" s="21" t="b">
        <f t="shared" si="33"/>
        <v>0</v>
      </c>
      <c r="CR31" s="21" t="b">
        <f t="shared" si="34"/>
        <v>0</v>
      </c>
      <c r="CS31" s="21" t="b">
        <f t="shared" si="35"/>
        <v>0</v>
      </c>
      <c r="CT31" s="21" t="b">
        <f t="shared" si="36"/>
        <v>0</v>
      </c>
      <c r="CU31" s="48" t="str">
        <f t="shared" si="37"/>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38"/>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39"/>
        <v>0</v>
      </c>
      <c r="AD32" s="21" t="str">
        <f t="shared" si="1"/>
        <v>S# INCORRECT</v>
      </c>
      <c r="BL32" s="21" t="str">
        <f t="shared" si="2"/>
        <v/>
      </c>
      <c r="BM32" s="21" t="b">
        <f t="shared" si="3"/>
        <v>0</v>
      </c>
      <c r="BN32" s="21" t="b">
        <f t="shared" si="4"/>
        <v>0</v>
      </c>
      <c r="BO32" s="21" t="b">
        <f t="shared" si="5"/>
        <v>0</v>
      </c>
      <c r="BP32" s="21" t="str">
        <f t="shared" si="6"/>
        <v/>
      </c>
      <c r="BQ32" s="21" t="str">
        <f t="shared" si="7"/>
        <v/>
      </c>
      <c r="BR32" s="21" t="str">
        <f t="shared" si="8"/>
        <v/>
      </c>
      <c r="BS32" s="21" t="str">
        <f t="shared" si="9"/>
        <v/>
      </c>
      <c r="BT32" s="46" t="str">
        <f t="shared" si="10"/>
        <v/>
      </c>
      <c r="BU32" s="47" t="str">
        <f t="shared" si="28"/>
        <v>INCORRECT</v>
      </c>
      <c r="BV32" s="21" t="b">
        <f t="shared" si="29"/>
        <v>0</v>
      </c>
      <c r="BW32" s="48" t="str">
        <f t="shared" si="11"/>
        <v/>
      </c>
      <c r="BX32" s="21" t="b">
        <f t="shared" si="12"/>
        <v>0</v>
      </c>
      <c r="BY32" s="21" t="b">
        <f t="shared" si="13"/>
        <v>0</v>
      </c>
      <c r="BZ32" s="21" t="b">
        <f t="shared" si="14"/>
        <v>0</v>
      </c>
      <c r="CA32" s="21" t="b">
        <f t="shared" si="15"/>
        <v>0</v>
      </c>
      <c r="CB32" s="21" t="b">
        <f t="shared" si="16"/>
        <v>0</v>
      </c>
      <c r="CC32" s="21" t="b">
        <f t="shared" si="17"/>
        <v>0</v>
      </c>
      <c r="CD32" s="21" t="str">
        <f t="shared" si="18"/>
        <v/>
      </c>
      <c r="CE32" s="21" t="str">
        <f t="shared" si="19"/>
        <v/>
      </c>
      <c r="CF32" s="21" t="str">
        <f t="shared" si="20"/>
        <v/>
      </c>
      <c r="CG32" s="21" t="str">
        <f t="shared" si="21"/>
        <v/>
      </c>
      <c r="CH32" s="21" t="str">
        <f t="shared" si="22"/>
        <v/>
      </c>
      <c r="CI32" s="21" t="str">
        <f t="shared" si="23"/>
        <v/>
      </c>
      <c r="CJ32" s="48" t="str">
        <f t="shared" si="24"/>
        <v/>
      </c>
      <c r="CK32" s="48" t="str">
        <f t="shared" si="25"/>
        <v/>
      </c>
      <c r="CL32" s="49" t="str">
        <f t="shared" si="26"/>
        <v>NO</v>
      </c>
      <c r="CM32" s="49" t="str">
        <f t="shared" si="27"/>
        <v>NO</v>
      </c>
      <c r="CN32" s="47" t="str">
        <f t="shared" si="30"/>
        <v>NO</v>
      </c>
      <c r="CO32" s="47" t="str">
        <f t="shared" si="31"/>
        <v>NO</v>
      </c>
      <c r="CP32" s="49" t="str">
        <f t="shared" si="32"/>
        <v>OK</v>
      </c>
      <c r="CQ32" s="21" t="b">
        <f t="shared" si="33"/>
        <v>0</v>
      </c>
      <c r="CR32" s="21" t="b">
        <f t="shared" si="34"/>
        <v>0</v>
      </c>
      <c r="CS32" s="21" t="b">
        <f t="shared" si="35"/>
        <v>0</v>
      </c>
      <c r="CT32" s="21" t="b">
        <f t="shared" si="36"/>
        <v>0</v>
      </c>
      <c r="CU32" s="48" t="str">
        <f t="shared" si="37"/>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38"/>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39"/>
        <v>0</v>
      </c>
      <c r="AD33" s="21" t="str">
        <f t="shared" si="1"/>
        <v>S# INCORRECT</v>
      </c>
      <c r="BL33" s="21" t="str">
        <f t="shared" si="2"/>
        <v/>
      </c>
      <c r="BM33" s="21" t="b">
        <f t="shared" si="3"/>
        <v>0</v>
      </c>
      <c r="BN33" s="21" t="b">
        <f t="shared" si="4"/>
        <v>0</v>
      </c>
      <c r="BO33" s="21" t="b">
        <f t="shared" si="5"/>
        <v>0</v>
      </c>
      <c r="BP33" s="21" t="str">
        <f t="shared" si="6"/>
        <v/>
      </c>
      <c r="BQ33" s="21" t="str">
        <f t="shared" si="7"/>
        <v/>
      </c>
      <c r="BR33" s="21" t="str">
        <f t="shared" si="8"/>
        <v/>
      </c>
      <c r="BS33" s="21" t="str">
        <f t="shared" si="9"/>
        <v/>
      </c>
      <c r="BT33" s="46" t="str">
        <f t="shared" si="10"/>
        <v/>
      </c>
      <c r="BU33" s="47" t="str">
        <f t="shared" si="28"/>
        <v>INCORRECT</v>
      </c>
      <c r="BV33" s="21" t="b">
        <f t="shared" si="29"/>
        <v>0</v>
      </c>
      <c r="BW33" s="48" t="str">
        <f t="shared" si="11"/>
        <v/>
      </c>
      <c r="BX33" s="21" t="b">
        <f t="shared" si="12"/>
        <v>0</v>
      </c>
      <c r="BY33" s="21" t="b">
        <f t="shared" si="13"/>
        <v>0</v>
      </c>
      <c r="BZ33" s="21" t="b">
        <f t="shared" si="14"/>
        <v>0</v>
      </c>
      <c r="CA33" s="21" t="b">
        <f t="shared" si="15"/>
        <v>0</v>
      </c>
      <c r="CB33" s="21" t="b">
        <f t="shared" si="16"/>
        <v>0</v>
      </c>
      <c r="CC33" s="21" t="b">
        <f t="shared" si="17"/>
        <v>0</v>
      </c>
      <c r="CD33" s="21" t="str">
        <f t="shared" si="18"/>
        <v/>
      </c>
      <c r="CE33" s="21" t="str">
        <f t="shared" si="19"/>
        <v/>
      </c>
      <c r="CF33" s="21" t="str">
        <f t="shared" si="20"/>
        <v/>
      </c>
      <c r="CG33" s="21" t="str">
        <f t="shared" si="21"/>
        <v/>
      </c>
      <c r="CH33" s="21" t="str">
        <f t="shared" si="22"/>
        <v/>
      </c>
      <c r="CI33" s="21" t="str">
        <f t="shared" si="23"/>
        <v/>
      </c>
      <c r="CJ33" s="48" t="str">
        <f t="shared" si="24"/>
        <v/>
      </c>
      <c r="CK33" s="48" t="str">
        <f t="shared" si="25"/>
        <v/>
      </c>
      <c r="CL33" s="49" t="str">
        <f t="shared" si="26"/>
        <v>NO</v>
      </c>
      <c r="CM33" s="49" t="str">
        <f t="shared" si="27"/>
        <v>NO</v>
      </c>
      <c r="CN33" s="47" t="str">
        <f t="shared" si="30"/>
        <v>NO</v>
      </c>
      <c r="CO33" s="47" t="str">
        <f t="shared" si="31"/>
        <v>NO</v>
      </c>
      <c r="CP33" s="49" t="str">
        <f t="shared" si="32"/>
        <v>OK</v>
      </c>
      <c r="CQ33" s="21" t="b">
        <f t="shared" si="33"/>
        <v>0</v>
      </c>
      <c r="CR33" s="21" t="b">
        <f t="shared" si="34"/>
        <v>0</v>
      </c>
      <c r="CS33" s="21" t="b">
        <f t="shared" si="35"/>
        <v>0</v>
      </c>
      <c r="CT33" s="21" t="b">
        <f t="shared" si="36"/>
        <v>0</v>
      </c>
      <c r="CU33" s="48" t="str">
        <f t="shared" si="37"/>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38"/>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39"/>
        <v>0</v>
      </c>
      <c r="AD34" s="21" t="str">
        <f t="shared" si="1"/>
        <v>S# INCORRECT</v>
      </c>
      <c r="BL34" s="21" t="str">
        <f t="shared" si="2"/>
        <v/>
      </c>
      <c r="BM34" s="21" t="b">
        <f t="shared" si="3"/>
        <v>0</v>
      </c>
      <c r="BN34" s="21" t="b">
        <f t="shared" si="4"/>
        <v>0</v>
      </c>
      <c r="BO34" s="21" t="b">
        <f t="shared" si="5"/>
        <v>0</v>
      </c>
      <c r="BP34" s="21" t="str">
        <f t="shared" si="6"/>
        <v/>
      </c>
      <c r="BQ34" s="21" t="str">
        <f t="shared" si="7"/>
        <v/>
      </c>
      <c r="BR34" s="21" t="str">
        <f t="shared" si="8"/>
        <v/>
      </c>
      <c r="BS34" s="21" t="str">
        <f t="shared" si="9"/>
        <v/>
      </c>
      <c r="BT34" s="46" t="str">
        <f t="shared" si="10"/>
        <v/>
      </c>
      <c r="BU34" s="47" t="str">
        <f t="shared" si="28"/>
        <v>INCORRECT</v>
      </c>
      <c r="BV34" s="21" t="b">
        <f t="shared" si="29"/>
        <v>0</v>
      </c>
      <c r="BW34" s="48" t="str">
        <f t="shared" si="11"/>
        <v/>
      </c>
      <c r="BX34" s="21" t="b">
        <f t="shared" si="12"/>
        <v>0</v>
      </c>
      <c r="BY34" s="21" t="b">
        <f t="shared" si="13"/>
        <v>0</v>
      </c>
      <c r="BZ34" s="21" t="b">
        <f t="shared" si="14"/>
        <v>0</v>
      </c>
      <c r="CA34" s="21" t="b">
        <f t="shared" si="15"/>
        <v>0</v>
      </c>
      <c r="CB34" s="21" t="b">
        <f t="shared" si="16"/>
        <v>0</v>
      </c>
      <c r="CC34" s="21" t="b">
        <f t="shared" si="17"/>
        <v>0</v>
      </c>
      <c r="CD34" s="21" t="str">
        <f t="shared" si="18"/>
        <v/>
      </c>
      <c r="CE34" s="21" t="str">
        <f t="shared" si="19"/>
        <v/>
      </c>
      <c r="CF34" s="21" t="str">
        <f t="shared" si="20"/>
        <v/>
      </c>
      <c r="CG34" s="21" t="str">
        <f t="shared" si="21"/>
        <v/>
      </c>
      <c r="CH34" s="21" t="str">
        <f t="shared" si="22"/>
        <v/>
      </c>
      <c r="CI34" s="21" t="str">
        <f t="shared" si="23"/>
        <v/>
      </c>
      <c r="CJ34" s="48" t="str">
        <f t="shared" si="24"/>
        <v/>
      </c>
      <c r="CK34" s="48" t="str">
        <f t="shared" si="25"/>
        <v/>
      </c>
      <c r="CL34" s="49" t="str">
        <f t="shared" si="26"/>
        <v>NO</v>
      </c>
      <c r="CM34" s="49" t="str">
        <f t="shared" si="27"/>
        <v>NO</v>
      </c>
      <c r="CN34" s="47" t="str">
        <f t="shared" si="30"/>
        <v>NO</v>
      </c>
      <c r="CO34" s="47" t="str">
        <f t="shared" si="31"/>
        <v>NO</v>
      </c>
      <c r="CP34" s="49" t="str">
        <f t="shared" si="32"/>
        <v>OK</v>
      </c>
      <c r="CQ34" s="21" t="b">
        <f t="shared" si="33"/>
        <v>0</v>
      </c>
      <c r="CR34" s="21" t="b">
        <f t="shared" si="34"/>
        <v>0</v>
      </c>
      <c r="CS34" s="21" t="b">
        <f t="shared" si="35"/>
        <v>0</v>
      </c>
      <c r="CT34" s="21" t="b">
        <f t="shared" si="36"/>
        <v>0</v>
      </c>
      <c r="CU34" s="48" t="str">
        <f t="shared" si="37"/>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38"/>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39"/>
        <v>0</v>
      </c>
      <c r="AD35" s="21" t="str">
        <f t="shared" si="1"/>
        <v>S# INCORRECT</v>
      </c>
      <c r="BL35" s="21" t="str">
        <f t="shared" si="2"/>
        <v/>
      </c>
      <c r="BM35" s="21" t="b">
        <f t="shared" si="3"/>
        <v>0</v>
      </c>
      <c r="BN35" s="21" t="b">
        <f t="shared" si="4"/>
        <v>0</v>
      </c>
      <c r="BO35" s="21" t="b">
        <f t="shared" si="5"/>
        <v>0</v>
      </c>
      <c r="BP35" s="21" t="str">
        <f t="shared" si="6"/>
        <v/>
      </c>
      <c r="BQ35" s="21" t="str">
        <f t="shared" si="7"/>
        <v/>
      </c>
      <c r="BR35" s="21" t="str">
        <f t="shared" si="8"/>
        <v/>
      </c>
      <c r="BS35" s="21" t="str">
        <f t="shared" si="9"/>
        <v/>
      </c>
      <c r="BT35" s="46" t="str">
        <f t="shared" si="10"/>
        <v/>
      </c>
      <c r="BU35" s="47" t="str">
        <f t="shared" si="28"/>
        <v>INCORRECT</v>
      </c>
      <c r="BV35" s="21" t="b">
        <f t="shared" si="29"/>
        <v>0</v>
      </c>
      <c r="BW35" s="48" t="str">
        <f t="shared" si="11"/>
        <v/>
      </c>
      <c r="BX35" s="21" t="b">
        <f t="shared" si="12"/>
        <v>0</v>
      </c>
      <c r="BY35" s="21" t="b">
        <f t="shared" si="13"/>
        <v>0</v>
      </c>
      <c r="BZ35" s="21" t="b">
        <f t="shared" si="14"/>
        <v>0</v>
      </c>
      <c r="CA35" s="21" t="b">
        <f t="shared" si="15"/>
        <v>0</v>
      </c>
      <c r="CB35" s="21" t="b">
        <f t="shared" si="16"/>
        <v>0</v>
      </c>
      <c r="CC35" s="21" t="b">
        <f t="shared" si="17"/>
        <v>0</v>
      </c>
      <c r="CD35" s="21" t="str">
        <f t="shared" si="18"/>
        <v/>
      </c>
      <c r="CE35" s="21" t="str">
        <f t="shared" si="19"/>
        <v/>
      </c>
      <c r="CF35" s="21" t="str">
        <f t="shared" si="20"/>
        <v/>
      </c>
      <c r="CG35" s="21" t="str">
        <f t="shared" si="21"/>
        <v/>
      </c>
      <c r="CH35" s="21" t="str">
        <f t="shared" si="22"/>
        <v/>
      </c>
      <c r="CI35" s="21" t="str">
        <f t="shared" si="23"/>
        <v/>
      </c>
      <c r="CJ35" s="48" t="str">
        <f t="shared" si="24"/>
        <v/>
      </c>
      <c r="CK35" s="48" t="str">
        <f t="shared" si="25"/>
        <v/>
      </c>
      <c r="CL35" s="49" t="str">
        <f t="shared" si="26"/>
        <v>NO</v>
      </c>
      <c r="CM35" s="49" t="str">
        <f t="shared" si="27"/>
        <v>NO</v>
      </c>
      <c r="CN35" s="47" t="str">
        <f t="shared" si="30"/>
        <v>NO</v>
      </c>
      <c r="CO35" s="47" t="str">
        <f t="shared" si="31"/>
        <v>NO</v>
      </c>
      <c r="CP35" s="49" t="str">
        <f t="shared" si="32"/>
        <v>OK</v>
      </c>
      <c r="CQ35" s="21" t="b">
        <f t="shared" si="33"/>
        <v>0</v>
      </c>
      <c r="CR35" s="21" t="b">
        <f t="shared" si="34"/>
        <v>0</v>
      </c>
      <c r="CS35" s="21" t="b">
        <f t="shared" si="35"/>
        <v>0</v>
      </c>
      <c r="CT35" s="21" t="b">
        <f t="shared" si="36"/>
        <v>0</v>
      </c>
      <c r="CU35" s="48" t="str">
        <f t="shared" si="37"/>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38"/>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39"/>
        <v>0</v>
      </c>
      <c r="AD36" s="21" t="str">
        <f t="shared" si="1"/>
        <v>S# INCORRECT</v>
      </c>
      <c r="BL36" s="21" t="str">
        <f t="shared" si="2"/>
        <v/>
      </c>
      <c r="BM36" s="21" t="b">
        <f t="shared" si="3"/>
        <v>0</v>
      </c>
      <c r="BN36" s="21" t="b">
        <f t="shared" si="4"/>
        <v>0</v>
      </c>
      <c r="BO36" s="21" t="b">
        <f t="shared" si="5"/>
        <v>0</v>
      </c>
      <c r="BP36" s="21" t="str">
        <f t="shared" si="6"/>
        <v/>
      </c>
      <c r="BQ36" s="21" t="str">
        <f t="shared" si="7"/>
        <v/>
      </c>
      <c r="BR36" s="21" t="str">
        <f t="shared" si="8"/>
        <v/>
      </c>
      <c r="BS36" s="21" t="str">
        <f t="shared" si="9"/>
        <v/>
      </c>
      <c r="BT36" s="46" t="str">
        <f t="shared" si="10"/>
        <v/>
      </c>
      <c r="BU36" s="47" t="str">
        <f t="shared" si="28"/>
        <v>INCORRECT</v>
      </c>
      <c r="BV36" s="21" t="b">
        <f t="shared" si="29"/>
        <v>0</v>
      </c>
      <c r="BW36" s="48" t="str">
        <f t="shared" si="11"/>
        <v/>
      </c>
      <c r="BX36" s="21" t="b">
        <f t="shared" si="12"/>
        <v>0</v>
      </c>
      <c r="BY36" s="21" t="b">
        <f t="shared" si="13"/>
        <v>0</v>
      </c>
      <c r="BZ36" s="21" t="b">
        <f t="shared" si="14"/>
        <v>0</v>
      </c>
      <c r="CA36" s="21" t="b">
        <f t="shared" si="15"/>
        <v>0</v>
      </c>
      <c r="CB36" s="21" t="b">
        <f t="shared" si="16"/>
        <v>0</v>
      </c>
      <c r="CC36" s="21" t="b">
        <f t="shared" si="17"/>
        <v>0</v>
      </c>
      <c r="CD36" s="21" t="str">
        <f t="shared" si="18"/>
        <v/>
      </c>
      <c r="CE36" s="21" t="str">
        <f t="shared" si="19"/>
        <v/>
      </c>
      <c r="CF36" s="21" t="str">
        <f t="shared" si="20"/>
        <v/>
      </c>
      <c r="CG36" s="21" t="str">
        <f t="shared" si="21"/>
        <v/>
      </c>
      <c r="CH36" s="21" t="str">
        <f t="shared" si="22"/>
        <v/>
      </c>
      <c r="CI36" s="21" t="str">
        <f t="shared" si="23"/>
        <v/>
      </c>
      <c r="CJ36" s="48" t="str">
        <f t="shared" si="24"/>
        <v/>
      </c>
      <c r="CK36" s="48" t="str">
        <f t="shared" si="25"/>
        <v/>
      </c>
      <c r="CL36" s="49" t="str">
        <f t="shared" si="26"/>
        <v>NO</v>
      </c>
      <c r="CM36" s="49" t="str">
        <f t="shared" si="27"/>
        <v>NO</v>
      </c>
      <c r="CN36" s="47" t="str">
        <f t="shared" si="30"/>
        <v>NO</v>
      </c>
      <c r="CO36" s="47" t="str">
        <f t="shared" si="31"/>
        <v>NO</v>
      </c>
      <c r="CP36" s="49" t="str">
        <f t="shared" si="32"/>
        <v>OK</v>
      </c>
      <c r="CQ36" s="21" t="b">
        <f t="shared" si="33"/>
        <v>0</v>
      </c>
      <c r="CR36" s="21" t="b">
        <f t="shared" si="34"/>
        <v>0</v>
      </c>
      <c r="CS36" s="21" t="b">
        <f t="shared" si="35"/>
        <v>0</v>
      </c>
      <c r="CT36" s="21" t="b">
        <f t="shared" si="36"/>
        <v>0</v>
      </c>
      <c r="CU36" s="48" t="str">
        <f t="shared" si="37"/>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38"/>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39"/>
        <v>0</v>
      </c>
      <c r="AD37" s="21" t="str">
        <f t="shared" si="1"/>
        <v>S# INCORRECT</v>
      </c>
      <c r="BL37" s="21" t="str">
        <f t="shared" si="2"/>
        <v/>
      </c>
      <c r="BM37" s="21" t="b">
        <f t="shared" si="3"/>
        <v>0</v>
      </c>
      <c r="BN37" s="21" t="b">
        <f t="shared" si="4"/>
        <v>0</v>
      </c>
      <c r="BO37" s="21" t="b">
        <f t="shared" si="5"/>
        <v>0</v>
      </c>
      <c r="BP37" s="21" t="str">
        <f t="shared" si="6"/>
        <v/>
      </c>
      <c r="BQ37" s="21" t="str">
        <f t="shared" si="7"/>
        <v/>
      </c>
      <c r="BR37" s="21" t="str">
        <f t="shared" si="8"/>
        <v/>
      </c>
      <c r="BS37" s="21" t="str">
        <f t="shared" si="9"/>
        <v/>
      </c>
      <c r="BT37" s="46" t="str">
        <f t="shared" si="10"/>
        <v/>
      </c>
      <c r="BU37" s="47" t="str">
        <f t="shared" si="28"/>
        <v>INCORRECT</v>
      </c>
      <c r="BV37" s="21" t="b">
        <f t="shared" si="29"/>
        <v>0</v>
      </c>
      <c r="BW37" s="48" t="str">
        <f t="shared" si="11"/>
        <v/>
      </c>
      <c r="BX37" s="21" t="b">
        <f t="shared" si="12"/>
        <v>0</v>
      </c>
      <c r="BY37" s="21" t="b">
        <f t="shared" si="13"/>
        <v>0</v>
      </c>
      <c r="BZ37" s="21" t="b">
        <f t="shared" si="14"/>
        <v>0</v>
      </c>
      <c r="CA37" s="21" t="b">
        <f t="shared" si="15"/>
        <v>0</v>
      </c>
      <c r="CB37" s="21" t="b">
        <f t="shared" si="16"/>
        <v>0</v>
      </c>
      <c r="CC37" s="21" t="b">
        <f t="shared" si="17"/>
        <v>0</v>
      </c>
      <c r="CD37" s="21" t="str">
        <f t="shared" si="18"/>
        <v/>
      </c>
      <c r="CE37" s="21" t="str">
        <f t="shared" si="19"/>
        <v/>
      </c>
      <c r="CF37" s="21" t="str">
        <f t="shared" si="20"/>
        <v/>
      </c>
      <c r="CG37" s="21" t="str">
        <f t="shared" si="21"/>
        <v/>
      </c>
      <c r="CH37" s="21" t="str">
        <f t="shared" si="22"/>
        <v/>
      </c>
      <c r="CI37" s="21" t="str">
        <f t="shared" si="23"/>
        <v/>
      </c>
      <c r="CJ37" s="48" t="str">
        <f t="shared" si="24"/>
        <v/>
      </c>
      <c r="CK37" s="48" t="str">
        <f t="shared" si="25"/>
        <v/>
      </c>
      <c r="CL37" s="49" t="str">
        <f t="shared" si="26"/>
        <v>NO</v>
      </c>
      <c r="CM37" s="49" t="str">
        <f t="shared" si="27"/>
        <v>NO</v>
      </c>
      <c r="CN37" s="47" t="str">
        <f t="shared" si="30"/>
        <v>NO</v>
      </c>
      <c r="CO37" s="47" t="str">
        <f t="shared" si="31"/>
        <v>NO</v>
      </c>
      <c r="CP37" s="49" t="str">
        <f t="shared" si="32"/>
        <v>OK</v>
      </c>
      <c r="CQ37" s="21" t="b">
        <f t="shared" si="33"/>
        <v>0</v>
      </c>
      <c r="CR37" s="21" t="b">
        <f t="shared" si="34"/>
        <v>0</v>
      </c>
      <c r="CS37" s="21" t="b">
        <f t="shared" si="35"/>
        <v>0</v>
      </c>
      <c r="CT37" s="21" t="b">
        <f t="shared" si="36"/>
        <v>0</v>
      </c>
      <c r="CU37" s="48" t="str">
        <f t="shared" si="37"/>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38"/>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39"/>
        <v>0</v>
      </c>
      <c r="AD38" s="21" t="str">
        <f t="shared" si="1"/>
        <v>S# INCORRECT</v>
      </c>
      <c r="BL38" s="21" t="str">
        <f t="shared" si="2"/>
        <v/>
      </c>
      <c r="BM38" s="21" t="b">
        <f t="shared" si="3"/>
        <v>0</v>
      </c>
      <c r="BN38" s="21" t="b">
        <f t="shared" si="4"/>
        <v>0</v>
      </c>
      <c r="BO38" s="21" t="b">
        <f t="shared" si="5"/>
        <v>0</v>
      </c>
      <c r="BP38" s="21" t="str">
        <f t="shared" si="6"/>
        <v/>
      </c>
      <c r="BQ38" s="21" t="str">
        <f t="shared" si="7"/>
        <v/>
      </c>
      <c r="BR38" s="21" t="str">
        <f t="shared" si="8"/>
        <v/>
      </c>
      <c r="BS38" s="21" t="str">
        <f t="shared" si="9"/>
        <v/>
      </c>
      <c r="BT38" s="46" t="str">
        <f t="shared" si="10"/>
        <v/>
      </c>
      <c r="BU38" s="47" t="str">
        <f t="shared" si="28"/>
        <v>INCORRECT</v>
      </c>
      <c r="BV38" s="21" t="b">
        <f t="shared" si="29"/>
        <v>0</v>
      </c>
      <c r="BW38" s="48" t="str">
        <f t="shared" si="11"/>
        <v/>
      </c>
      <c r="BX38" s="21" t="b">
        <f t="shared" si="12"/>
        <v>0</v>
      </c>
      <c r="BY38" s="21" t="b">
        <f t="shared" si="13"/>
        <v>0</v>
      </c>
      <c r="BZ38" s="21" t="b">
        <f t="shared" si="14"/>
        <v>0</v>
      </c>
      <c r="CA38" s="21" t="b">
        <f t="shared" si="15"/>
        <v>0</v>
      </c>
      <c r="CB38" s="21" t="b">
        <f t="shared" si="16"/>
        <v>0</v>
      </c>
      <c r="CC38" s="21" t="b">
        <f t="shared" si="17"/>
        <v>0</v>
      </c>
      <c r="CD38" s="21" t="str">
        <f t="shared" si="18"/>
        <v/>
      </c>
      <c r="CE38" s="21" t="str">
        <f t="shared" si="19"/>
        <v/>
      </c>
      <c r="CF38" s="21" t="str">
        <f t="shared" si="20"/>
        <v/>
      </c>
      <c r="CG38" s="21" t="str">
        <f t="shared" si="21"/>
        <v/>
      </c>
      <c r="CH38" s="21" t="str">
        <f t="shared" si="22"/>
        <v/>
      </c>
      <c r="CI38" s="21" t="str">
        <f t="shared" si="23"/>
        <v/>
      </c>
      <c r="CJ38" s="48" t="str">
        <f t="shared" si="24"/>
        <v/>
      </c>
      <c r="CK38" s="48" t="str">
        <f t="shared" si="25"/>
        <v/>
      </c>
      <c r="CL38" s="49" t="str">
        <f t="shared" si="26"/>
        <v>NO</v>
      </c>
      <c r="CM38" s="49" t="str">
        <f t="shared" si="27"/>
        <v>NO</v>
      </c>
      <c r="CN38" s="47" t="str">
        <f t="shared" si="30"/>
        <v>NO</v>
      </c>
      <c r="CO38" s="47" t="str">
        <f t="shared" si="31"/>
        <v>NO</v>
      </c>
      <c r="CP38" s="49" t="str">
        <f t="shared" si="32"/>
        <v>OK</v>
      </c>
      <c r="CQ38" s="21" t="b">
        <f t="shared" si="33"/>
        <v>0</v>
      </c>
      <c r="CR38" s="21" t="b">
        <f t="shared" si="34"/>
        <v>0</v>
      </c>
      <c r="CS38" s="21" t="b">
        <f t="shared" si="35"/>
        <v>0</v>
      </c>
      <c r="CT38" s="21" t="b">
        <f t="shared" si="36"/>
        <v>0</v>
      </c>
      <c r="CU38" s="48" t="str">
        <f t="shared" si="37"/>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145</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0961" r:id="rId3"/>
    <oleObject progId="PBrush" shapeId="40962" r:id="rId4"/>
  </oleObjects>
</worksheet>
</file>

<file path=xl/worksheets/sheet5.xml><?xml version="1.0" encoding="utf-8"?>
<worksheet xmlns="http://schemas.openxmlformats.org/spreadsheetml/2006/main" xmlns:r="http://schemas.openxmlformats.org/officeDocument/2006/relationships">
  <sheetPr codeName="Sheet5"/>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64" t="s">
        <v>113</v>
      </c>
      <c r="S1" s="265"/>
      <c r="T1" s="266"/>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67"/>
      <c r="S2" s="243"/>
      <c r="T2" s="268"/>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67"/>
      <c r="S3" s="243"/>
      <c r="T3" s="268"/>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67"/>
      <c r="S4" s="243"/>
      <c r="T4" s="268"/>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67"/>
      <c r="S5" s="243"/>
      <c r="T5" s="268"/>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67"/>
      <c r="S6" s="243"/>
      <c r="T6" s="268"/>
      <c r="U6" s="163"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67"/>
      <c r="S7" s="243"/>
      <c r="T7" s="268"/>
      <c r="U7" s="163"/>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67"/>
      <c r="S8" s="243"/>
      <c r="T8" s="268"/>
      <c r="U8" s="163"/>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67"/>
      <c r="S9" s="243"/>
      <c r="T9" s="268"/>
      <c r="U9" s="163"/>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67"/>
      <c r="S10" s="243"/>
      <c r="T10" s="268"/>
      <c r="U10" s="163"/>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67"/>
      <c r="S11" s="243"/>
      <c r="T11" s="268"/>
      <c r="U11" s="150"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67"/>
      <c r="S12" s="243"/>
      <c r="T12" s="268"/>
      <c r="U12" s="150"/>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67"/>
      <c r="S13" s="243"/>
      <c r="T13" s="268"/>
      <c r="U13" s="150"/>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67"/>
      <c r="S14" s="243"/>
      <c r="T14" s="268"/>
      <c r="U14" s="150"/>
      <c r="V14" s="150"/>
      <c r="W14" s="150"/>
      <c r="X14" s="151"/>
      <c r="AE14" s="21">
        <f t="shared" si="0"/>
        <v>0</v>
      </c>
    </row>
    <row r="15" spans="1:31" s="21" customFormat="1" ht="14.1" customHeight="1">
      <c r="A15" s="123"/>
      <c r="B15" s="192"/>
      <c r="C15" s="193"/>
      <c r="D15" s="103"/>
      <c r="E15" s="104"/>
      <c r="F15" s="103"/>
      <c r="G15" s="104"/>
      <c r="H15" s="108"/>
      <c r="I15" s="108"/>
      <c r="J15" s="108"/>
      <c r="K15" s="108"/>
      <c r="L15" s="108"/>
      <c r="M15" s="108"/>
      <c r="N15" s="108"/>
      <c r="O15" s="108"/>
      <c r="P15" s="108"/>
      <c r="Q15" s="166"/>
      <c r="R15" s="267"/>
      <c r="S15" s="243"/>
      <c r="T15" s="268"/>
      <c r="U15" s="150"/>
      <c r="V15" s="150"/>
      <c r="W15" s="150"/>
      <c r="X15" s="151"/>
      <c r="AE15" s="21">
        <f t="shared" si="0"/>
        <v>0</v>
      </c>
    </row>
    <row r="16" spans="1:31" s="21" customFormat="1" ht="14.1" customHeight="1">
      <c r="A16" s="123"/>
      <c r="B16" s="192"/>
      <c r="C16" s="193"/>
      <c r="D16" s="103"/>
      <c r="E16" s="104"/>
      <c r="F16" s="103"/>
      <c r="G16" s="104"/>
      <c r="H16" s="110"/>
      <c r="I16" s="110"/>
      <c r="J16" s="110"/>
      <c r="K16" s="110"/>
      <c r="L16" s="110"/>
      <c r="M16" s="110"/>
      <c r="N16" s="110"/>
      <c r="O16" s="110"/>
      <c r="P16" s="110"/>
      <c r="Q16" s="166"/>
      <c r="R16" s="269"/>
      <c r="S16" s="270"/>
      <c r="T16" s="271"/>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Sheet4!$AC$38</f>
        <v>0</v>
      </c>
      <c r="AD18" s="21" t="str">
        <f>IF(AND(AC19=TRUE, AC18=TRUE),IF(A19-Sheet4!A38=1,"OK","INCORRECT"),"")</f>
        <v/>
      </c>
      <c r="BL18" s="21" t="str">
        <f>Sheet4!BL38</f>
        <v/>
      </c>
      <c r="BM18" s="21" t="b">
        <f>Sheet4!BM38</f>
        <v>0</v>
      </c>
      <c r="BN18" s="21" t="b">
        <f>Sheet4!BN38</f>
        <v>0</v>
      </c>
      <c r="BO18" s="21" t="b">
        <f>Sheet4!BO38</f>
        <v>0</v>
      </c>
      <c r="BP18" s="21" t="str">
        <f>Sheet4!BP38</f>
        <v/>
      </c>
      <c r="BQ18" s="21" t="str">
        <f>Sheet4!BQ38</f>
        <v/>
      </c>
      <c r="BR18" s="21" t="str">
        <f>Sheet4!BR38</f>
        <v/>
      </c>
      <c r="BS18" s="21" t="str">
        <f>Sheet4!BS38</f>
        <v/>
      </c>
      <c r="BT18" s="21" t="str">
        <f>Sheet4!BT38</f>
        <v/>
      </c>
      <c r="BU18" s="21" t="str">
        <f>Sheet4!BU38</f>
        <v>INCORRECT</v>
      </c>
      <c r="BV18" s="21" t="b">
        <f>Sheet4!BV38</f>
        <v>0</v>
      </c>
      <c r="BW18" s="21" t="str">
        <f>Sheet4!BW38</f>
        <v/>
      </c>
      <c r="BX18" s="21" t="b">
        <f>Sheet4!BX38</f>
        <v>0</v>
      </c>
      <c r="BY18" s="21" t="b">
        <f>Sheet4!BY38</f>
        <v>0</v>
      </c>
      <c r="BZ18" s="21" t="b">
        <f>Sheet4!BZ38</f>
        <v>0</v>
      </c>
      <c r="CA18" s="21" t="b">
        <f>Sheet4!CA38</f>
        <v>0</v>
      </c>
      <c r="CB18" s="21" t="b">
        <f>Sheet4!CB38</f>
        <v>0</v>
      </c>
      <c r="CC18" s="21" t="b">
        <f>Sheet4!CC38</f>
        <v>0</v>
      </c>
      <c r="CD18" s="21" t="str">
        <f>Sheet4!CD38</f>
        <v/>
      </c>
      <c r="CE18" s="21" t="str">
        <f>Sheet4!CE38</f>
        <v/>
      </c>
      <c r="CF18" s="21" t="str">
        <f>Sheet4!CF38</f>
        <v/>
      </c>
      <c r="CG18" s="21" t="str">
        <f>Sheet4!CG38</f>
        <v/>
      </c>
      <c r="CH18" s="21" t="str">
        <f>Sheet4!CH38</f>
        <v/>
      </c>
      <c r="CI18" s="21" t="str">
        <f>Sheet4!CI38</f>
        <v/>
      </c>
      <c r="CJ18" s="21" t="str">
        <f>Sheet4!CJ38</f>
        <v/>
      </c>
      <c r="CK18" s="21" t="str">
        <f>Sheet4!CK38</f>
        <v/>
      </c>
      <c r="CL18" s="21" t="str">
        <f>Sheet4!CL38</f>
        <v>NO</v>
      </c>
      <c r="CM18" s="21" t="str">
        <f>Sheet4!CM38</f>
        <v>NO</v>
      </c>
      <c r="CN18" s="21" t="str">
        <f>Sheet4!CN38</f>
        <v>NO</v>
      </c>
      <c r="CO18" s="21" t="str">
        <f>Sheet4!CO38</f>
        <v>NO</v>
      </c>
      <c r="CP18" s="21" t="str">
        <f>Sheet4!CP38</f>
        <v>OK</v>
      </c>
      <c r="CQ18" s="21" t="b">
        <f>Sheet4!CQ38</f>
        <v>0</v>
      </c>
      <c r="CR18" s="21" t="b">
        <f>Sheet4!CR38</f>
        <v>0</v>
      </c>
      <c r="CS18" s="21" t="b">
        <f>Sheet4!CS38</f>
        <v>0</v>
      </c>
      <c r="CT18" s="21" t="b">
        <f>Sheet4!CT38</f>
        <v>0</v>
      </c>
      <c r="CU18" s="21" t="str">
        <f>Sheet4!CU38</f>
        <v>SEQUENCE INCORRECT</v>
      </c>
      <c r="CV18" s="21">
        <f>Sheet4!CV38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147</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D43:E45"/>
    <mergeCell ref="A41:P42"/>
    <mergeCell ref="R41:T42"/>
    <mergeCell ref="U41:V42"/>
    <mergeCell ref="W41:X42"/>
    <mergeCell ref="A43:C45"/>
    <mergeCell ref="F43:I45"/>
    <mergeCell ref="L43:P45"/>
    <mergeCell ref="R43:X47"/>
    <mergeCell ref="B46:P47"/>
    <mergeCell ref="W56:X56"/>
    <mergeCell ref="W57:X57"/>
    <mergeCell ref="S56:U56"/>
    <mergeCell ref="S57:U57"/>
    <mergeCell ref="Q48:Q67"/>
    <mergeCell ref="V50:Z50"/>
    <mergeCell ref="W51:X51"/>
    <mergeCell ref="W52:X52"/>
    <mergeCell ref="W53:X53"/>
    <mergeCell ref="W54:X54"/>
    <mergeCell ref="R48:Z49"/>
    <mergeCell ref="S50:U50"/>
    <mergeCell ref="S51:U51"/>
    <mergeCell ref="B38:C38"/>
    <mergeCell ref="D38:E38"/>
    <mergeCell ref="F38:G38"/>
    <mergeCell ref="H38:P38"/>
    <mergeCell ref="S38:X38"/>
    <mergeCell ref="S39:Z39"/>
    <mergeCell ref="R40:X40"/>
    <mergeCell ref="J43:K45"/>
    <mergeCell ref="C39:P40"/>
    <mergeCell ref="B36:C36"/>
    <mergeCell ref="D36:E36"/>
    <mergeCell ref="F36:G36"/>
    <mergeCell ref="H36:P36"/>
    <mergeCell ref="S36:X36"/>
    <mergeCell ref="B37:C37"/>
    <mergeCell ref="D37:E37"/>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B22:C22"/>
    <mergeCell ref="D22:E22"/>
    <mergeCell ref="F22:G22"/>
    <mergeCell ref="H22:P22"/>
    <mergeCell ref="S22:X22"/>
    <mergeCell ref="B23:C23"/>
    <mergeCell ref="D23:E23"/>
    <mergeCell ref="F23:G23"/>
    <mergeCell ref="H23:P23"/>
    <mergeCell ref="S23:X23"/>
    <mergeCell ref="S18:X18"/>
    <mergeCell ref="F14:G16"/>
    <mergeCell ref="H14:P16"/>
    <mergeCell ref="H17:O17"/>
    <mergeCell ref="S17:X17"/>
    <mergeCell ref="F21:G21"/>
    <mergeCell ref="H20:P20"/>
    <mergeCell ref="S20:X20"/>
    <mergeCell ref="B19:C19"/>
    <mergeCell ref="D19:E19"/>
    <mergeCell ref="F19:G19"/>
    <mergeCell ref="H19:P19"/>
    <mergeCell ref="S19:X19"/>
    <mergeCell ref="H21:P21"/>
    <mergeCell ref="S21:X21"/>
    <mergeCell ref="B20:C20"/>
    <mergeCell ref="D20:E20"/>
    <mergeCell ref="F20:G20"/>
    <mergeCell ref="B21:C21"/>
    <mergeCell ref="D21:E21"/>
    <mergeCell ref="D11:E11"/>
    <mergeCell ref="F11:G11"/>
    <mergeCell ref="A11:C11"/>
    <mergeCell ref="D18:E18"/>
    <mergeCell ref="A12:A17"/>
    <mergeCell ref="B12:C17"/>
    <mergeCell ref="D12:N13"/>
    <mergeCell ref="H11:P11"/>
    <mergeCell ref="O12:P13"/>
    <mergeCell ref="D14:E16"/>
    <mergeCell ref="B18:C18"/>
    <mergeCell ref="F18:G18"/>
    <mergeCell ref="H18:P18"/>
    <mergeCell ref="A7:B7"/>
    <mergeCell ref="C7:P7"/>
    <mergeCell ref="E8:F8"/>
    <mergeCell ref="G8:H8"/>
    <mergeCell ref="O9:P9"/>
    <mergeCell ref="E6:P6"/>
    <mergeCell ref="A10:B10"/>
    <mergeCell ref="C10:G10"/>
    <mergeCell ref="H10:J10"/>
    <mergeCell ref="K10:P10"/>
    <mergeCell ref="B2:N3"/>
    <mergeCell ref="B1:N1"/>
    <mergeCell ref="S52:U52"/>
    <mergeCell ref="S53:U53"/>
    <mergeCell ref="S54:U54"/>
    <mergeCell ref="S55:U55"/>
    <mergeCell ref="W55:X55"/>
    <mergeCell ref="U6:X10"/>
    <mergeCell ref="U11:X16"/>
    <mergeCell ref="I8:M8"/>
    <mergeCell ref="N8:P8"/>
    <mergeCell ref="B9:K9"/>
    <mergeCell ref="L9:N9"/>
    <mergeCell ref="R1:T16"/>
    <mergeCell ref="A6:D6"/>
    <mergeCell ref="A1:A4"/>
    <mergeCell ref="O1:P3"/>
    <mergeCell ref="Q1:Q47"/>
    <mergeCell ref="U1:X1"/>
    <mergeCell ref="U2:X5"/>
    <mergeCell ref="B4:C4"/>
    <mergeCell ref="D4:K4"/>
    <mergeCell ref="L4:P4"/>
    <mergeCell ref="A5:P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1985" r:id="rId3"/>
    <oleObject progId="PBrush" shapeId="41986" r:id="rId4"/>
  </oleObjects>
</worksheet>
</file>

<file path=xl/worksheets/sheet6.xml><?xml version="1.0" encoding="utf-8"?>
<worksheet xmlns="http://schemas.openxmlformats.org/spreadsheetml/2006/main" xmlns:r="http://schemas.openxmlformats.org/officeDocument/2006/relationships">
  <sheetPr codeName="Sheet6"/>
  <dimension ref="A1:CV67"/>
  <sheetViews>
    <sheetView zoomScaleNormal="100" workbookViewId="0">
      <selection activeCell="B24" sqref="B24:C24"/>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Sheet5!$AC$38</f>
        <v>0</v>
      </c>
      <c r="AD18" s="21" t="str">
        <f>IF(AND(AC19=TRUE, AC18=TRUE),IF(A19-Sheet5!A38=1,"OK","INCORRECT"),"")</f>
        <v/>
      </c>
      <c r="BL18" s="21" t="str">
        <f>Sheet5!BL38</f>
        <v/>
      </c>
      <c r="BM18" s="21" t="b">
        <f>Sheet5!BM38</f>
        <v>0</v>
      </c>
      <c r="BN18" s="21" t="b">
        <f>Sheet5!BN38</f>
        <v>0</v>
      </c>
      <c r="BO18" s="21" t="b">
        <f>Sheet5!BO38</f>
        <v>0</v>
      </c>
      <c r="BP18" s="21" t="str">
        <f>Sheet5!BP38</f>
        <v/>
      </c>
      <c r="BQ18" s="21" t="str">
        <f>Sheet5!BQ38</f>
        <v/>
      </c>
      <c r="BR18" s="21" t="str">
        <f>Sheet5!BR38</f>
        <v/>
      </c>
      <c r="BS18" s="21" t="str">
        <f>Sheet5!BS38</f>
        <v/>
      </c>
      <c r="BT18" s="21" t="str">
        <f>Sheet5!BT38</f>
        <v/>
      </c>
      <c r="BU18" s="21" t="str">
        <f>Sheet5!BU38</f>
        <v>INCORRECT</v>
      </c>
      <c r="BV18" s="21" t="b">
        <f>Sheet5!BV38</f>
        <v>0</v>
      </c>
      <c r="BW18" s="21" t="str">
        <f>Sheet5!BW38</f>
        <v/>
      </c>
      <c r="BX18" s="21" t="b">
        <f>Sheet5!BX38</f>
        <v>0</v>
      </c>
      <c r="BY18" s="21" t="b">
        <f>Sheet5!BY38</f>
        <v>0</v>
      </c>
      <c r="BZ18" s="21" t="b">
        <f>Sheet5!BZ38</f>
        <v>0</v>
      </c>
      <c r="CA18" s="21" t="b">
        <f>Sheet5!CA38</f>
        <v>0</v>
      </c>
      <c r="CB18" s="21" t="b">
        <f>Sheet5!CB38</f>
        <v>0</v>
      </c>
      <c r="CC18" s="21" t="b">
        <f>Sheet5!CC38</f>
        <v>0</v>
      </c>
      <c r="CD18" s="21" t="str">
        <f>Sheet5!CD38</f>
        <v/>
      </c>
      <c r="CE18" s="21" t="str">
        <f>Sheet5!CE38</f>
        <v/>
      </c>
      <c r="CF18" s="21" t="str">
        <f>Sheet5!CF38</f>
        <v/>
      </c>
      <c r="CG18" s="21" t="str">
        <f>Sheet5!CG38</f>
        <v/>
      </c>
      <c r="CH18" s="21" t="str">
        <f>Sheet5!CH38</f>
        <v/>
      </c>
      <c r="CI18" s="21" t="str">
        <f>Sheet5!CI38</f>
        <v/>
      </c>
      <c r="CJ18" s="21" t="str">
        <f>Sheet5!CJ38</f>
        <v/>
      </c>
      <c r="CK18" s="21" t="str">
        <f>Sheet5!CK38</f>
        <v/>
      </c>
      <c r="CL18" s="21" t="str">
        <f>Sheet5!CL38</f>
        <v>NO</v>
      </c>
      <c r="CM18" s="21" t="str">
        <f>Sheet5!CM38</f>
        <v>NO</v>
      </c>
      <c r="CN18" s="21" t="str">
        <f>Sheet5!CN38</f>
        <v>NO</v>
      </c>
      <c r="CO18" s="21" t="str">
        <f>Sheet5!CO38</f>
        <v>NO</v>
      </c>
      <c r="CP18" s="21" t="str">
        <f>Sheet5!CP38</f>
        <v>OK</v>
      </c>
      <c r="CQ18" s="21" t="b">
        <f>Sheet5!CQ38</f>
        <v>0</v>
      </c>
      <c r="CR18" s="21" t="b">
        <f>Sheet5!CR38</f>
        <v>0</v>
      </c>
      <c r="CS18" s="21" t="b">
        <f>Sheet5!CS38</f>
        <v>0</v>
      </c>
      <c r="CT18" s="21" t="b">
        <f>Sheet5!CT38</f>
        <v>0</v>
      </c>
      <c r="CU18" s="21" t="str">
        <f>Sheet5!CU38</f>
        <v>SEQUENCE INCORRECT</v>
      </c>
      <c r="CV18" s="21">
        <f>Sheet5!CV38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39"/>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148</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3009" r:id="rId3"/>
    <oleObject progId="PBrush" shapeId="43010" r:id="rId4"/>
  </oleObjects>
</worksheet>
</file>

<file path=xl/worksheets/sheet7.xml><?xml version="1.0" encoding="utf-8"?>
<worksheet xmlns="http://schemas.openxmlformats.org/spreadsheetml/2006/main" xmlns:r="http://schemas.openxmlformats.org/officeDocument/2006/relationships">
  <sheetPr codeName="Sheet7"/>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Sheet6!$AC$38</f>
        <v>0</v>
      </c>
      <c r="AD18" s="21" t="str">
        <f>IF(AND(AC19=TRUE, AC18=TRUE),IF(A19-Sheet6!A38=1,"OK","INCORRECT"),"")</f>
        <v/>
      </c>
      <c r="BL18" s="21" t="str">
        <f>Sheet6!BL38</f>
        <v/>
      </c>
      <c r="BM18" s="21" t="b">
        <f>Sheet6!BM38</f>
        <v>0</v>
      </c>
      <c r="BN18" s="21" t="b">
        <f>Sheet6!BN38</f>
        <v>0</v>
      </c>
      <c r="BO18" s="21" t="b">
        <f>Sheet6!BO38</f>
        <v>0</v>
      </c>
      <c r="BP18" s="21" t="str">
        <f>Sheet6!BP38</f>
        <v/>
      </c>
      <c r="BQ18" s="21" t="str">
        <f>Sheet6!BQ38</f>
        <v/>
      </c>
      <c r="BR18" s="21" t="str">
        <f>Sheet6!BR38</f>
        <v/>
      </c>
      <c r="BS18" s="21" t="str">
        <f>Sheet6!BS38</f>
        <v/>
      </c>
      <c r="BT18" s="21" t="str">
        <f>Sheet6!BT38</f>
        <v/>
      </c>
      <c r="BU18" s="21" t="str">
        <f>Sheet6!BU38</f>
        <v>INCORRECT</v>
      </c>
      <c r="BV18" s="21" t="b">
        <f>Sheet6!BV38</f>
        <v>0</v>
      </c>
      <c r="BW18" s="21" t="str">
        <f>Sheet6!BW38</f>
        <v/>
      </c>
      <c r="BX18" s="21" t="b">
        <f>Sheet6!BX38</f>
        <v>0</v>
      </c>
      <c r="BY18" s="21" t="b">
        <f>Sheet6!BY38</f>
        <v>0</v>
      </c>
      <c r="BZ18" s="21" t="b">
        <f>Sheet6!BZ38</f>
        <v>0</v>
      </c>
      <c r="CA18" s="21" t="b">
        <f>Sheet6!CA38</f>
        <v>0</v>
      </c>
      <c r="CB18" s="21" t="b">
        <f>Sheet6!CB38</f>
        <v>0</v>
      </c>
      <c r="CC18" s="21" t="b">
        <f>Sheet6!CC38</f>
        <v>0</v>
      </c>
      <c r="CD18" s="21" t="str">
        <f>Sheet6!CD38</f>
        <v/>
      </c>
      <c r="CE18" s="21" t="str">
        <f>Sheet6!CE38</f>
        <v/>
      </c>
      <c r="CF18" s="21" t="str">
        <f>Sheet6!CF38</f>
        <v/>
      </c>
      <c r="CG18" s="21" t="str">
        <f>Sheet6!CG38</f>
        <v/>
      </c>
      <c r="CH18" s="21" t="str">
        <f>Sheet6!CH38</f>
        <v/>
      </c>
      <c r="CI18" s="21" t="str">
        <f>Sheet6!CI38</f>
        <v/>
      </c>
      <c r="CJ18" s="21" t="str">
        <f>Sheet6!CJ38</f>
        <v/>
      </c>
      <c r="CK18" s="21" t="str">
        <f>Sheet6!CK38</f>
        <v/>
      </c>
      <c r="CL18" s="21" t="str">
        <f>Sheet6!CL38</f>
        <v>NO</v>
      </c>
      <c r="CM18" s="21" t="str">
        <f>Sheet6!CM38</f>
        <v>NO</v>
      </c>
      <c r="CN18" s="21" t="str">
        <f>Sheet6!CN38</f>
        <v>NO</v>
      </c>
      <c r="CO18" s="21" t="str">
        <f>Sheet6!CO38</f>
        <v>NO</v>
      </c>
      <c r="CP18" s="21" t="str">
        <f>Sheet6!CP38</f>
        <v>OK</v>
      </c>
      <c r="CQ18" s="21" t="b">
        <f>Sheet6!CQ38</f>
        <v>0</v>
      </c>
      <c r="CR18" s="21" t="b">
        <f>Sheet6!CR38</f>
        <v>0</v>
      </c>
      <c r="CS18" s="21" t="b">
        <f>Sheet6!CS38</f>
        <v>0</v>
      </c>
      <c r="CT18" s="21" t="b">
        <f>Sheet6!CT38</f>
        <v>0</v>
      </c>
      <c r="CU18" s="21" t="str">
        <f>Sheet6!CU38</f>
        <v>SEQUENCE INCORRECT</v>
      </c>
      <c r="CV18" s="21">
        <f>Sheet6!CV38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147</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4033" r:id="rId3"/>
    <oleObject progId="PBrush" shapeId="44034" r:id="rId4"/>
  </oleObjects>
</worksheet>
</file>

<file path=xl/worksheets/sheet8.xml><?xml version="1.0" encoding="utf-8"?>
<worksheet xmlns="http://schemas.openxmlformats.org/spreadsheetml/2006/main" xmlns:r="http://schemas.openxmlformats.org/officeDocument/2006/relationships">
  <sheetPr codeName="Sheet8"/>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Sheet7!$AC$38</f>
        <v>0</v>
      </c>
      <c r="AD18" s="21" t="str">
        <f>IF(AND(AC19=TRUE, AC18=TRUE),IF(A19-Sheet7!A38=1,"OK","INCORRECT"),"")</f>
        <v/>
      </c>
      <c r="BL18" s="21" t="str">
        <f>Sheet7!BL38</f>
        <v/>
      </c>
      <c r="BM18" s="21" t="b">
        <f>Sheet7!BM38</f>
        <v>0</v>
      </c>
      <c r="BN18" s="21" t="b">
        <f>Sheet7!BN38</f>
        <v>0</v>
      </c>
      <c r="BO18" s="21" t="b">
        <f>Sheet7!BO38</f>
        <v>0</v>
      </c>
      <c r="BP18" s="21" t="str">
        <f>Sheet7!BP38</f>
        <v/>
      </c>
      <c r="BQ18" s="21" t="str">
        <f>Sheet7!BQ38</f>
        <v/>
      </c>
      <c r="BR18" s="21" t="str">
        <f>Sheet7!BR38</f>
        <v/>
      </c>
      <c r="BS18" s="21" t="str">
        <f>Sheet7!BS38</f>
        <v/>
      </c>
      <c r="BT18" s="21" t="str">
        <f>Sheet7!BT38</f>
        <v/>
      </c>
      <c r="BU18" s="21" t="str">
        <f>Sheet7!BU38</f>
        <v>INCORRECT</v>
      </c>
      <c r="BV18" s="21" t="b">
        <f>Sheet7!BV38</f>
        <v>0</v>
      </c>
      <c r="BW18" s="21" t="str">
        <f>Sheet7!BW38</f>
        <v/>
      </c>
      <c r="BX18" s="21" t="b">
        <f>Sheet7!BX38</f>
        <v>0</v>
      </c>
      <c r="BY18" s="21" t="b">
        <f>Sheet7!BY38</f>
        <v>0</v>
      </c>
      <c r="BZ18" s="21" t="b">
        <f>Sheet7!BZ38</f>
        <v>0</v>
      </c>
      <c r="CA18" s="21" t="b">
        <f>Sheet7!CA38</f>
        <v>0</v>
      </c>
      <c r="CB18" s="21" t="b">
        <f>Sheet7!CB38</f>
        <v>0</v>
      </c>
      <c r="CC18" s="21" t="b">
        <f>Sheet7!CC38</f>
        <v>0</v>
      </c>
      <c r="CD18" s="21" t="str">
        <f>Sheet7!CD38</f>
        <v/>
      </c>
      <c r="CE18" s="21" t="str">
        <f>Sheet7!CE38</f>
        <v/>
      </c>
      <c r="CF18" s="21" t="str">
        <f>Sheet7!CF38</f>
        <v/>
      </c>
      <c r="CG18" s="21" t="str">
        <f>Sheet7!CG38</f>
        <v/>
      </c>
      <c r="CH18" s="21" t="str">
        <f>Sheet7!CH38</f>
        <v/>
      </c>
      <c r="CI18" s="21" t="str">
        <f>Sheet7!CI38</f>
        <v/>
      </c>
      <c r="CJ18" s="21" t="str">
        <f>Sheet7!CJ38</f>
        <v/>
      </c>
      <c r="CK18" s="21" t="str">
        <f>Sheet7!CK38</f>
        <v/>
      </c>
      <c r="CL18" s="21" t="str">
        <f>Sheet7!CL38</f>
        <v>NO</v>
      </c>
      <c r="CM18" s="21" t="str">
        <f>Sheet7!CM38</f>
        <v>NO</v>
      </c>
      <c r="CN18" s="21" t="str">
        <f>Sheet7!CN38</f>
        <v>NO</v>
      </c>
      <c r="CO18" s="21" t="str">
        <f>Sheet7!CO38</f>
        <v>NO</v>
      </c>
      <c r="CP18" s="21" t="str">
        <f>Sheet7!CP38</f>
        <v>OK</v>
      </c>
      <c r="CQ18" s="21" t="b">
        <f>Sheet7!CQ38</f>
        <v>0</v>
      </c>
      <c r="CR18" s="21" t="b">
        <f>Sheet7!CR38</f>
        <v>0</v>
      </c>
      <c r="CS18" s="21" t="b">
        <f>Sheet7!CS38</f>
        <v>0</v>
      </c>
      <c r="CT18" s="21" t="b">
        <f>Sheet7!CT38</f>
        <v>0</v>
      </c>
      <c r="CU18" s="21" t="str">
        <f>Sheet7!CU38</f>
        <v>SEQUENCE INCORRECT</v>
      </c>
      <c r="CV18" s="21">
        <f>Sheet7!CV38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147</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5057" r:id="rId3"/>
    <oleObject progId="PBrush" shapeId="45058" r:id="rId4"/>
  </oleObjects>
</worksheet>
</file>

<file path=xl/worksheets/sheet9.xml><?xml version="1.0" encoding="utf-8"?>
<worksheet xmlns="http://schemas.openxmlformats.org/spreadsheetml/2006/main" xmlns:r="http://schemas.openxmlformats.org/officeDocument/2006/relationships">
  <sheetPr codeName="Sheet9"/>
  <dimension ref="A1:CV67"/>
  <sheetViews>
    <sheetView zoomScaleNormal="100" workbookViewId="0">
      <selection activeCell="A19" sqref="A19"/>
    </sheetView>
  </sheetViews>
  <sheetFormatPr defaultRowHeight="15.75"/>
  <cols>
    <col min="1" max="1" width="9.85546875" style="2" customWidth="1"/>
    <col min="2" max="2" width="8.7109375" style="23" customWidth="1"/>
    <col min="3" max="3" width="5.7109375" style="23"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20.42578125" style="2" customWidth="1"/>
    <col min="25" max="27" width="8" style="2" hidden="1" customWidth="1"/>
    <col min="28" max="28" width="7.7109375" style="2" hidden="1" customWidth="1"/>
    <col min="29" max="29" width="13.28515625" style="2" hidden="1" customWidth="1"/>
    <col min="30" max="30" width="14.5703125" style="2" hidden="1" customWidth="1"/>
    <col min="31" max="31" width="2.140625" style="2" hidden="1" customWidth="1"/>
    <col min="32" max="100" width="0" style="2" hidden="1" customWidth="1"/>
    <col min="101" max="16384" width="9.140625" style="2"/>
  </cols>
  <sheetData>
    <row r="1" spans="1:31" s="21" customFormat="1" ht="15.75" customHeight="1" thickBot="1">
      <c r="A1" s="117"/>
      <c r="B1" s="202" t="s">
        <v>172</v>
      </c>
      <c r="C1" s="202"/>
      <c r="D1" s="202"/>
      <c r="E1" s="202"/>
      <c r="F1" s="202"/>
      <c r="G1" s="202"/>
      <c r="H1" s="202"/>
      <c r="I1" s="202"/>
      <c r="J1" s="202"/>
      <c r="K1" s="202"/>
      <c r="L1" s="202"/>
      <c r="M1" s="202"/>
      <c r="N1" s="202"/>
      <c r="O1" s="166"/>
      <c r="P1" s="166"/>
      <c r="Q1" s="166"/>
      <c r="R1" s="239" t="s">
        <v>136</v>
      </c>
      <c r="S1" s="240"/>
      <c r="T1" s="241"/>
      <c r="U1" s="184" t="s">
        <v>127</v>
      </c>
      <c r="V1" s="184"/>
      <c r="W1" s="184"/>
      <c r="X1" s="185"/>
    </row>
    <row r="2" spans="1:31" s="21" customFormat="1" ht="14.25" customHeight="1">
      <c r="A2" s="117"/>
      <c r="B2" s="197" t="s">
        <v>0</v>
      </c>
      <c r="C2" s="197"/>
      <c r="D2" s="197"/>
      <c r="E2" s="197"/>
      <c r="F2" s="197"/>
      <c r="G2" s="197"/>
      <c r="H2" s="197"/>
      <c r="I2" s="197"/>
      <c r="J2" s="197"/>
      <c r="K2" s="197"/>
      <c r="L2" s="197"/>
      <c r="M2" s="197"/>
      <c r="N2" s="197"/>
      <c r="O2" s="166"/>
      <c r="P2" s="166"/>
      <c r="Q2" s="166"/>
      <c r="R2" s="242"/>
      <c r="S2" s="243"/>
      <c r="T2" s="244"/>
      <c r="U2" s="251" t="s">
        <v>129</v>
      </c>
      <c r="V2" s="177"/>
      <c r="W2" s="177"/>
      <c r="X2" s="178"/>
    </row>
    <row r="3" spans="1:31" s="21" customFormat="1" ht="19.5" customHeight="1">
      <c r="A3" s="117"/>
      <c r="B3" s="197"/>
      <c r="C3" s="197"/>
      <c r="D3" s="197"/>
      <c r="E3" s="197"/>
      <c r="F3" s="197"/>
      <c r="G3" s="197"/>
      <c r="H3" s="197"/>
      <c r="I3" s="197"/>
      <c r="J3" s="197"/>
      <c r="K3" s="197"/>
      <c r="L3" s="197"/>
      <c r="M3" s="197"/>
      <c r="N3" s="197"/>
      <c r="O3" s="166"/>
      <c r="P3" s="166"/>
      <c r="Q3" s="166"/>
      <c r="R3" s="242"/>
      <c r="S3" s="243"/>
      <c r="T3" s="244"/>
      <c r="U3" s="182"/>
      <c r="V3" s="180"/>
      <c r="W3" s="180"/>
      <c r="X3" s="181"/>
    </row>
    <row r="4" spans="1:31" s="21" customFormat="1" ht="18" customHeight="1">
      <c r="A4" s="117"/>
      <c r="B4" s="117"/>
      <c r="C4" s="117"/>
      <c r="D4" s="166" t="s">
        <v>14</v>
      </c>
      <c r="E4" s="166"/>
      <c r="F4" s="166"/>
      <c r="G4" s="166"/>
      <c r="H4" s="166"/>
      <c r="I4" s="166"/>
      <c r="J4" s="166"/>
      <c r="K4" s="166"/>
      <c r="L4" s="117"/>
      <c r="M4" s="117"/>
      <c r="N4" s="117"/>
      <c r="O4" s="117"/>
      <c r="P4" s="117"/>
      <c r="Q4" s="166"/>
      <c r="R4" s="242"/>
      <c r="S4" s="243"/>
      <c r="T4" s="244"/>
      <c r="U4" s="182"/>
      <c r="V4" s="180"/>
      <c r="W4" s="180"/>
      <c r="X4" s="181"/>
      <c r="AE4" s="21">
        <f>IF(R4&lt;&gt;"",1,0)</f>
        <v>0</v>
      </c>
    </row>
    <row r="5" spans="1:31" s="21" customFormat="1" ht="11.25" customHeight="1">
      <c r="A5" s="117"/>
      <c r="B5" s="117"/>
      <c r="C5" s="117"/>
      <c r="D5" s="117"/>
      <c r="E5" s="117"/>
      <c r="F5" s="117"/>
      <c r="G5" s="117"/>
      <c r="H5" s="117"/>
      <c r="I5" s="117"/>
      <c r="J5" s="117"/>
      <c r="K5" s="117"/>
      <c r="L5" s="117"/>
      <c r="M5" s="117"/>
      <c r="N5" s="117"/>
      <c r="O5" s="117"/>
      <c r="P5" s="117"/>
      <c r="Q5" s="166"/>
      <c r="R5" s="242"/>
      <c r="S5" s="243"/>
      <c r="T5" s="244"/>
      <c r="U5" s="182"/>
      <c r="V5" s="180"/>
      <c r="W5" s="180"/>
      <c r="X5" s="181"/>
      <c r="AE5" s="21">
        <f t="shared" ref="AE5:AE15" si="0">IF(R5&lt;&gt;"",1,0)</f>
        <v>0</v>
      </c>
    </row>
    <row r="6" spans="1:31" s="21" customFormat="1" ht="20.100000000000001" customHeight="1">
      <c r="A6" s="236" t="s">
        <v>124</v>
      </c>
      <c r="B6" s="236"/>
      <c r="C6" s="236"/>
      <c r="D6" s="236"/>
      <c r="E6" s="196" t="str">
        <f>Sheet1!$E$6</f>
        <v>Hyderabad Institute of Arts, Science And Technology</v>
      </c>
      <c r="F6" s="196"/>
      <c r="G6" s="196"/>
      <c r="H6" s="196"/>
      <c r="I6" s="196"/>
      <c r="J6" s="196"/>
      <c r="K6" s="196"/>
      <c r="L6" s="196"/>
      <c r="M6" s="196"/>
      <c r="N6" s="196"/>
      <c r="O6" s="196"/>
      <c r="P6" s="196"/>
      <c r="Q6" s="166"/>
      <c r="R6" s="242"/>
      <c r="S6" s="243"/>
      <c r="T6" s="244"/>
      <c r="U6" s="232" t="s">
        <v>164</v>
      </c>
      <c r="V6" s="163"/>
      <c r="W6" s="163"/>
      <c r="X6" s="164"/>
      <c r="AE6" s="21">
        <f t="shared" si="0"/>
        <v>0</v>
      </c>
    </row>
    <row r="7" spans="1:31" s="21" customFormat="1" ht="20.100000000000001" customHeight="1">
      <c r="A7" s="236" t="s">
        <v>125</v>
      </c>
      <c r="B7" s="236"/>
      <c r="C7" s="196" t="str">
        <f>Sheet1!$C$7</f>
        <v>Bachelor of Information Technology</v>
      </c>
      <c r="D7" s="196"/>
      <c r="E7" s="196"/>
      <c r="F7" s="196"/>
      <c r="G7" s="196"/>
      <c r="H7" s="196"/>
      <c r="I7" s="196"/>
      <c r="J7" s="196"/>
      <c r="K7" s="196"/>
      <c r="L7" s="196"/>
      <c r="M7" s="196"/>
      <c r="N7" s="196"/>
      <c r="O7" s="196"/>
      <c r="P7" s="196"/>
      <c r="Q7" s="166"/>
      <c r="R7" s="242"/>
      <c r="S7" s="243"/>
      <c r="T7" s="244"/>
      <c r="U7" s="232"/>
      <c r="V7" s="163"/>
      <c r="W7" s="163"/>
      <c r="X7" s="164"/>
      <c r="AE7" s="21">
        <f t="shared" si="0"/>
        <v>0</v>
      </c>
    </row>
    <row r="8" spans="1:31" s="21" customFormat="1" ht="20.100000000000001" customHeight="1">
      <c r="A8" s="28" t="s">
        <v>1</v>
      </c>
      <c r="B8" s="29" t="str">
        <f>Sheet1!$B$8</f>
        <v>Second</v>
      </c>
      <c r="C8" s="24" t="s">
        <v>2</v>
      </c>
      <c r="D8" s="30" t="str">
        <f>Sheet1!$D$8</f>
        <v>First</v>
      </c>
      <c r="E8" s="249" t="s">
        <v>3</v>
      </c>
      <c r="F8" s="249"/>
      <c r="G8" s="250" t="str">
        <f>Sheet1!$G$8</f>
        <v>A18BSIT</v>
      </c>
      <c r="H8" s="250"/>
      <c r="I8" s="238" t="str">
        <f>Sheet1!$I$8</f>
        <v>Supplementary Exam</v>
      </c>
      <c r="J8" s="238"/>
      <c r="K8" s="238"/>
      <c r="L8" s="238"/>
      <c r="M8" s="238"/>
      <c r="N8" s="248" t="str">
        <f>Sheet1!$N$8</f>
        <v>June, 2019</v>
      </c>
      <c r="O8" s="248"/>
      <c r="P8" s="248"/>
      <c r="Q8" s="166"/>
      <c r="R8" s="242"/>
      <c r="S8" s="243"/>
      <c r="T8" s="244"/>
      <c r="U8" s="232"/>
      <c r="V8" s="163"/>
      <c r="W8" s="163"/>
      <c r="X8" s="164"/>
      <c r="AE8" s="21">
        <f t="shared" si="0"/>
        <v>0</v>
      </c>
    </row>
    <row r="9" spans="1:31" s="21" customFormat="1" ht="20.100000000000001" customHeight="1">
      <c r="A9" s="28" t="s">
        <v>4</v>
      </c>
      <c r="B9" s="196" t="str">
        <f>Sheet1!$B$9</f>
        <v>Object Oriented Programming</v>
      </c>
      <c r="C9" s="196"/>
      <c r="D9" s="196"/>
      <c r="E9" s="196"/>
      <c r="F9" s="196"/>
      <c r="G9" s="196"/>
      <c r="H9" s="196"/>
      <c r="I9" s="196"/>
      <c r="J9" s="196"/>
      <c r="K9" s="196"/>
      <c r="L9" s="238" t="s">
        <v>5</v>
      </c>
      <c r="M9" s="238"/>
      <c r="N9" s="238"/>
      <c r="O9" s="262" t="str">
        <f>Sheet1!$O$9</f>
        <v>22/07/2019</v>
      </c>
      <c r="P9" s="262"/>
      <c r="Q9" s="166"/>
      <c r="R9" s="242"/>
      <c r="S9" s="243"/>
      <c r="T9" s="244"/>
      <c r="U9" s="232"/>
      <c r="V9" s="163"/>
      <c r="W9" s="163"/>
      <c r="X9" s="164"/>
      <c r="AE9" s="21">
        <f t="shared" si="0"/>
        <v>0</v>
      </c>
    </row>
    <row r="10" spans="1:31" s="21" customFormat="1" ht="20.100000000000001" customHeight="1">
      <c r="A10" s="236" t="s">
        <v>121</v>
      </c>
      <c r="B10" s="236"/>
      <c r="C10" s="237" t="str">
        <f>Sheet1!$C$10</f>
        <v xml:space="preserve">Dr. Aijaz Brohi </v>
      </c>
      <c r="D10" s="237"/>
      <c r="E10" s="237"/>
      <c r="F10" s="237"/>
      <c r="G10" s="237"/>
      <c r="H10" s="238" t="s">
        <v>122</v>
      </c>
      <c r="I10" s="238"/>
      <c r="J10" s="238"/>
      <c r="K10" s="196" t="str">
        <f>Sheet1!$K$10</f>
        <v>Engr. Rehan Rasheed</v>
      </c>
      <c r="L10" s="196"/>
      <c r="M10" s="196"/>
      <c r="N10" s="196"/>
      <c r="O10" s="196"/>
      <c r="P10" s="196"/>
      <c r="Q10" s="166"/>
      <c r="R10" s="242"/>
      <c r="S10" s="243"/>
      <c r="T10" s="244"/>
      <c r="U10" s="232"/>
      <c r="V10" s="163"/>
      <c r="W10" s="163"/>
      <c r="X10" s="164"/>
      <c r="AE10" s="21">
        <f t="shared" si="0"/>
        <v>0</v>
      </c>
    </row>
    <row r="11" spans="1:31" s="21" customFormat="1" ht="9.9499999999999993" customHeight="1">
      <c r="A11" s="116"/>
      <c r="B11" s="116"/>
      <c r="C11" s="116"/>
      <c r="D11" s="255" t="s">
        <v>138</v>
      </c>
      <c r="E11" s="255"/>
      <c r="F11" s="255" t="s">
        <v>138</v>
      </c>
      <c r="G11" s="255"/>
      <c r="H11" s="116"/>
      <c r="I11" s="116"/>
      <c r="J11" s="116"/>
      <c r="K11" s="116"/>
      <c r="L11" s="116"/>
      <c r="M11" s="116"/>
      <c r="N11" s="116"/>
      <c r="O11" s="116"/>
      <c r="P11" s="116"/>
      <c r="Q11" s="166"/>
      <c r="R11" s="242"/>
      <c r="S11" s="243"/>
      <c r="T11" s="244"/>
      <c r="U11" s="233" t="s">
        <v>139</v>
      </c>
      <c r="V11" s="150"/>
      <c r="W11" s="150"/>
      <c r="X11" s="151"/>
      <c r="AE11" s="21">
        <f t="shared" si="0"/>
        <v>0</v>
      </c>
    </row>
    <row r="12" spans="1:31" s="21" customFormat="1" ht="14.1" customHeight="1">
      <c r="A12" s="122" t="s">
        <v>7</v>
      </c>
      <c r="B12" s="118" t="s">
        <v>8</v>
      </c>
      <c r="C12" s="119"/>
      <c r="D12" s="101" t="s">
        <v>137</v>
      </c>
      <c r="E12" s="256"/>
      <c r="F12" s="256"/>
      <c r="G12" s="256"/>
      <c r="H12" s="256"/>
      <c r="I12" s="256"/>
      <c r="J12" s="256"/>
      <c r="K12" s="256"/>
      <c r="L12" s="256"/>
      <c r="M12" s="256"/>
      <c r="N12" s="256"/>
      <c r="O12" s="259">
        <f>Sheet1!$O$12</f>
        <v>30</v>
      </c>
      <c r="P12" s="260"/>
      <c r="Q12" s="166"/>
      <c r="R12" s="242"/>
      <c r="S12" s="243"/>
      <c r="T12" s="244"/>
      <c r="U12" s="233"/>
      <c r="V12" s="150"/>
      <c r="W12" s="150"/>
      <c r="X12" s="151"/>
      <c r="AE12" s="21">
        <f t="shared" si="0"/>
        <v>0</v>
      </c>
    </row>
    <row r="13" spans="1:31" s="21" customFormat="1" ht="14.1" customHeight="1">
      <c r="A13" s="123"/>
      <c r="B13" s="192"/>
      <c r="C13" s="193"/>
      <c r="D13" s="257"/>
      <c r="E13" s="258"/>
      <c r="F13" s="258"/>
      <c r="G13" s="258"/>
      <c r="H13" s="258"/>
      <c r="I13" s="258"/>
      <c r="J13" s="258"/>
      <c r="K13" s="258"/>
      <c r="L13" s="258"/>
      <c r="M13" s="258"/>
      <c r="N13" s="258"/>
      <c r="O13" s="249"/>
      <c r="P13" s="261"/>
      <c r="Q13" s="166"/>
      <c r="R13" s="242"/>
      <c r="S13" s="243"/>
      <c r="T13" s="244"/>
      <c r="U13" s="233"/>
      <c r="V13" s="150"/>
      <c r="W13" s="150"/>
      <c r="X13" s="151"/>
      <c r="AE13" s="21">
        <f t="shared" si="0"/>
        <v>0</v>
      </c>
    </row>
    <row r="14" spans="1:31" s="21" customFormat="1" ht="14.1" customHeight="1">
      <c r="A14" s="123"/>
      <c r="B14" s="192"/>
      <c r="C14" s="193"/>
      <c r="D14" s="101" t="s">
        <v>134</v>
      </c>
      <c r="E14" s="102"/>
      <c r="F14" s="101" t="s">
        <v>135</v>
      </c>
      <c r="G14" s="102"/>
      <c r="H14" s="108" t="s">
        <v>133</v>
      </c>
      <c r="I14" s="108"/>
      <c r="J14" s="108"/>
      <c r="K14" s="108"/>
      <c r="L14" s="108"/>
      <c r="M14" s="108"/>
      <c r="N14" s="108"/>
      <c r="O14" s="108"/>
      <c r="P14" s="108"/>
      <c r="Q14" s="166"/>
      <c r="R14" s="242"/>
      <c r="S14" s="243"/>
      <c r="T14" s="244"/>
      <c r="U14" s="233"/>
      <c r="V14" s="150"/>
      <c r="W14" s="150"/>
      <c r="X14" s="151"/>
      <c r="AE14" s="21">
        <f t="shared" si="0"/>
        <v>0</v>
      </c>
    </row>
    <row r="15" spans="1:31" s="21" customFormat="1" ht="14.1" customHeight="1" thickBot="1">
      <c r="A15" s="123"/>
      <c r="B15" s="192"/>
      <c r="C15" s="193"/>
      <c r="D15" s="103"/>
      <c r="E15" s="104"/>
      <c r="F15" s="103"/>
      <c r="G15" s="104"/>
      <c r="H15" s="108"/>
      <c r="I15" s="108"/>
      <c r="J15" s="108"/>
      <c r="K15" s="108"/>
      <c r="L15" s="108"/>
      <c r="M15" s="108"/>
      <c r="N15" s="108"/>
      <c r="O15" s="108"/>
      <c r="P15" s="108"/>
      <c r="Q15" s="166"/>
      <c r="R15" s="242"/>
      <c r="S15" s="243"/>
      <c r="T15" s="244"/>
      <c r="U15" s="233"/>
      <c r="V15" s="150"/>
      <c r="W15" s="150"/>
      <c r="X15" s="151"/>
      <c r="AE15" s="21">
        <f t="shared" si="0"/>
        <v>0</v>
      </c>
    </row>
    <row r="16" spans="1:31" s="21" customFormat="1" ht="14.1" customHeight="1" thickBot="1">
      <c r="A16" s="123"/>
      <c r="B16" s="192"/>
      <c r="C16" s="193"/>
      <c r="D16" s="103"/>
      <c r="E16" s="104"/>
      <c r="F16" s="103"/>
      <c r="G16" s="104"/>
      <c r="H16" s="110"/>
      <c r="I16" s="110"/>
      <c r="J16" s="110"/>
      <c r="K16" s="110"/>
      <c r="L16" s="110"/>
      <c r="M16" s="110"/>
      <c r="N16" s="110"/>
      <c r="O16" s="110"/>
      <c r="P16" s="110"/>
      <c r="Q16" s="166"/>
      <c r="R16" s="245"/>
      <c r="S16" s="246"/>
      <c r="T16" s="247"/>
      <c r="U16" s="234"/>
      <c r="V16" s="234"/>
      <c r="W16" s="234"/>
      <c r="X16" s="235"/>
    </row>
    <row r="17" spans="1:100" s="21" customFormat="1" ht="18" customHeight="1">
      <c r="A17" s="124"/>
      <c r="B17" s="194"/>
      <c r="C17" s="195"/>
      <c r="D17" s="22" t="s">
        <v>9</v>
      </c>
      <c r="E17" s="9">
        <f>(50*O12)/100</f>
        <v>15</v>
      </c>
      <c r="F17" s="22" t="s">
        <v>9</v>
      </c>
      <c r="G17" s="9">
        <f>(50*O12)/100</f>
        <v>15</v>
      </c>
      <c r="H17" s="154" t="s">
        <v>9</v>
      </c>
      <c r="I17" s="155"/>
      <c r="J17" s="155"/>
      <c r="K17" s="155"/>
      <c r="L17" s="155"/>
      <c r="M17" s="155"/>
      <c r="N17" s="155"/>
      <c r="O17" s="155"/>
      <c r="P17" s="9">
        <f>(E17+G17)</f>
        <v>30</v>
      </c>
      <c r="Q17" s="166"/>
      <c r="R17" s="25" t="s">
        <v>126</v>
      </c>
      <c r="S17" s="252" t="s">
        <v>123</v>
      </c>
      <c r="T17" s="168"/>
      <c r="U17" s="253"/>
      <c r="V17" s="253"/>
      <c r="W17" s="253"/>
      <c r="X17" s="254"/>
    </row>
    <row r="18" spans="1:100" s="21" customFormat="1" ht="5.0999999999999996" customHeight="1">
      <c r="A18" s="41"/>
      <c r="B18" s="118"/>
      <c r="C18" s="119"/>
      <c r="D18" s="125" t="s">
        <v>138</v>
      </c>
      <c r="E18" s="126"/>
      <c r="F18" s="125" t="s">
        <v>138</v>
      </c>
      <c r="G18" s="126"/>
      <c r="H18" s="118"/>
      <c r="I18" s="157"/>
      <c r="J18" s="157"/>
      <c r="K18" s="157"/>
      <c r="L18" s="157"/>
      <c r="M18" s="157"/>
      <c r="N18" s="157"/>
      <c r="O18" s="157"/>
      <c r="P18" s="119"/>
      <c r="Q18" s="166"/>
      <c r="R18" s="43"/>
      <c r="S18" s="148"/>
      <c r="T18" s="148"/>
      <c r="U18" s="148"/>
      <c r="V18" s="148"/>
      <c r="W18" s="148"/>
      <c r="X18" s="149"/>
      <c r="AC18" s="21" t="b">
        <f>Sheet8!$AC$38</f>
        <v>0</v>
      </c>
      <c r="AD18" s="21" t="str">
        <f>IF(AND(AC19=TRUE, AC18=TRUE),IF(A19-Sheet8!A38=1,"OK","INCORRECT"),"")</f>
        <v/>
      </c>
      <c r="BL18" s="21" t="str">
        <f>Sheet8!BL38</f>
        <v/>
      </c>
      <c r="BM18" s="21" t="b">
        <f>Sheet8!BM38</f>
        <v>0</v>
      </c>
      <c r="BN18" s="21" t="b">
        <f>Sheet8!BN38</f>
        <v>0</v>
      </c>
      <c r="BO18" s="21" t="b">
        <f>Sheet8!BO38</f>
        <v>0</v>
      </c>
      <c r="BP18" s="21" t="str">
        <f>Sheet8!BP38</f>
        <v/>
      </c>
      <c r="BQ18" s="21" t="str">
        <f>Sheet8!BQ38</f>
        <v/>
      </c>
      <c r="BR18" s="21" t="str">
        <f>Sheet8!BR38</f>
        <v/>
      </c>
      <c r="BS18" s="21" t="str">
        <f>Sheet8!BS38</f>
        <v/>
      </c>
      <c r="BT18" s="21" t="str">
        <f>Sheet8!BT38</f>
        <v/>
      </c>
      <c r="BU18" s="21" t="str">
        <f>Sheet8!BU38</f>
        <v>INCORRECT</v>
      </c>
      <c r="BV18" s="21" t="b">
        <f>Sheet8!BV38</f>
        <v>0</v>
      </c>
      <c r="BW18" s="21" t="str">
        <f>Sheet8!BW38</f>
        <v/>
      </c>
      <c r="BX18" s="21" t="b">
        <f>Sheet8!BX38</f>
        <v>0</v>
      </c>
      <c r="BY18" s="21" t="b">
        <f>Sheet8!BY38</f>
        <v>0</v>
      </c>
      <c r="BZ18" s="21" t="b">
        <f>Sheet8!BZ38</f>
        <v>0</v>
      </c>
      <c r="CA18" s="21" t="b">
        <f>Sheet8!CA38</f>
        <v>0</v>
      </c>
      <c r="CB18" s="21" t="b">
        <f>Sheet8!CB38</f>
        <v>0</v>
      </c>
      <c r="CC18" s="21" t="b">
        <f>Sheet8!CC38</f>
        <v>0</v>
      </c>
      <c r="CD18" s="21" t="str">
        <f>Sheet8!CD38</f>
        <v/>
      </c>
      <c r="CE18" s="21" t="str">
        <f>Sheet8!CE38</f>
        <v/>
      </c>
      <c r="CF18" s="21" t="str">
        <f>Sheet8!CF38</f>
        <v/>
      </c>
      <c r="CG18" s="21" t="str">
        <f>Sheet8!CG38</f>
        <v/>
      </c>
      <c r="CH18" s="21" t="str">
        <f>Sheet8!CH38</f>
        <v/>
      </c>
      <c r="CI18" s="21" t="str">
        <f>Sheet8!CI38</f>
        <v/>
      </c>
      <c r="CJ18" s="21" t="str">
        <f>Sheet8!CJ38</f>
        <v/>
      </c>
      <c r="CK18" s="21" t="str">
        <f>Sheet8!CK38</f>
        <v/>
      </c>
      <c r="CL18" s="21" t="str">
        <f>Sheet8!CL38</f>
        <v>NO</v>
      </c>
      <c r="CM18" s="21" t="str">
        <f>Sheet8!CM38</f>
        <v>NO</v>
      </c>
      <c r="CN18" s="21" t="str">
        <f>Sheet8!CN38</f>
        <v>NO</v>
      </c>
      <c r="CO18" s="21" t="str">
        <f>Sheet8!CO38</f>
        <v>NO</v>
      </c>
      <c r="CP18" s="21" t="str">
        <f>Sheet8!CP38</f>
        <v>OK</v>
      </c>
      <c r="CQ18" s="21" t="b">
        <f>Sheet8!CQ38</f>
        <v>0</v>
      </c>
      <c r="CR18" s="21" t="b">
        <f>Sheet8!CR38</f>
        <v>0</v>
      </c>
      <c r="CS18" s="21" t="b">
        <f>Sheet8!CS38</f>
        <v>0</v>
      </c>
      <c r="CT18" s="21" t="b">
        <f>Sheet8!CT38</f>
        <v>0</v>
      </c>
      <c r="CU18" s="21" t="str">
        <f>Sheet8!CU38</f>
        <v>SEQUENCE INCORRECT</v>
      </c>
      <c r="CV18" s="21">
        <f>Sheet8!CV38</f>
        <v>19</v>
      </c>
    </row>
    <row r="19" spans="1:100" s="21" customFormat="1" ht="20.100000000000001" customHeight="1" thickBot="1">
      <c r="A19" s="39"/>
      <c r="B19" s="114"/>
      <c r="C19" s="115"/>
      <c r="D19" s="114"/>
      <c r="E19" s="115"/>
      <c r="F19" s="114"/>
      <c r="G19" s="115"/>
      <c r="H19" s="111" t="str">
        <f>IF(AND(AD19="OK",R19="OK"),IF(AND(A19&lt;&gt;"",D19&lt;&gt;"",F19&lt;&gt;"",OR(D19&lt;=E17,D19="ABS"),OR(F19&lt;=G17,F19="ABS")),IF(AND(F19="ABS"),"ABS",IF(SUM(D19:F19)=0,"ZERO",SUM(D19,F19))),""),"")</f>
        <v/>
      </c>
      <c r="I19" s="112"/>
      <c r="J19" s="112"/>
      <c r="K19" s="112"/>
      <c r="L19" s="112"/>
      <c r="M19" s="112"/>
      <c r="N19" s="112"/>
      <c r="O19" s="112"/>
      <c r="P19" s="113"/>
      <c r="Q19" s="166"/>
      <c r="R19" s="52" t="str">
        <f>IF(A19&lt;&gt;"",IF(CU19="SEQUENCE CORRECT",IF(OR(T(Y19)="OK",T(Z19)="oOk",T(AA19)="Okk",AB19="ok"),"OK","FORMAT INCORRECT"),"SEQUENCE INCORRECT"),"")</f>
        <v/>
      </c>
      <c r="S19" s="160" t="str">
        <f>IF(OR(AND(OR(D19&lt;=E17,D19=0,D19="ABS"),OR(F19&lt;=G17,F19=0,F19="ABS"))),IF(OR(AND(A19="",B19="",D19="",F19=""),AND(A19&lt;&gt;"",B19&lt;&gt;"",D19&lt;&gt;"",F19&lt;&gt;"", AD19="OK")),"","Given Marks or Format is incorrect"), "Given Marks or Format is incorrect")</f>
        <v/>
      </c>
      <c r="T19" s="161"/>
      <c r="U19" s="161"/>
      <c r="V19" s="161"/>
      <c r="W19" s="161"/>
      <c r="X19" s="162"/>
      <c r="Y19" s="14" t="b">
        <f>IF(AND( EXACT(LEFT(B19,LEN(G8)), G8),ISNUMBER(INT(MID(B19,(LEN(G8)+1),1))),ISNUMBER(INT(MID(B19,(LEN(G8)+2),1))), MID(B19,(LEN(G8)+1),2)&lt;&gt;"00",OR(ISNUMBER(INT(MID(B19,(LEN(G8)+3),1))),MID(B19,(LEN(G8)+3),1)=""),  OR(AND(ISNUMBER(INT(MID(B19,(LEN(G8)+1),3))),MID(B19,(LEN(G8)+1),1)&lt;&gt;"0", MID(B19,(LEN(G8)+4),1)=""),AND((ISNUMBER(INT(MID(B19,(LEN(G8)+1),2)))),MID(B19,(LEN(G8)+3),1)=""))),"OK")</f>
        <v>0</v>
      </c>
      <c r="Z19" s="15"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16"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1" t="b">
        <f>IF(ISNUMBER(A19)&lt;&gt;"",AND(ISNUMBER(INT(MID(A19,1,3))),MID(A19,4,1)="",MID(A19,1,1)&lt;&gt;"0"))</f>
        <v>0</v>
      </c>
      <c r="AD19" s="21" t="str">
        <f>IF(AND(AD18="OK",AC19=TRUE),"OK","S# INCORRECT")</f>
        <v>S# INCORRECT</v>
      </c>
      <c r="BL19" s="21" t="str">
        <f>RIGHT(B19,3)</f>
        <v/>
      </c>
      <c r="BM19" s="21" t="b">
        <f>ISNUMBER(INT((MID(BL19,1,1))))</f>
        <v>0</v>
      </c>
      <c r="BN19" s="21" t="b">
        <f>ISNUMBER(INT((MID(BL19,2,1))))</f>
        <v>0</v>
      </c>
      <c r="BO19" s="21" t="b">
        <f>ISNUMBER(INT((MID(BL19,3,1))))</f>
        <v>0</v>
      </c>
      <c r="BP19" s="21" t="str">
        <f>IF(BM19=TRUE, MID(BL19,1,1),"")</f>
        <v/>
      </c>
      <c r="BQ19" s="21" t="str">
        <f>IF(BN19=TRUE, MID(BL19,2,1),"")</f>
        <v/>
      </c>
      <c r="BR19" s="21" t="str">
        <f>IF(BO19=TRUE, MID(BL19,3,1),"")</f>
        <v/>
      </c>
      <c r="BS19" s="21" t="str">
        <f>T(BP19)&amp;T(BQ19)&amp;T(BR19)</f>
        <v/>
      </c>
      <c r="BT19" s="46" t="str">
        <f>IF(BS19="","",INT(TRIM(BS19)))</f>
        <v/>
      </c>
      <c r="BU19" s="47" t="str">
        <f>"OK"</f>
        <v>OK</v>
      </c>
      <c r="BV19" s="21" t="b">
        <f>BT19&gt;BT18</f>
        <v>0</v>
      </c>
      <c r="BW19" s="48" t="str">
        <f>LEFT(B19,6)</f>
        <v/>
      </c>
      <c r="BX19" s="21" t="b">
        <f>ISNUMBER(INT((MID(BW19,1,1))))</f>
        <v>0</v>
      </c>
      <c r="BY19" s="21" t="b">
        <f>ISNUMBER(INT((MID(BW19,2,1))))</f>
        <v>0</v>
      </c>
      <c r="BZ19" s="21" t="b">
        <f>ISNUMBER(INT((MID(BW19,3,1))))</f>
        <v>0</v>
      </c>
      <c r="CA19" s="21" t="b">
        <f>ISNUMBER(INT((MID(BW19,4,1))))</f>
        <v>0</v>
      </c>
      <c r="CB19" s="21" t="b">
        <f>ISNUMBER(INT((MID(BW19,5,1))))</f>
        <v>0</v>
      </c>
      <c r="CC19" s="21" t="b">
        <f>ISNUMBER(INT((MID(BW19,6,1))))</f>
        <v>0</v>
      </c>
      <c r="CD19" s="21" t="str">
        <f>IF(BX19=TRUE, MID(BW19,1,1),"")</f>
        <v/>
      </c>
      <c r="CE19" s="21" t="str">
        <f>IF(BY19=TRUE, MID(BW19,2,1),"")</f>
        <v/>
      </c>
      <c r="CF19" s="21" t="str">
        <f>IF(BZ19=TRUE, MID(BW19,3,1),"")</f>
        <v/>
      </c>
      <c r="CG19" s="21" t="str">
        <f>IF(CA19=TRUE, MID(BW19,4,1),"")</f>
        <v/>
      </c>
      <c r="CH19" s="21" t="str">
        <f>IF(CB19=TRUE, MID(BW19,5,1),"")</f>
        <v/>
      </c>
      <c r="CI19" s="21" t="str">
        <f>IF(CC19=TRUE, MID(BW19,6,1),"")</f>
        <v/>
      </c>
      <c r="CJ19" s="48" t="str">
        <f>TRIM(T(CD19)&amp;T(CE19)&amp;T(CF19))</f>
        <v/>
      </c>
      <c r="CK19" s="48" t="str">
        <f>TRIM(T(CG19)&amp;T(CH19)&amp;T(CI19))</f>
        <v/>
      </c>
      <c r="CL19" s="49" t="str">
        <f>IF(OR(MID(BW19,3,1)="-",MID(BW19,4,1)="-"),T(CJ19),"NO")</f>
        <v>NO</v>
      </c>
      <c r="CM19" s="49" t="str">
        <f>IF(OR(MID(BW19,3,1)="-",MID(BW19,4,1)="-"),T(CK19),"NO")</f>
        <v>NO</v>
      </c>
      <c r="CN19" s="47" t="str">
        <f>IF(AND(CL19&lt;&gt;"NO", CM19&lt;&gt;"NO"),IF(CM19&lt;CL19,"OK","INCORRECT"),"NO")</f>
        <v>NO</v>
      </c>
      <c r="CO19" s="47" t="str">
        <f>IF(AND(CL19&lt;&gt;"NO", CM19&lt;&gt;"NO"),IF(CM19&lt;=CM18,"OK","INCORRECT"),"NO")</f>
        <v>NO</v>
      </c>
      <c r="CP19" s="49" t="str">
        <f>IF(OR(AND(OR(AND(CN19="NO",CO19="NO"),AND(CN19="OK", CO19="OK")),AND(CN18="NO", CO18="NO")),AND(AND(CN19="OK",CO19="OK",OR(AND(CN18="NO", CO18="NO"),AND(CN18="OK", CO18="OK"))))),"OK","INCORRECT")</f>
        <v>OK</v>
      </c>
      <c r="CQ19" s="21" t="b">
        <f>IF(CP19="OK",IF(AND(CL18="NO",CL19="NO"),BT19&gt;BT18))</f>
        <v>0</v>
      </c>
      <c r="CR19" s="21" t="b">
        <f>IF(CP19="OK",AND(CN19="OK",CO19="OK",CN18="NO",CO18="NO"))</f>
        <v>0</v>
      </c>
      <c r="CS19" s="21" t="b">
        <f>IF(CP19="OK",IF(AND(EXACT(CK18,CK19)),BT19&gt;BT18))</f>
        <v>0</v>
      </c>
      <c r="CT19" s="21" t="b">
        <f>IF(CP19="OK",CM19&lt;CM18)</f>
        <v>0</v>
      </c>
      <c r="CU19" s="48" t="str">
        <f>IF(AND(CQ19=FALSE,CR19=FALSE,CS19=FALSE,CT19=FALSE),"SEQUENCE INCORRECT","SEQUENCE CORRECT")</f>
        <v>SEQUENCE INCORRECT</v>
      </c>
      <c r="CV19" s="50">
        <f>COUNTIF(B18:B18,T(B19))</f>
        <v>1</v>
      </c>
    </row>
    <row r="20" spans="1:100" s="21" customFormat="1" ht="20.100000000000001" customHeight="1" thickBot="1">
      <c r="A20" s="62"/>
      <c r="B20" s="114"/>
      <c r="C20" s="115"/>
      <c r="D20" s="114"/>
      <c r="E20" s="115"/>
      <c r="F20" s="114"/>
      <c r="G20" s="115"/>
      <c r="H20" s="111" t="str">
        <f>IF(AND(AD20="OK",R20="OK"),IF(AND(A20&lt;&gt;"",D20&lt;&gt;"",F20&lt;&gt;"",OR(D20&lt;=E17,D20="ABS"),OR(F20&lt;=G17,F20="ABS")),IF(AND(F20="ABS"),"ABS",IF(SUM(D20:F20)=0,"ZERO",SUM(D20,F20))),""),"")</f>
        <v/>
      </c>
      <c r="I20" s="112"/>
      <c r="J20" s="112"/>
      <c r="K20" s="112"/>
      <c r="L20" s="112"/>
      <c r="M20" s="112"/>
      <c r="N20" s="112"/>
      <c r="O20" s="112"/>
      <c r="P20" s="113"/>
      <c r="Q20" s="166"/>
      <c r="R20" s="52" t="str">
        <f t="shared" ref="R20:R38" si="1">IF(A20&lt;&gt;"",IF(CU20="SEQUENCE CORRECT",IF(OR(T(Y20)="OK",T(Z20)="oOk",T(AA20)="Okk",AB20="ok"),"OK","FORMAT INCORRECT"),"SEQUENCE INCORRECT"),"")</f>
        <v/>
      </c>
      <c r="S20" s="134" t="str">
        <f>IF(OR(AND(OR(D20&lt;=E17,D20=0,D20="ABS"),OR(F20&lt;=G17,F20=0,F20="ABS"))),IF(OR(AND(A20="",B20="",D20="",F20=""),AND(A20&lt;&gt;"",B20&lt;&gt;"",D20&lt;&gt;"",F20&lt;&gt;"", AD20="OK")),"","Given Marks or Format is incorrect"), "Given Marks or Format is incorrect")</f>
        <v/>
      </c>
      <c r="T20" s="135"/>
      <c r="U20" s="135"/>
      <c r="V20" s="135"/>
      <c r="W20" s="135"/>
      <c r="X20" s="136"/>
      <c r="Y20" s="14" t="b">
        <f>IF(AND( EXACT(LEFT(B20,LEN(G8)), G8),ISNUMBER(INT(MID(B20,(LEN(G8)+1),1))),ISNUMBER(INT(MID(B20,(LEN(G8)+2),1))), MID(B20,(LEN(G8)+1),2)&lt;&gt;"00",OR(ISNUMBER(INT(MID(B20,(LEN(G8)+3),1))),MID(B20,(LEN(G8)+3),1)=""),  OR(AND(ISNUMBER(INT(MID(B20,(LEN(G8)+1),3))),MID(B20,(LEN(G8)+1),1)&lt;&gt;"0", MID(B20,(LEN(G8)+4),1)=""),AND((ISNUMBER(INT(MID(B20,(LEN(G8)+1),2)))),MID(B20,(LEN(G8)+3),1)=""))),"OK")</f>
        <v>0</v>
      </c>
      <c r="Z20" s="15"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16"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1" t="b">
        <f>IF(AND(ISNUMBER(A19)&lt;&gt;"",ISNUMBER(A20)&lt;&gt;""),IF(AND(ISNUMBER(A20),ISNUMBER(A19)),IF(A20-A19=1,AND(ISNUMBER(INT(MID(A20,1,3))),MID(A20,4,1)="",MID(A20,1,1)&lt;&gt;"0"))))</f>
        <v>0</v>
      </c>
      <c r="AD20" s="21" t="str">
        <f t="shared" ref="AD20:AD38" si="2">IF(AC20=TRUE,"OK","S# INCORRECT")</f>
        <v>S# INCORRECT</v>
      </c>
      <c r="BL20" s="21" t="str">
        <f t="shared" ref="BL20:BL38" si="3">RIGHT(B20,3)</f>
        <v/>
      </c>
      <c r="BM20" s="21" t="b">
        <f t="shared" ref="BM20:BM38" si="4">ISNUMBER(INT((MID(BL20,1,1))))</f>
        <v>0</v>
      </c>
      <c r="BN20" s="21" t="b">
        <f t="shared" ref="BN20:BN38" si="5">ISNUMBER(INT((MID(BL20,2,1))))</f>
        <v>0</v>
      </c>
      <c r="BO20" s="21" t="b">
        <f t="shared" ref="BO20:BO38" si="6">ISNUMBER(INT((MID(BL20,3,1))))</f>
        <v>0</v>
      </c>
      <c r="BP20" s="21" t="str">
        <f t="shared" ref="BP20:BP38" si="7">IF(BM20=TRUE, MID(BL20,1,1),"")</f>
        <v/>
      </c>
      <c r="BQ20" s="21" t="str">
        <f t="shared" ref="BQ20:BQ38" si="8">IF(BN20=TRUE, MID(BL20,2,1),"")</f>
        <v/>
      </c>
      <c r="BR20" s="21" t="str">
        <f t="shared" ref="BR20:BR38" si="9">IF(BO20=TRUE, MID(BL20,3,1),"")</f>
        <v/>
      </c>
      <c r="BS20" s="21" t="str">
        <f t="shared" ref="BS20:BS38" si="10">T(BP20)&amp;T(BQ20)&amp;T(BR20)</f>
        <v/>
      </c>
      <c r="BT20" s="46" t="str">
        <f t="shared" ref="BT20:BT38" si="11">IF(BS20="","",INT(TRIM(BS20)))</f>
        <v/>
      </c>
      <c r="BU20" s="47" t="str">
        <f>IF(BT20&gt;BT19,"OK","INCORRECT")</f>
        <v>INCORRECT</v>
      </c>
      <c r="BV20" s="21" t="b">
        <f>BT20&gt;BT19</f>
        <v>0</v>
      </c>
      <c r="BW20" s="48" t="str">
        <f t="shared" ref="BW20:BW38" si="12">LEFT(B20,6)</f>
        <v/>
      </c>
      <c r="BX20" s="21" t="b">
        <f t="shared" ref="BX20:BX38" si="13">ISNUMBER(INT((MID(BW20,1,1))))</f>
        <v>0</v>
      </c>
      <c r="BY20" s="21" t="b">
        <f t="shared" ref="BY20:BY38" si="14">ISNUMBER(INT((MID(BW20,2,1))))</f>
        <v>0</v>
      </c>
      <c r="BZ20" s="21" t="b">
        <f t="shared" ref="BZ20:BZ38" si="15">ISNUMBER(INT((MID(BW20,3,1))))</f>
        <v>0</v>
      </c>
      <c r="CA20" s="21" t="b">
        <f t="shared" ref="CA20:CA38" si="16">ISNUMBER(INT((MID(BW20,4,1))))</f>
        <v>0</v>
      </c>
      <c r="CB20" s="21" t="b">
        <f t="shared" ref="CB20:CB38" si="17">ISNUMBER(INT((MID(BW20,5,1))))</f>
        <v>0</v>
      </c>
      <c r="CC20" s="21" t="b">
        <f t="shared" ref="CC20:CC38" si="18">ISNUMBER(INT((MID(BW20,6,1))))</f>
        <v>0</v>
      </c>
      <c r="CD20" s="21" t="str">
        <f t="shared" ref="CD20:CD38" si="19">IF(BX20=TRUE, MID(BW20,1,1),"")</f>
        <v/>
      </c>
      <c r="CE20" s="21" t="str">
        <f t="shared" ref="CE20:CE38" si="20">IF(BY20=TRUE, MID(BW20,2,1),"")</f>
        <v/>
      </c>
      <c r="CF20" s="21" t="str">
        <f t="shared" ref="CF20:CF38" si="21">IF(BZ20=TRUE, MID(BW20,3,1),"")</f>
        <v/>
      </c>
      <c r="CG20" s="21" t="str">
        <f t="shared" ref="CG20:CG38" si="22">IF(CA20=TRUE, MID(BW20,4,1),"")</f>
        <v/>
      </c>
      <c r="CH20" s="21" t="str">
        <f t="shared" ref="CH20:CH38" si="23">IF(CB20=TRUE, MID(BW20,5,1),"")</f>
        <v/>
      </c>
      <c r="CI20" s="21" t="str">
        <f t="shared" ref="CI20:CI38" si="24">IF(CC20=TRUE, MID(BW20,6,1),"")</f>
        <v/>
      </c>
      <c r="CJ20" s="48" t="str">
        <f t="shared" ref="CJ20:CJ38" si="25">TRIM(T(CD20)&amp;T(CE20)&amp;T(CF20))</f>
        <v/>
      </c>
      <c r="CK20" s="48" t="str">
        <f t="shared" ref="CK20:CK38" si="26">TRIM(T(CG20)&amp;T(CH20)&amp;T(CI20))</f>
        <v/>
      </c>
      <c r="CL20" s="49" t="str">
        <f t="shared" ref="CL20:CL38" si="27">IF(OR(MID(BW20,3,1)="-",MID(BW20,4,1)="-"),T(CJ20),"NO")</f>
        <v>NO</v>
      </c>
      <c r="CM20" s="49" t="str">
        <f t="shared" ref="CM20:CM38" si="28">IF(OR(MID(BW20,3,1)="-",MID(BW20,4,1)="-"),T(CK20),"NO")</f>
        <v>NO</v>
      </c>
      <c r="CN20" s="47" t="str">
        <f>IF(AND(CL20&lt;&gt;"NO", CM20&lt;&gt;"NO"),IF(CM20&lt;CL20,"OK","INCORRECT"),"NO")</f>
        <v>NO</v>
      </c>
      <c r="CO20" s="47" t="str">
        <f>IF(AND(CL20&lt;&gt;"NO", CM20&lt;&gt;"NO"),IF(CM20&lt;=CM19,"OK","INCORRECT"),"NO")</f>
        <v>NO</v>
      </c>
      <c r="CP20" s="49" t="str">
        <f>IF(OR(AND(OR(AND(CN20="NO",CO20="NO"),AND(CN20="OK", CO20="OK")),AND(CN19="NO", CO19="NO")),AND(AND(CN20="OK",CO20="OK",OR(AND(CN19="NO", CO19="NO"),AND(CN19="OK", CO19="OK"))))),"OK","INCORRECT")</f>
        <v>OK</v>
      </c>
      <c r="CQ20" s="21" t="b">
        <f>IF(CP20="OK",IF(AND(CL19="NO",CL20="NO"),BT20&gt;BT19))</f>
        <v>0</v>
      </c>
      <c r="CR20" s="21" t="b">
        <f>IF(CP20="OK",AND(CN20="OK",CO20="OK",CN19="NO",CO19="NO"))</f>
        <v>0</v>
      </c>
      <c r="CS20" s="21" t="b">
        <f>IF(CP20="OK",IF(AND(EXACT(CK19,CK20)),BT20&gt;BT19))</f>
        <v>0</v>
      </c>
      <c r="CT20" s="21" t="b">
        <f>IF(CP20="OK",CM20&lt;CM19)</f>
        <v>0</v>
      </c>
      <c r="CU20" s="48" t="str">
        <f>IF(AND(CQ20=FALSE,CR20=FALSE,CS20=FALSE,CT20=FALSE),"SEQUENCE INCORRECT","SEQUENCE CORRECT")</f>
        <v>SEQUENCE INCORRECT</v>
      </c>
      <c r="CV20" s="50">
        <f>COUNTIF(B19:B19,T(B20))</f>
        <v>1</v>
      </c>
    </row>
    <row r="21" spans="1:100" s="21" customFormat="1" ht="20.100000000000001" customHeight="1" thickBot="1">
      <c r="A21" s="39"/>
      <c r="B21" s="114"/>
      <c r="C21" s="115"/>
      <c r="D21" s="114"/>
      <c r="E21" s="115"/>
      <c r="F21" s="114"/>
      <c r="G21" s="115"/>
      <c r="H21" s="111" t="str">
        <f>IF(AND(AD21="OK",R21="OK"),IF(AND(A21&lt;&gt;"",D21&lt;&gt;"",F21&lt;&gt;"",OR(D21&lt;=E17,D21="ABS"),OR(F21&lt;=G17,F21="ABS")),IF(AND(F21="ABS"),"ABS",IF(SUM(D21:F21)=0,"ZERO",SUM(D21,F21))),""),"")</f>
        <v/>
      </c>
      <c r="I21" s="112"/>
      <c r="J21" s="112"/>
      <c r="K21" s="112"/>
      <c r="L21" s="112"/>
      <c r="M21" s="112"/>
      <c r="N21" s="112"/>
      <c r="O21" s="112"/>
      <c r="P21" s="113"/>
      <c r="Q21" s="166"/>
      <c r="R21" s="52" t="str">
        <f t="shared" si="1"/>
        <v/>
      </c>
      <c r="S21" s="134" t="str">
        <f>IF(OR(AND(OR(D21&lt;=E17,D21=0,D21="ABS"),OR(F21&lt;=G17,F21=0,F21="ABS"))),IF(OR(AND(A21="",B21="",D21="",F21=""),AND(A21&lt;&gt;"",B21&lt;&gt;"",D21&lt;&gt;"",F21&lt;&gt;"", AD21="OK")),"","Given Marks or Format is incorrect"), "Given Marks or Format is incorrect")</f>
        <v/>
      </c>
      <c r="T21" s="135"/>
      <c r="U21" s="135"/>
      <c r="V21" s="135"/>
      <c r="W21" s="135"/>
      <c r="X21" s="136"/>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 t="shared" ref="AC21:AC38" si="29">IF(AND(ISNUMBER(A20)&lt;&gt;"",ISNUMBER(A21)&lt;&gt;""),IF(AND(ISNUMBER(A21),ISNUMBER(A20)),IF(A21-A20=1,AND(ISNUMBER(INT(MID(A21,1,3))),MID(A21,4,1)="",MID(A21,1,1)&lt;&gt;"0"))))</f>
        <v>0</v>
      </c>
      <c r="AD21" s="21" t="str">
        <f t="shared" si="2"/>
        <v>S# INCORRECT</v>
      </c>
      <c r="BL21" s="21" t="str">
        <f t="shared" si="3"/>
        <v/>
      </c>
      <c r="BM21" s="21" t="b">
        <f t="shared" si="4"/>
        <v>0</v>
      </c>
      <c r="BN21" s="21" t="b">
        <f t="shared" si="5"/>
        <v>0</v>
      </c>
      <c r="BO21" s="21" t="b">
        <f t="shared" si="6"/>
        <v>0</v>
      </c>
      <c r="BP21" s="21" t="str">
        <f t="shared" si="7"/>
        <v/>
      </c>
      <c r="BQ21" s="21" t="str">
        <f t="shared" si="8"/>
        <v/>
      </c>
      <c r="BR21" s="21" t="str">
        <f t="shared" si="9"/>
        <v/>
      </c>
      <c r="BS21" s="21" t="str">
        <f t="shared" si="10"/>
        <v/>
      </c>
      <c r="BT21" s="46" t="str">
        <f t="shared" si="11"/>
        <v/>
      </c>
      <c r="BU21" s="47" t="str">
        <f t="shared" ref="BU21:BU38" si="30">IF(BT21&gt;BT20,"OK","INCORRECT")</f>
        <v>INCORRECT</v>
      </c>
      <c r="BV21" s="21" t="b">
        <f t="shared" ref="BV21:BV38" si="31">BT21&gt;BT20</f>
        <v>0</v>
      </c>
      <c r="BW21" s="48" t="str">
        <f t="shared" si="12"/>
        <v/>
      </c>
      <c r="BX21" s="21" t="b">
        <f t="shared" si="13"/>
        <v>0</v>
      </c>
      <c r="BY21" s="21" t="b">
        <f t="shared" si="14"/>
        <v>0</v>
      </c>
      <c r="BZ21" s="21" t="b">
        <f t="shared" si="15"/>
        <v>0</v>
      </c>
      <c r="CA21" s="21" t="b">
        <f t="shared" si="16"/>
        <v>0</v>
      </c>
      <c r="CB21" s="21" t="b">
        <f t="shared" si="17"/>
        <v>0</v>
      </c>
      <c r="CC21" s="21" t="b">
        <f t="shared" si="18"/>
        <v>0</v>
      </c>
      <c r="CD21" s="21" t="str">
        <f t="shared" si="19"/>
        <v/>
      </c>
      <c r="CE21" s="21" t="str">
        <f t="shared" si="20"/>
        <v/>
      </c>
      <c r="CF21" s="21" t="str">
        <f t="shared" si="21"/>
        <v/>
      </c>
      <c r="CG21" s="21" t="str">
        <f t="shared" si="22"/>
        <v/>
      </c>
      <c r="CH21" s="21" t="str">
        <f t="shared" si="23"/>
        <v/>
      </c>
      <c r="CI21" s="21" t="str">
        <f t="shared" si="24"/>
        <v/>
      </c>
      <c r="CJ21" s="48" t="str">
        <f t="shared" si="25"/>
        <v/>
      </c>
      <c r="CK21" s="48" t="str">
        <f t="shared" si="26"/>
        <v/>
      </c>
      <c r="CL21" s="49" t="str">
        <f t="shared" si="27"/>
        <v>NO</v>
      </c>
      <c r="CM21" s="49" t="str">
        <f t="shared" si="28"/>
        <v>NO</v>
      </c>
      <c r="CN21" s="47" t="str">
        <f t="shared" ref="CN21:CN38" si="32">IF(AND(CL21&lt;&gt;"NO", CM21&lt;&gt;"NO"),IF(CM21&lt;CL21,"OK","INCORRECT"),"NO")</f>
        <v>NO</v>
      </c>
      <c r="CO21" s="47" t="str">
        <f t="shared" ref="CO21:CO38" si="33">IF(AND(CL21&lt;&gt;"NO", CM21&lt;&gt;"NO"),IF(CM21&lt;=CM20,"OK","INCORRECT"),"NO")</f>
        <v>NO</v>
      </c>
      <c r="CP21" s="49" t="str">
        <f t="shared" ref="CP21:CP38" si="34">IF(OR(AND(OR(AND(CN21="NO",CO21="NO"),AND(CN21="OK", CO21="OK")),AND(CN20="NO", CO20="NO")),AND(AND(CN21="OK",CO21="OK",OR(AND(CN20="NO", CO20="NO"),AND(CN20="OK", CO20="OK"))))),"OK","INCORRECT")</f>
        <v>OK</v>
      </c>
      <c r="CQ21" s="21" t="b">
        <f t="shared" ref="CQ21:CQ38" si="35">IF(CP21="OK",IF(AND(CL20="NO",CL21="NO"),BT21&gt;BT20))</f>
        <v>0</v>
      </c>
      <c r="CR21" s="21" t="b">
        <f t="shared" ref="CR21:CR38" si="36">IF(CP21="OK",AND(CN21="OK",CO21="OK",CN20="NO",CO20="NO"))</f>
        <v>0</v>
      </c>
      <c r="CS21" s="21" t="b">
        <f t="shared" ref="CS21:CS38" si="37">IF(CP21="OK",IF(AND(EXACT(CK20,CK21)),BT21&gt;BT20))</f>
        <v>0</v>
      </c>
      <c r="CT21" s="21" t="b">
        <f t="shared" ref="CT21:CT38" si="38">IF(CP21="OK",CM21&lt;CM20)</f>
        <v>0</v>
      </c>
      <c r="CU21" s="48" t="str">
        <f t="shared" ref="CU21:CU38" si="39">IF(AND(CQ21=FALSE,CR21=FALSE,CS21=FALSE,CT21=FALSE),"SEQUENCE INCORRECT","SEQUENCE CORRECT")</f>
        <v>SEQUENCE INCORRECT</v>
      </c>
      <c r="CV21" s="50">
        <f>COUNTIF(B19:B20,T(B21))</f>
        <v>2</v>
      </c>
    </row>
    <row r="22" spans="1:100" s="21" customFormat="1" ht="20.100000000000001" customHeight="1" thickBot="1">
      <c r="A22" s="62"/>
      <c r="B22" s="114"/>
      <c r="C22" s="115"/>
      <c r="D22" s="114"/>
      <c r="E22" s="115"/>
      <c r="F22" s="114"/>
      <c r="G22" s="115"/>
      <c r="H22" s="111" t="str">
        <f>IF(AND(AD22="OK",R22="OK"),IF(AND(A22&lt;&gt;"",D22&lt;&gt;"",F22&lt;&gt;"",OR(D22&lt;=E17,D22="ABS"),OR(F22&lt;=G17,F22="ABS")),IF(AND(F22="ABS"),"ABS",IF(SUM(D22:F22)=0,"ZERO",SUM(D22,F22))),""),"")</f>
        <v/>
      </c>
      <c r="I22" s="112"/>
      <c r="J22" s="112"/>
      <c r="K22" s="112"/>
      <c r="L22" s="112"/>
      <c r="M22" s="112"/>
      <c r="N22" s="112"/>
      <c r="O22" s="112"/>
      <c r="P22" s="113"/>
      <c r="Q22" s="166"/>
      <c r="R22" s="52" t="str">
        <f t="shared" si="1"/>
        <v/>
      </c>
      <c r="S22" s="134" t="str">
        <f>IF(OR(AND(OR(D22&lt;=E17,D22=0,D22="ABS"),OR(F22&lt;=G17,F22=0,F22="ABS"))),IF(OR(AND(A22="",B22="",D22="",F22=""),AND(A22&lt;&gt;"",B22&lt;&gt;"",D22&lt;&gt;"",F22&lt;&gt;"", AD22="OK")),"","Given Marks or Format is incorrect"), "Given Marks or Format is incorrect")</f>
        <v/>
      </c>
      <c r="T22" s="135"/>
      <c r="U22" s="135"/>
      <c r="V22" s="135"/>
      <c r="W22" s="135"/>
      <c r="X22" s="136"/>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 t="shared" si="29"/>
        <v>0</v>
      </c>
      <c r="AD22" s="21" t="str">
        <f t="shared" si="2"/>
        <v>S# INCORRECT</v>
      </c>
      <c r="BL22" s="21" t="str">
        <f t="shared" si="3"/>
        <v/>
      </c>
      <c r="BM22" s="21" t="b">
        <f t="shared" si="4"/>
        <v>0</v>
      </c>
      <c r="BN22" s="21" t="b">
        <f t="shared" si="5"/>
        <v>0</v>
      </c>
      <c r="BO22" s="21" t="b">
        <f t="shared" si="6"/>
        <v>0</v>
      </c>
      <c r="BP22" s="21" t="str">
        <f t="shared" si="7"/>
        <v/>
      </c>
      <c r="BQ22" s="21" t="str">
        <f t="shared" si="8"/>
        <v/>
      </c>
      <c r="BR22" s="21" t="str">
        <f t="shared" si="9"/>
        <v/>
      </c>
      <c r="BS22" s="21" t="str">
        <f t="shared" si="10"/>
        <v/>
      </c>
      <c r="BT22" s="46" t="str">
        <f t="shared" si="11"/>
        <v/>
      </c>
      <c r="BU22" s="47" t="str">
        <f t="shared" si="30"/>
        <v>INCORRECT</v>
      </c>
      <c r="BV22" s="21" t="b">
        <f t="shared" si="31"/>
        <v>0</v>
      </c>
      <c r="BW22" s="48" t="str">
        <f t="shared" si="12"/>
        <v/>
      </c>
      <c r="BX22" s="21" t="b">
        <f t="shared" si="13"/>
        <v>0</v>
      </c>
      <c r="BY22" s="21" t="b">
        <f t="shared" si="14"/>
        <v>0</v>
      </c>
      <c r="BZ22" s="21" t="b">
        <f t="shared" si="15"/>
        <v>0</v>
      </c>
      <c r="CA22" s="21" t="b">
        <f t="shared" si="16"/>
        <v>0</v>
      </c>
      <c r="CB22" s="21" t="b">
        <f t="shared" si="17"/>
        <v>0</v>
      </c>
      <c r="CC22" s="21" t="b">
        <f t="shared" si="18"/>
        <v>0</v>
      </c>
      <c r="CD22" s="21" t="str">
        <f t="shared" si="19"/>
        <v/>
      </c>
      <c r="CE22" s="21" t="str">
        <f t="shared" si="20"/>
        <v/>
      </c>
      <c r="CF22" s="21" t="str">
        <f t="shared" si="21"/>
        <v/>
      </c>
      <c r="CG22" s="21" t="str">
        <f t="shared" si="22"/>
        <v/>
      </c>
      <c r="CH22" s="21" t="str">
        <f t="shared" si="23"/>
        <v/>
      </c>
      <c r="CI22" s="21" t="str">
        <f t="shared" si="24"/>
        <v/>
      </c>
      <c r="CJ22" s="48" t="str">
        <f t="shared" si="25"/>
        <v/>
      </c>
      <c r="CK22" s="48" t="str">
        <f t="shared" si="26"/>
        <v/>
      </c>
      <c r="CL22" s="49" t="str">
        <f t="shared" si="27"/>
        <v>NO</v>
      </c>
      <c r="CM22" s="49" t="str">
        <f t="shared" si="28"/>
        <v>NO</v>
      </c>
      <c r="CN22" s="47" t="str">
        <f t="shared" si="32"/>
        <v>NO</v>
      </c>
      <c r="CO22" s="47" t="str">
        <f t="shared" si="33"/>
        <v>NO</v>
      </c>
      <c r="CP22" s="49" t="str">
        <f t="shared" si="34"/>
        <v>OK</v>
      </c>
      <c r="CQ22" s="21" t="b">
        <f t="shared" si="35"/>
        <v>0</v>
      </c>
      <c r="CR22" s="21" t="b">
        <f t="shared" si="36"/>
        <v>0</v>
      </c>
      <c r="CS22" s="21" t="b">
        <f t="shared" si="37"/>
        <v>0</v>
      </c>
      <c r="CT22" s="21" t="b">
        <f t="shared" si="38"/>
        <v>0</v>
      </c>
      <c r="CU22" s="48" t="str">
        <f t="shared" si="39"/>
        <v>SEQUENCE INCORRECT</v>
      </c>
      <c r="CV22" s="50">
        <f>COUNTIF(B19:B21,T(B22))</f>
        <v>3</v>
      </c>
    </row>
    <row r="23" spans="1:100" s="21" customFormat="1" ht="20.100000000000001" customHeight="1" thickBot="1">
      <c r="A23" s="39"/>
      <c r="B23" s="114"/>
      <c r="C23" s="115"/>
      <c r="D23" s="114"/>
      <c r="E23" s="115"/>
      <c r="F23" s="114"/>
      <c r="G23" s="115"/>
      <c r="H23" s="111" t="str">
        <f>IF(AND(AD23="OK",R23="OK"),IF(AND(A23&lt;&gt;"",D23&lt;&gt;"",F23&lt;&gt;"",OR(D23&lt;=E17,D23="ABS"),OR(F23&lt;=G17,F23="ABS")),IF(AND(F23="ABS"),"ABS",IF(SUM(D23:F23)=0,"ZERO",SUM(D23,F23))),""),"")</f>
        <v/>
      </c>
      <c r="I23" s="112"/>
      <c r="J23" s="112"/>
      <c r="K23" s="112"/>
      <c r="L23" s="112"/>
      <c r="M23" s="112"/>
      <c r="N23" s="112"/>
      <c r="O23" s="112"/>
      <c r="P23" s="113"/>
      <c r="Q23" s="166"/>
      <c r="R23" s="52" t="str">
        <f t="shared" si="1"/>
        <v/>
      </c>
      <c r="S23" s="134" t="str">
        <f>IF(OR(AND(OR(D23&lt;=E17,D23=0,D23="ABS"),OR(F23&lt;=G17,F23=0,F23="ABS"))),IF(OR(AND(A23="",B23="",D23="",F23=""),AND(A23&lt;&gt;"",B23&lt;&gt;"",D23&lt;&gt;"",F23&lt;&gt;"",AD23="OK")),"","Given Marks or Format is incorrect"),"Given Marks or Format is incorrect")</f>
        <v/>
      </c>
      <c r="T23" s="135"/>
      <c r="U23" s="135"/>
      <c r="V23" s="135"/>
      <c r="W23" s="135"/>
      <c r="X23" s="136"/>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si="29"/>
        <v>0</v>
      </c>
      <c r="AD23" s="21" t="str">
        <f t="shared" si="2"/>
        <v>S# INCORRECT</v>
      </c>
      <c r="BL23" s="21" t="str">
        <f t="shared" si="3"/>
        <v/>
      </c>
      <c r="BM23" s="21" t="b">
        <f t="shared" si="4"/>
        <v>0</v>
      </c>
      <c r="BN23" s="21" t="b">
        <f t="shared" si="5"/>
        <v>0</v>
      </c>
      <c r="BO23" s="21" t="b">
        <f t="shared" si="6"/>
        <v>0</v>
      </c>
      <c r="BP23" s="21" t="str">
        <f t="shared" si="7"/>
        <v/>
      </c>
      <c r="BQ23" s="21" t="str">
        <f t="shared" si="8"/>
        <v/>
      </c>
      <c r="BR23" s="21" t="str">
        <f t="shared" si="9"/>
        <v/>
      </c>
      <c r="BS23" s="21" t="str">
        <f t="shared" si="10"/>
        <v/>
      </c>
      <c r="BT23" s="46" t="str">
        <f t="shared" si="11"/>
        <v/>
      </c>
      <c r="BU23" s="47" t="str">
        <f t="shared" si="30"/>
        <v>INCORRECT</v>
      </c>
      <c r="BV23" s="21" t="b">
        <f t="shared" si="31"/>
        <v>0</v>
      </c>
      <c r="BW23" s="48" t="str">
        <f t="shared" si="12"/>
        <v/>
      </c>
      <c r="BX23" s="21" t="b">
        <f t="shared" si="13"/>
        <v>0</v>
      </c>
      <c r="BY23" s="21" t="b">
        <f t="shared" si="14"/>
        <v>0</v>
      </c>
      <c r="BZ23" s="21" t="b">
        <f t="shared" si="15"/>
        <v>0</v>
      </c>
      <c r="CA23" s="21" t="b">
        <f t="shared" si="16"/>
        <v>0</v>
      </c>
      <c r="CB23" s="21" t="b">
        <f t="shared" si="17"/>
        <v>0</v>
      </c>
      <c r="CC23" s="21" t="b">
        <f t="shared" si="18"/>
        <v>0</v>
      </c>
      <c r="CD23" s="21" t="str">
        <f t="shared" si="19"/>
        <v/>
      </c>
      <c r="CE23" s="21" t="str">
        <f t="shared" si="20"/>
        <v/>
      </c>
      <c r="CF23" s="21" t="str">
        <f t="shared" si="21"/>
        <v/>
      </c>
      <c r="CG23" s="21" t="str">
        <f t="shared" si="22"/>
        <v/>
      </c>
      <c r="CH23" s="21" t="str">
        <f t="shared" si="23"/>
        <v/>
      </c>
      <c r="CI23" s="21" t="str">
        <f t="shared" si="24"/>
        <v/>
      </c>
      <c r="CJ23" s="48" t="str">
        <f t="shared" si="25"/>
        <v/>
      </c>
      <c r="CK23" s="48" t="str">
        <f t="shared" si="26"/>
        <v/>
      </c>
      <c r="CL23" s="49" t="str">
        <f t="shared" si="27"/>
        <v>NO</v>
      </c>
      <c r="CM23" s="49" t="str">
        <f t="shared" si="28"/>
        <v>NO</v>
      </c>
      <c r="CN23" s="47" t="str">
        <f t="shared" si="32"/>
        <v>NO</v>
      </c>
      <c r="CO23" s="47" t="str">
        <f t="shared" si="33"/>
        <v>NO</v>
      </c>
      <c r="CP23" s="49" t="str">
        <f t="shared" si="34"/>
        <v>OK</v>
      </c>
      <c r="CQ23" s="21" t="b">
        <f t="shared" si="35"/>
        <v>0</v>
      </c>
      <c r="CR23" s="21" t="b">
        <f t="shared" si="36"/>
        <v>0</v>
      </c>
      <c r="CS23" s="21" t="b">
        <f t="shared" si="37"/>
        <v>0</v>
      </c>
      <c r="CT23" s="21" t="b">
        <f t="shared" si="38"/>
        <v>0</v>
      </c>
      <c r="CU23" s="48" t="str">
        <f t="shared" si="39"/>
        <v>SEQUENCE INCORRECT</v>
      </c>
      <c r="CV23" s="50">
        <f>COUNTIF(B19:B22,T(B23))</f>
        <v>4</v>
      </c>
    </row>
    <row r="24" spans="1:100" s="21" customFormat="1" ht="20.100000000000001" customHeight="1" thickBot="1">
      <c r="A24" s="62"/>
      <c r="B24" s="114"/>
      <c r="C24" s="115"/>
      <c r="D24" s="114"/>
      <c r="E24" s="115"/>
      <c r="F24" s="114"/>
      <c r="G24" s="115"/>
      <c r="H24" s="111" t="str">
        <f>IF(AND(AD24="OK",R24="OK"),IF(AND(A24&lt;&gt;"",D24&lt;&gt;"",F24&lt;&gt;"",OR(D24&lt;=E17,D24="ABS"),OR(F24&lt;=G17,F24="ABS")),IF(AND(F24="ABS"),"ABS",IF(SUM(D24:F24)=0,"ZERO",SUM(D24,F24))),""),"")</f>
        <v/>
      </c>
      <c r="I24" s="112"/>
      <c r="J24" s="112"/>
      <c r="K24" s="112"/>
      <c r="L24" s="112"/>
      <c r="M24" s="112"/>
      <c r="N24" s="112"/>
      <c r="O24" s="112"/>
      <c r="P24" s="113"/>
      <c r="Q24" s="166"/>
      <c r="R24" s="52" t="str">
        <f t="shared" si="1"/>
        <v/>
      </c>
      <c r="S24" s="134" t="str">
        <f>IF(OR(AND(OR(D24&lt;=E17,D24=0,D24="ABS"),OR(F24&lt;=G17,F24=0,F24="ABS"))),IF(OR(AND(A24="",B24="",D24="",F24=""),AND(A24&lt;&gt;"",B24&lt;&gt;"",D24&lt;&gt;"",F24&lt;&gt;"",AD24="OK")),"","Given Marks or Format is incorrect"),"Given Marks or Format is incorrect")</f>
        <v/>
      </c>
      <c r="T24" s="135"/>
      <c r="U24" s="135"/>
      <c r="V24" s="135"/>
      <c r="W24" s="135"/>
      <c r="X24" s="136"/>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9"/>
        <v>0</v>
      </c>
      <c r="AD24" s="21" t="str">
        <f t="shared" si="2"/>
        <v>S# INCORRECT</v>
      </c>
      <c r="BL24" s="21" t="str">
        <f t="shared" si="3"/>
        <v/>
      </c>
      <c r="BM24" s="21" t="b">
        <f t="shared" si="4"/>
        <v>0</v>
      </c>
      <c r="BN24" s="21" t="b">
        <f t="shared" si="5"/>
        <v>0</v>
      </c>
      <c r="BO24" s="21" t="b">
        <f t="shared" si="6"/>
        <v>0</v>
      </c>
      <c r="BP24" s="21" t="str">
        <f t="shared" si="7"/>
        <v/>
      </c>
      <c r="BQ24" s="21" t="str">
        <f t="shared" si="8"/>
        <v/>
      </c>
      <c r="BR24" s="21" t="str">
        <f t="shared" si="9"/>
        <v/>
      </c>
      <c r="BS24" s="21" t="str">
        <f t="shared" si="10"/>
        <v/>
      </c>
      <c r="BT24" s="46" t="str">
        <f t="shared" si="11"/>
        <v/>
      </c>
      <c r="BU24" s="47" t="str">
        <f t="shared" si="30"/>
        <v>INCORRECT</v>
      </c>
      <c r="BV24" s="21" t="b">
        <f t="shared" si="31"/>
        <v>0</v>
      </c>
      <c r="BW24" s="48" t="str">
        <f t="shared" si="12"/>
        <v/>
      </c>
      <c r="BX24" s="21" t="b">
        <f t="shared" si="13"/>
        <v>0</v>
      </c>
      <c r="BY24" s="21" t="b">
        <f t="shared" si="14"/>
        <v>0</v>
      </c>
      <c r="BZ24" s="21" t="b">
        <f t="shared" si="15"/>
        <v>0</v>
      </c>
      <c r="CA24" s="21" t="b">
        <f t="shared" si="16"/>
        <v>0</v>
      </c>
      <c r="CB24" s="21" t="b">
        <f t="shared" si="17"/>
        <v>0</v>
      </c>
      <c r="CC24" s="21" t="b">
        <f t="shared" si="18"/>
        <v>0</v>
      </c>
      <c r="CD24" s="21" t="str">
        <f t="shared" si="19"/>
        <v/>
      </c>
      <c r="CE24" s="21" t="str">
        <f t="shared" si="20"/>
        <v/>
      </c>
      <c r="CF24" s="21" t="str">
        <f t="shared" si="21"/>
        <v/>
      </c>
      <c r="CG24" s="21" t="str">
        <f t="shared" si="22"/>
        <v/>
      </c>
      <c r="CH24" s="21" t="str">
        <f t="shared" si="23"/>
        <v/>
      </c>
      <c r="CI24" s="21" t="str">
        <f t="shared" si="24"/>
        <v/>
      </c>
      <c r="CJ24" s="48" t="str">
        <f t="shared" si="25"/>
        <v/>
      </c>
      <c r="CK24" s="48" t="str">
        <f t="shared" si="26"/>
        <v/>
      </c>
      <c r="CL24" s="49" t="str">
        <f t="shared" si="27"/>
        <v>NO</v>
      </c>
      <c r="CM24" s="49" t="str">
        <f t="shared" si="28"/>
        <v>NO</v>
      </c>
      <c r="CN24" s="47" t="str">
        <f t="shared" si="32"/>
        <v>NO</v>
      </c>
      <c r="CO24" s="47" t="str">
        <f t="shared" si="33"/>
        <v>NO</v>
      </c>
      <c r="CP24" s="49" t="str">
        <f t="shared" si="34"/>
        <v>OK</v>
      </c>
      <c r="CQ24" s="21" t="b">
        <f t="shared" si="35"/>
        <v>0</v>
      </c>
      <c r="CR24" s="21" t="b">
        <f t="shared" si="36"/>
        <v>0</v>
      </c>
      <c r="CS24" s="21" t="b">
        <f t="shared" si="37"/>
        <v>0</v>
      </c>
      <c r="CT24" s="21" t="b">
        <f t="shared" si="38"/>
        <v>0</v>
      </c>
      <c r="CU24" s="48" t="str">
        <f t="shared" si="39"/>
        <v>SEQUENCE INCORRECT</v>
      </c>
      <c r="CV24" s="50">
        <f>COUNTIF(B19:B23,T(B24))</f>
        <v>5</v>
      </c>
    </row>
    <row r="25" spans="1:100" s="21" customFormat="1" ht="20.100000000000001" customHeight="1" thickBot="1">
      <c r="A25" s="39"/>
      <c r="B25" s="114"/>
      <c r="C25" s="115"/>
      <c r="D25" s="114"/>
      <c r="E25" s="115"/>
      <c r="F25" s="114"/>
      <c r="G25" s="115"/>
      <c r="H25" s="111" t="str">
        <f>IF(AND(AD25="OK",R25="OK"),IF(AND(A25&lt;&gt;"",D25&lt;&gt;"",F25&lt;&gt;"",OR(D25&lt;=E17,D25="ABS"),OR(F25&lt;=G17,F25="ABS")),IF(AND(F25="ABS"),"ABS",IF(SUM(D25:F25)=0,"ZERO",SUM(D25,F25))),""),"")</f>
        <v/>
      </c>
      <c r="I25" s="112"/>
      <c r="J25" s="112"/>
      <c r="K25" s="112"/>
      <c r="L25" s="112"/>
      <c r="M25" s="112"/>
      <c r="N25" s="112"/>
      <c r="O25" s="112"/>
      <c r="P25" s="113"/>
      <c r="Q25" s="166"/>
      <c r="R25" s="52" t="str">
        <f t="shared" si="1"/>
        <v/>
      </c>
      <c r="S25" s="134" t="str">
        <f>IF(OR(AND(OR(D25&lt;=E17,D25=0,D25="ABS"),OR(F25&lt;=G17,F25=0,F25="ABS"))),IF(OR(AND(A25="",B25="",D25="",F25=""),AND(A25&lt;&gt;"",B25&lt;&gt;"",D25&lt;&gt;"",F25&lt;&gt;"", AD25="OK")),"","Given Marks or Format is incorrect"), "Given Marks or Format is incorrect")</f>
        <v/>
      </c>
      <c r="T25" s="135"/>
      <c r="U25" s="135"/>
      <c r="V25" s="135"/>
      <c r="W25" s="135"/>
      <c r="X25" s="136"/>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9"/>
        <v>0</v>
      </c>
      <c r="AD25" s="21" t="str">
        <f t="shared" si="2"/>
        <v>S# INCORRECT</v>
      </c>
      <c r="BL25" s="21" t="str">
        <f t="shared" si="3"/>
        <v/>
      </c>
      <c r="BM25" s="21" t="b">
        <f t="shared" si="4"/>
        <v>0</v>
      </c>
      <c r="BN25" s="21" t="b">
        <f t="shared" si="5"/>
        <v>0</v>
      </c>
      <c r="BO25" s="21" t="b">
        <f t="shared" si="6"/>
        <v>0</v>
      </c>
      <c r="BP25" s="21" t="str">
        <f t="shared" si="7"/>
        <v/>
      </c>
      <c r="BQ25" s="21" t="str">
        <f t="shared" si="8"/>
        <v/>
      </c>
      <c r="BR25" s="21" t="str">
        <f t="shared" si="9"/>
        <v/>
      </c>
      <c r="BS25" s="21" t="str">
        <f t="shared" si="10"/>
        <v/>
      </c>
      <c r="BT25" s="46" t="str">
        <f t="shared" si="11"/>
        <v/>
      </c>
      <c r="BU25" s="47" t="str">
        <f t="shared" si="30"/>
        <v>INCORRECT</v>
      </c>
      <c r="BV25" s="21" t="b">
        <f t="shared" si="31"/>
        <v>0</v>
      </c>
      <c r="BW25" s="48" t="str">
        <f t="shared" si="12"/>
        <v/>
      </c>
      <c r="BX25" s="21" t="b">
        <f t="shared" si="13"/>
        <v>0</v>
      </c>
      <c r="BY25" s="21" t="b">
        <f t="shared" si="14"/>
        <v>0</v>
      </c>
      <c r="BZ25" s="21" t="b">
        <f t="shared" si="15"/>
        <v>0</v>
      </c>
      <c r="CA25" s="21" t="b">
        <f t="shared" si="16"/>
        <v>0</v>
      </c>
      <c r="CB25" s="21" t="b">
        <f t="shared" si="17"/>
        <v>0</v>
      </c>
      <c r="CC25" s="21" t="b">
        <f t="shared" si="18"/>
        <v>0</v>
      </c>
      <c r="CD25" s="21" t="str">
        <f t="shared" si="19"/>
        <v/>
      </c>
      <c r="CE25" s="21" t="str">
        <f t="shared" si="20"/>
        <v/>
      </c>
      <c r="CF25" s="21" t="str">
        <f t="shared" si="21"/>
        <v/>
      </c>
      <c r="CG25" s="21" t="str">
        <f t="shared" si="22"/>
        <v/>
      </c>
      <c r="CH25" s="21" t="str">
        <f t="shared" si="23"/>
        <v/>
      </c>
      <c r="CI25" s="21" t="str">
        <f t="shared" si="24"/>
        <v/>
      </c>
      <c r="CJ25" s="48" t="str">
        <f t="shared" si="25"/>
        <v/>
      </c>
      <c r="CK25" s="48" t="str">
        <f t="shared" si="26"/>
        <v/>
      </c>
      <c r="CL25" s="49" t="str">
        <f t="shared" si="27"/>
        <v>NO</v>
      </c>
      <c r="CM25" s="49" t="str">
        <f t="shared" si="28"/>
        <v>NO</v>
      </c>
      <c r="CN25" s="47" t="str">
        <f t="shared" si="32"/>
        <v>NO</v>
      </c>
      <c r="CO25" s="47" t="str">
        <f t="shared" si="33"/>
        <v>NO</v>
      </c>
      <c r="CP25" s="49" t="str">
        <f t="shared" si="34"/>
        <v>OK</v>
      </c>
      <c r="CQ25" s="21" t="b">
        <f t="shared" si="35"/>
        <v>0</v>
      </c>
      <c r="CR25" s="21" t="b">
        <f t="shared" si="36"/>
        <v>0</v>
      </c>
      <c r="CS25" s="21" t="b">
        <f t="shared" si="37"/>
        <v>0</v>
      </c>
      <c r="CT25" s="21" t="b">
        <f t="shared" si="38"/>
        <v>0</v>
      </c>
      <c r="CU25" s="48" t="str">
        <f t="shared" si="39"/>
        <v>SEQUENCE INCORRECT</v>
      </c>
      <c r="CV25" s="50">
        <f>COUNTIF(B19:B24,T(B25))</f>
        <v>6</v>
      </c>
    </row>
    <row r="26" spans="1:100" s="21" customFormat="1" ht="20.100000000000001" customHeight="1" thickBot="1">
      <c r="A26" s="62"/>
      <c r="B26" s="114"/>
      <c r="C26" s="115"/>
      <c r="D26" s="114"/>
      <c r="E26" s="115"/>
      <c r="F26" s="114"/>
      <c r="G26" s="115"/>
      <c r="H26" s="111" t="str">
        <f>IF(AND(AD26="OK",R26="OK"),IF(AND(A26&lt;&gt;"",D26&lt;&gt;"",F26&lt;&gt;"",OR(D26&lt;=E17,D26="ABS"),OR(F26&lt;=G17,F26="ABS")),IF(AND(F26="ABS"),"ABS",IF(SUM(D26:F26)=0,"ZERO",SUM(D26,F26))),""),"")</f>
        <v/>
      </c>
      <c r="I26" s="112"/>
      <c r="J26" s="112"/>
      <c r="K26" s="112"/>
      <c r="L26" s="112"/>
      <c r="M26" s="112"/>
      <c r="N26" s="112"/>
      <c r="O26" s="112"/>
      <c r="P26" s="113"/>
      <c r="Q26" s="166"/>
      <c r="R26" s="52" t="str">
        <f t="shared" si="1"/>
        <v/>
      </c>
      <c r="S26" s="134" t="str">
        <f>IF(OR(AND(OR(D26&lt;=E17,D26=0,D26="ABS"),OR(F26&lt;=G17,F26=0,F26="ABS"))),IF(OR(AND(A26="",B26="",D26="",F26=""),AND(A26&lt;&gt;"",B26&lt;&gt;"",D26&lt;&gt;"",F26&lt;&gt;"", AD26="OK")),"","Given Marks or Format is incorrect"), "Given Marks or Format is incorrect")</f>
        <v/>
      </c>
      <c r="T26" s="135"/>
      <c r="U26" s="135"/>
      <c r="V26" s="135"/>
      <c r="W26" s="135"/>
      <c r="X26" s="136"/>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9"/>
        <v>0</v>
      </c>
      <c r="AD26" s="21" t="str">
        <f t="shared" si="2"/>
        <v>S# INCORRECT</v>
      </c>
      <c r="BL26" s="21" t="str">
        <f t="shared" si="3"/>
        <v/>
      </c>
      <c r="BM26" s="21" t="b">
        <f t="shared" si="4"/>
        <v>0</v>
      </c>
      <c r="BN26" s="21" t="b">
        <f t="shared" si="5"/>
        <v>0</v>
      </c>
      <c r="BO26" s="21" t="b">
        <f t="shared" si="6"/>
        <v>0</v>
      </c>
      <c r="BP26" s="21" t="str">
        <f t="shared" si="7"/>
        <v/>
      </c>
      <c r="BQ26" s="21" t="str">
        <f t="shared" si="8"/>
        <v/>
      </c>
      <c r="BR26" s="21" t="str">
        <f t="shared" si="9"/>
        <v/>
      </c>
      <c r="BS26" s="21" t="str">
        <f t="shared" si="10"/>
        <v/>
      </c>
      <c r="BT26" s="46" t="str">
        <f t="shared" si="11"/>
        <v/>
      </c>
      <c r="BU26" s="47" t="str">
        <f t="shared" si="30"/>
        <v>INCORRECT</v>
      </c>
      <c r="BV26" s="21" t="b">
        <f t="shared" si="31"/>
        <v>0</v>
      </c>
      <c r="BW26" s="48" t="str">
        <f t="shared" si="12"/>
        <v/>
      </c>
      <c r="BX26" s="21" t="b">
        <f t="shared" si="13"/>
        <v>0</v>
      </c>
      <c r="BY26" s="21" t="b">
        <f t="shared" si="14"/>
        <v>0</v>
      </c>
      <c r="BZ26" s="21" t="b">
        <f t="shared" si="15"/>
        <v>0</v>
      </c>
      <c r="CA26" s="21" t="b">
        <f t="shared" si="16"/>
        <v>0</v>
      </c>
      <c r="CB26" s="21" t="b">
        <f t="shared" si="17"/>
        <v>0</v>
      </c>
      <c r="CC26" s="21" t="b">
        <f t="shared" si="18"/>
        <v>0</v>
      </c>
      <c r="CD26" s="21" t="str">
        <f t="shared" si="19"/>
        <v/>
      </c>
      <c r="CE26" s="21" t="str">
        <f t="shared" si="20"/>
        <v/>
      </c>
      <c r="CF26" s="21" t="str">
        <f t="shared" si="21"/>
        <v/>
      </c>
      <c r="CG26" s="21" t="str">
        <f t="shared" si="22"/>
        <v/>
      </c>
      <c r="CH26" s="21" t="str">
        <f t="shared" si="23"/>
        <v/>
      </c>
      <c r="CI26" s="21" t="str">
        <f t="shared" si="24"/>
        <v/>
      </c>
      <c r="CJ26" s="48" t="str">
        <f t="shared" si="25"/>
        <v/>
      </c>
      <c r="CK26" s="48" t="str">
        <f t="shared" si="26"/>
        <v/>
      </c>
      <c r="CL26" s="49" t="str">
        <f t="shared" si="27"/>
        <v>NO</v>
      </c>
      <c r="CM26" s="49" t="str">
        <f t="shared" si="28"/>
        <v>NO</v>
      </c>
      <c r="CN26" s="47" t="str">
        <f t="shared" si="32"/>
        <v>NO</v>
      </c>
      <c r="CO26" s="47" t="str">
        <f t="shared" si="33"/>
        <v>NO</v>
      </c>
      <c r="CP26" s="49" t="str">
        <f t="shared" si="34"/>
        <v>OK</v>
      </c>
      <c r="CQ26" s="21" t="b">
        <f t="shared" si="35"/>
        <v>0</v>
      </c>
      <c r="CR26" s="21" t="b">
        <f t="shared" si="36"/>
        <v>0</v>
      </c>
      <c r="CS26" s="21" t="b">
        <f t="shared" si="37"/>
        <v>0</v>
      </c>
      <c r="CT26" s="21" t="b">
        <f t="shared" si="38"/>
        <v>0</v>
      </c>
      <c r="CU26" s="48" t="str">
        <f t="shared" si="39"/>
        <v>SEQUENCE INCORRECT</v>
      </c>
      <c r="CV26" s="50">
        <f>COUNTIF(B19:B25,T(B26))</f>
        <v>7</v>
      </c>
    </row>
    <row r="27" spans="1:100" s="21" customFormat="1" ht="20.100000000000001" customHeight="1" thickBot="1">
      <c r="A27" s="39"/>
      <c r="B27" s="114"/>
      <c r="C27" s="115"/>
      <c r="D27" s="114"/>
      <c r="E27" s="115"/>
      <c r="F27" s="114"/>
      <c r="G27" s="115"/>
      <c r="H27" s="111" t="str">
        <f>IF(AND(AD27="OK",R27="OK"),IF(AND(A27&lt;&gt;"",D27&lt;&gt;"",F27&lt;&gt;"",OR(D27&lt;=E17,D27="ABS"),OR(F27&lt;=G17,F27="ABS")),IF(AND(F27="ABS"),"ABS",IF(SUM(D27:F27)=0,"ZERO",SUM(D27,F27))),""),"")</f>
        <v/>
      </c>
      <c r="I27" s="112"/>
      <c r="J27" s="112"/>
      <c r="K27" s="112"/>
      <c r="L27" s="112"/>
      <c r="M27" s="112"/>
      <c r="N27" s="112"/>
      <c r="O27" s="112"/>
      <c r="P27" s="113"/>
      <c r="Q27" s="166"/>
      <c r="R27" s="52" t="str">
        <f t="shared" si="1"/>
        <v/>
      </c>
      <c r="S27" s="134" t="str">
        <f>IF(OR(AND(OR(D27&lt;=E17,D27=0,D27="ABS"),OR(F27&lt;=G17,F27=0,F27="ABS"))),IF(OR(AND(A27="",B27="",D27="",F27=""),AND(A27&lt;&gt;"",B27&lt;&gt;"",D27&lt;&gt;"",F27&lt;&gt;"", AD27="OK")),"","Given Marks or Format is incorrect"), "Given Marks or Format is incorrect")</f>
        <v/>
      </c>
      <c r="T27" s="135"/>
      <c r="U27" s="135"/>
      <c r="V27" s="135"/>
      <c r="W27" s="135"/>
      <c r="X27" s="136"/>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9"/>
        <v>0</v>
      </c>
      <c r="AD27" s="21" t="str">
        <f t="shared" si="2"/>
        <v>S# INCORRECT</v>
      </c>
      <c r="BL27" s="21" t="str">
        <f t="shared" si="3"/>
        <v/>
      </c>
      <c r="BM27" s="21" t="b">
        <f t="shared" si="4"/>
        <v>0</v>
      </c>
      <c r="BN27" s="21" t="b">
        <f t="shared" si="5"/>
        <v>0</v>
      </c>
      <c r="BO27" s="21" t="b">
        <f t="shared" si="6"/>
        <v>0</v>
      </c>
      <c r="BP27" s="21" t="str">
        <f t="shared" si="7"/>
        <v/>
      </c>
      <c r="BQ27" s="21" t="str">
        <f t="shared" si="8"/>
        <v/>
      </c>
      <c r="BR27" s="21" t="str">
        <f t="shared" si="9"/>
        <v/>
      </c>
      <c r="BS27" s="21" t="str">
        <f t="shared" si="10"/>
        <v/>
      </c>
      <c r="BT27" s="46" t="str">
        <f t="shared" si="11"/>
        <v/>
      </c>
      <c r="BU27" s="47" t="str">
        <f t="shared" si="30"/>
        <v>INCORRECT</v>
      </c>
      <c r="BV27" s="21" t="b">
        <f t="shared" si="31"/>
        <v>0</v>
      </c>
      <c r="BW27" s="48" t="str">
        <f t="shared" si="12"/>
        <v/>
      </c>
      <c r="BX27" s="21" t="b">
        <f t="shared" si="13"/>
        <v>0</v>
      </c>
      <c r="BY27" s="21" t="b">
        <f t="shared" si="14"/>
        <v>0</v>
      </c>
      <c r="BZ27" s="21" t="b">
        <f t="shared" si="15"/>
        <v>0</v>
      </c>
      <c r="CA27" s="21" t="b">
        <f t="shared" si="16"/>
        <v>0</v>
      </c>
      <c r="CB27" s="21" t="b">
        <f t="shared" si="17"/>
        <v>0</v>
      </c>
      <c r="CC27" s="21" t="b">
        <f t="shared" si="18"/>
        <v>0</v>
      </c>
      <c r="CD27" s="21" t="str">
        <f t="shared" si="19"/>
        <v/>
      </c>
      <c r="CE27" s="21" t="str">
        <f t="shared" si="20"/>
        <v/>
      </c>
      <c r="CF27" s="21" t="str">
        <f t="shared" si="21"/>
        <v/>
      </c>
      <c r="CG27" s="21" t="str">
        <f t="shared" si="22"/>
        <v/>
      </c>
      <c r="CH27" s="21" t="str">
        <f t="shared" si="23"/>
        <v/>
      </c>
      <c r="CI27" s="21" t="str">
        <f t="shared" si="24"/>
        <v/>
      </c>
      <c r="CJ27" s="48" t="str">
        <f t="shared" si="25"/>
        <v/>
      </c>
      <c r="CK27" s="48" t="str">
        <f t="shared" si="26"/>
        <v/>
      </c>
      <c r="CL27" s="49" t="str">
        <f t="shared" si="27"/>
        <v>NO</v>
      </c>
      <c r="CM27" s="49" t="str">
        <f t="shared" si="28"/>
        <v>NO</v>
      </c>
      <c r="CN27" s="47" t="str">
        <f t="shared" si="32"/>
        <v>NO</v>
      </c>
      <c r="CO27" s="47" t="str">
        <f t="shared" si="33"/>
        <v>NO</v>
      </c>
      <c r="CP27" s="49" t="str">
        <f t="shared" si="34"/>
        <v>OK</v>
      </c>
      <c r="CQ27" s="21" t="b">
        <f t="shared" si="35"/>
        <v>0</v>
      </c>
      <c r="CR27" s="21" t="b">
        <f t="shared" si="36"/>
        <v>0</v>
      </c>
      <c r="CS27" s="21" t="b">
        <f t="shared" si="37"/>
        <v>0</v>
      </c>
      <c r="CT27" s="21" t="b">
        <f t="shared" si="38"/>
        <v>0</v>
      </c>
      <c r="CU27" s="48" t="str">
        <f t="shared" si="39"/>
        <v>SEQUENCE INCORRECT</v>
      </c>
      <c r="CV27" s="50">
        <f>COUNTIF(B19:B26,T(B27))</f>
        <v>8</v>
      </c>
    </row>
    <row r="28" spans="1:100" s="21" customFormat="1" ht="20.100000000000001" customHeight="1" thickBot="1">
      <c r="A28" s="62"/>
      <c r="B28" s="114"/>
      <c r="C28" s="115"/>
      <c r="D28" s="114"/>
      <c r="E28" s="115"/>
      <c r="F28" s="114"/>
      <c r="G28" s="115"/>
      <c r="H28" s="111" t="str">
        <f>IF(AND(AD28="OK",R28="OK"),IF(AND(A28&lt;&gt;"",D28&lt;&gt;"",F28&lt;&gt;"",OR(D28&lt;=E17,D28="ABS"),OR(F28&lt;=G17,F28="ABS")),IF(AND(F28="ABS"),"ABS",IF(SUM(D28:F28)=0,"ZERO",SUM(D28,F28))),""),"")</f>
        <v/>
      </c>
      <c r="I28" s="112"/>
      <c r="J28" s="112"/>
      <c r="K28" s="112"/>
      <c r="L28" s="112"/>
      <c r="M28" s="112"/>
      <c r="N28" s="112"/>
      <c r="O28" s="112"/>
      <c r="P28" s="113"/>
      <c r="Q28" s="166"/>
      <c r="R28" s="52" t="str">
        <f t="shared" si="1"/>
        <v/>
      </c>
      <c r="S28" s="134" t="str">
        <f>IF(OR(AND(OR(D28&lt;=E17,D28=0,D28="ABS"),OR(F28&lt;=G17,F28=0,F28="ABS"))),IF(OR(AND(A28="",B28="",D28="",F28=""),AND(A28&lt;&gt;"",B28&lt;&gt;"",D28&lt;&gt;"",F28&lt;&gt;"", AD28="OK")),"","Given Marks or Format is incorrect"), "Given Marks or Format is incorrect")</f>
        <v/>
      </c>
      <c r="T28" s="135"/>
      <c r="U28" s="135"/>
      <c r="V28" s="135"/>
      <c r="W28" s="135"/>
      <c r="X28" s="136"/>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9"/>
        <v>0</v>
      </c>
      <c r="AD28" s="21" t="str">
        <f t="shared" si="2"/>
        <v>S# INCORRECT</v>
      </c>
      <c r="BL28" s="21" t="str">
        <f t="shared" si="3"/>
        <v/>
      </c>
      <c r="BM28" s="21" t="b">
        <f t="shared" si="4"/>
        <v>0</v>
      </c>
      <c r="BN28" s="21" t="b">
        <f t="shared" si="5"/>
        <v>0</v>
      </c>
      <c r="BO28" s="21" t="b">
        <f t="shared" si="6"/>
        <v>0</v>
      </c>
      <c r="BP28" s="21" t="str">
        <f t="shared" si="7"/>
        <v/>
      </c>
      <c r="BQ28" s="21" t="str">
        <f t="shared" si="8"/>
        <v/>
      </c>
      <c r="BR28" s="21" t="str">
        <f t="shared" si="9"/>
        <v/>
      </c>
      <c r="BS28" s="21" t="str">
        <f t="shared" si="10"/>
        <v/>
      </c>
      <c r="BT28" s="46" t="str">
        <f t="shared" si="11"/>
        <v/>
      </c>
      <c r="BU28" s="47" t="str">
        <f t="shared" si="30"/>
        <v>INCORRECT</v>
      </c>
      <c r="BV28" s="21" t="b">
        <f t="shared" si="31"/>
        <v>0</v>
      </c>
      <c r="BW28" s="48" t="str">
        <f t="shared" si="12"/>
        <v/>
      </c>
      <c r="BX28" s="21" t="b">
        <f t="shared" si="13"/>
        <v>0</v>
      </c>
      <c r="BY28" s="21" t="b">
        <f t="shared" si="14"/>
        <v>0</v>
      </c>
      <c r="BZ28" s="21" t="b">
        <f t="shared" si="15"/>
        <v>0</v>
      </c>
      <c r="CA28" s="21" t="b">
        <f t="shared" si="16"/>
        <v>0</v>
      </c>
      <c r="CB28" s="21" t="b">
        <f t="shared" si="17"/>
        <v>0</v>
      </c>
      <c r="CC28" s="21" t="b">
        <f t="shared" si="18"/>
        <v>0</v>
      </c>
      <c r="CD28" s="21" t="str">
        <f t="shared" si="19"/>
        <v/>
      </c>
      <c r="CE28" s="21" t="str">
        <f t="shared" si="20"/>
        <v/>
      </c>
      <c r="CF28" s="21" t="str">
        <f t="shared" si="21"/>
        <v/>
      </c>
      <c r="CG28" s="21" t="str">
        <f t="shared" si="22"/>
        <v/>
      </c>
      <c r="CH28" s="21" t="str">
        <f t="shared" si="23"/>
        <v/>
      </c>
      <c r="CI28" s="21" t="str">
        <f t="shared" si="24"/>
        <v/>
      </c>
      <c r="CJ28" s="48" t="str">
        <f t="shared" si="25"/>
        <v/>
      </c>
      <c r="CK28" s="48" t="str">
        <f t="shared" si="26"/>
        <v/>
      </c>
      <c r="CL28" s="49" t="str">
        <f t="shared" si="27"/>
        <v>NO</v>
      </c>
      <c r="CM28" s="49" t="str">
        <f t="shared" si="28"/>
        <v>NO</v>
      </c>
      <c r="CN28" s="47" t="str">
        <f t="shared" si="32"/>
        <v>NO</v>
      </c>
      <c r="CO28" s="47" t="str">
        <f t="shared" si="33"/>
        <v>NO</v>
      </c>
      <c r="CP28" s="49" t="str">
        <f t="shared" si="34"/>
        <v>OK</v>
      </c>
      <c r="CQ28" s="21" t="b">
        <f t="shared" si="35"/>
        <v>0</v>
      </c>
      <c r="CR28" s="21" t="b">
        <f t="shared" si="36"/>
        <v>0</v>
      </c>
      <c r="CS28" s="21" t="b">
        <f t="shared" si="37"/>
        <v>0</v>
      </c>
      <c r="CT28" s="21" t="b">
        <f t="shared" si="38"/>
        <v>0</v>
      </c>
      <c r="CU28" s="48" t="str">
        <f t="shared" si="39"/>
        <v>SEQUENCE INCORRECT</v>
      </c>
      <c r="CV28" s="50">
        <f>COUNTIF(B19:B27,T(B28))</f>
        <v>9</v>
      </c>
    </row>
    <row r="29" spans="1:100" s="21" customFormat="1" ht="20.100000000000001" customHeight="1" thickBot="1">
      <c r="A29" s="39"/>
      <c r="B29" s="114"/>
      <c r="C29" s="115"/>
      <c r="D29" s="114"/>
      <c r="E29" s="115"/>
      <c r="F29" s="114"/>
      <c r="G29" s="115"/>
      <c r="H29" s="111" t="str">
        <f>IF(AND(AD29="OK",R29="OK"),IF(AND(A29&lt;&gt;"",D29&lt;&gt;"",F29&lt;&gt;"",OR(D29&lt;=E17,D29="ABS"),OR(F29&lt;=G17,F29="ABS")),IF(AND(F29="ABS"),"ABS",IF(SUM(D29:F29)=0,"ZERO",SUM(D29,F29))),""),"")</f>
        <v/>
      </c>
      <c r="I29" s="112"/>
      <c r="J29" s="112"/>
      <c r="K29" s="112"/>
      <c r="L29" s="112"/>
      <c r="M29" s="112"/>
      <c r="N29" s="112"/>
      <c r="O29" s="112"/>
      <c r="P29" s="113"/>
      <c r="Q29" s="166"/>
      <c r="R29" s="52" t="str">
        <f t="shared" si="1"/>
        <v/>
      </c>
      <c r="S29" s="134" t="str">
        <f>IF(OR(AND(OR(D29&lt;=E17,D29=0,D29="ABS"),OR(F29&lt;=G17,F29=0,F29="ABS"))),IF(OR(AND(A29="",B29="",D29="",F29=""),AND(A29&lt;&gt;"",B29&lt;&gt;"",D29&lt;&gt;"",F29&lt;&gt;"", AD29="OK")),"","Given Marks or Format is incorrect"), "Given Marks or Format is incorrect")</f>
        <v/>
      </c>
      <c r="T29" s="135"/>
      <c r="U29" s="135"/>
      <c r="V29" s="135"/>
      <c r="W29" s="135"/>
      <c r="X29" s="136"/>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9"/>
        <v>0</v>
      </c>
      <c r="AD29" s="21" t="str">
        <f t="shared" si="2"/>
        <v>S# INCORRECT</v>
      </c>
      <c r="BL29" s="21" t="str">
        <f t="shared" si="3"/>
        <v/>
      </c>
      <c r="BM29" s="21" t="b">
        <f t="shared" si="4"/>
        <v>0</v>
      </c>
      <c r="BN29" s="21" t="b">
        <f t="shared" si="5"/>
        <v>0</v>
      </c>
      <c r="BO29" s="21" t="b">
        <f t="shared" si="6"/>
        <v>0</v>
      </c>
      <c r="BP29" s="21" t="str">
        <f t="shared" si="7"/>
        <v/>
      </c>
      <c r="BQ29" s="21" t="str">
        <f t="shared" si="8"/>
        <v/>
      </c>
      <c r="BR29" s="21" t="str">
        <f t="shared" si="9"/>
        <v/>
      </c>
      <c r="BS29" s="21" t="str">
        <f t="shared" si="10"/>
        <v/>
      </c>
      <c r="BT29" s="46" t="str">
        <f t="shared" si="11"/>
        <v/>
      </c>
      <c r="BU29" s="47" t="str">
        <f t="shared" si="30"/>
        <v>INCORRECT</v>
      </c>
      <c r="BV29" s="21" t="b">
        <f t="shared" si="31"/>
        <v>0</v>
      </c>
      <c r="BW29" s="48" t="str">
        <f t="shared" si="12"/>
        <v/>
      </c>
      <c r="BX29" s="21" t="b">
        <f t="shared" si="13"/>
        <v>0</v>
      </c>
      <c r="BY29" s="21" t="b">
        <f t="shared" si="14"/>
        <v>0</v>
      </c>
      <c r="BZ29" s="21" t="b">
        <f t="shared" si="15"/>
        <v>0</v>
      </c>
      <c r="CA29" s="21" t="b">
        <f t="shared" si="16"/>
        <v>0</v>
      </c>
      <c r="CB29" s="21" t="b">
        <f t="shared" si="17"/>
        <v>0</v>
      </c>
      <c r="CC29" s="21" t="b">
        <f t="shared" si="18"/>
        <v>0</v>
      </c>
      <c r="CD29" s="21" t="str">
        <f t="shared" si="19"/>
        <v/>
      </c>
      <c r="CE29" s="21" t="str">
        <f t="shared" si="20"/>
        <v/>
      </c>
      <c r="CF29" s="21" t="str">
        <f t="shared" si="21"/>
        <v/>
      </c>
      <c r="CG29" s="21" t="str">
        <f t="shared" si="22"/>
        <v/>
      </c>
      <c r="CH29" s="21" t="str">
        <f t="shared" si="23"/>
        <v/>
      </c>
      <c r="CI29" s="21" t="str">
        <f t="shared" si="24"/>
        <v/>
      </c>
      <c r="CJ29" s="48" t="str">
        <f t="shared" si="25"/>
        <v/>
      </c>
      <c r="CK29" s="48" t="str">
        <f t="shared" si="26"/>
        <v/>
      </c>
      <c r="CL29" s="49" t="str">
        <f t="shared" si="27"/>
        <v>NO</v>
      </c>
      <c r="CM29" s="49" t="str">
        <f t="shared" si="28"/>
        <v>NO</v>
      </c>
      <c r="CN29" s="47" t="str">
        <f t="shared" si="32"/>
        <v>NO</v>
      </c>
      <c r="CO29" s="47" t="str">
        <f t="shared" si="33"/>
        <v>NO</v>
      </c>
      <c r="CP29" s="49" t="str">
        <f t="shared" si="34"/>
        <v>OK</v>
      </c>
      <c r="CQ29" s="21" t="b">
        <f t="shared" si="35"/>
        <v>0</v>
      </c>
      <c r="CR29" s="21" t="b">
        <f t="shared" si="36"/>
        <v>0</v>
      </c>
      <c r="CS29" s="21" t="b">
        <f t="shared" si="37"/>
        <v>0</v>
      </c>
      <c r="CT29" s="21" t="b">
        <f t="shared" si="38"/>
        <v>0</v>
      </c>
      <c r="CU29" s="48" t="str">
        <f t="shared" si="39"/>
        <v>SEQUENCE INCORRECT</v>
      </c>
      <c r="CV29" s="50">
        <f>COUNTIF(B19:B28,T(B29))</f>
        <v>10</v>
      </c>
    </row>
    <row r="30" spans="1:100" s="21" customFormat="1" ht="20.100000000000001" customHeight="1" thickBot="1">
      <c r="A30" s="62"/>
      <c r="B30" s="114"/>
      <c r="C30" s="115"/>
      <c r="D30" s="114"/>
      <c r="E30" s="115"/>
      <c r="F30" s="114"/>
      <c r="G30" s="115"/>
      <c r="H30" s="111" t="str">
        <f>IF(AND(AD30="OK",R30="OK"),IF(AND(A30&lt;&gt;"",D30&lt;&gt;"",F30&lt;&gt;"",OR(D30&lt;=E17,D30="ABS"),OR(F30&lt;=G17,F30="ABS")),IF(AND(F30="ABS"),"ABS",IF(SUM(D30:F30)=0,"ZERO",SUM(D30,F30))),""),"")</f>
        <v/>
      </c>
      <c r="I30" s="112"/>
      <c r="J30" s="112"/>
      <c r="K30" s="112"/>
      <c r="L30" s="112"/>
      <c r="M30" s="112"/>
      <c r="N30" s="112"/>
      <c r="O30" s="112"/>
      <c r="P30" s="113"/>
      <c r="Q30" s="166"/>
      <c r="R30" s="52" t="str">
        <f t="shared" si="1"/>
        <v/>
      </c>
      <c r="S30" s="134" t="str">
        <f>IF(OR(AND(OR(D30&lt;=E17,D30=0,D30="ABS"),OR(F30&lt;=G17,F30=0,F30="ABS"))),IF(OR(AND(A30="",B30="",D30="",F30=""),AND(A30&lt;&gt;"",B30&lt;&gt;"",D30&lt;&gt;"",F30&lt;&gt;"", AD30="OK")),"","Given Marks or Format is incorrect"), "Given Marks or Format is incorrect")</f>
        <v/>
      </c>
      <c r="T30" s="135"/>
      <c r="U30" s="135"/>
      <c r="V30" s="135"/>
      <c r="W30" s="135"/>
      <c r="X30" s="136"/>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9"/>
        <v>0</v>
      </c>
      <c r="AD30" s="21" t="str">
        <f t="shared" si="2"/>
        <v>S# INCORRECT</v>
      </c>
      <c r="BL30" s="21" t="str">
        <f t="shared" si="3"/>
        <v/>
      </c>
      <c r="BM30" s="21" t="b">
        <f t="shared" si="4"/>
        <v>0</v>
      </c>
      <c r="BN30" s="21" t="b">
        <f t="shared" si="5"/>
        <v>0</v>
      </c>
      <c r="BO30" s="21" t="b">
        <f t="shared" si="6"/>
        <v>0</v>
      </c>
      <c r="BP30" s="21" t="str">
        <f t="shared" si="7"/>
        <v/>
      </c>
      <c r="BQ30" s="21" t="str">
        <f t="shared" si="8"/>
        <v/>
      </c>
      <c r="BR30" s="21" t="str">
        <f t="shared" si="9"/>
        <v/>
      </c>
      <c r="BS30" s="21" t="str">
        <f t="shared" si="10"/>
        <v/>
      </c>
      <c r="BT30" s="46" t="str">
        <f t="shared" si="11"/>
        <v/>
      </c>
      <c r="BU30" s="47" t="str">
        <f t="shared" si="30"/>
        <v>INCORRECT</v>
      </c>
      <c r="BV30" s="21" t="b">
        <f t="shared" si="31"/>
        <v>0</v>
      </c>
      <c r="BW30" s="48" t="str">
        <f t="shared" si="12"/>
        <v/>
      </c>
      <c r="BX30" s="21" t="b">
        <f t="shared" si="13"/>
        <v>0</v>
      </c>
      <c r="BY30" s="21" t="b">
        <f t="shared" si="14"/>
        <v>0</v>
      </c>
      <c r="BZ30" s="21" t="b">
        <f t="shared" si="15"/>
        <v>0</v>
      </c>
      <c r="CA30" s="21" t="b">
        <f t="shared" si="16"/>
        <v>0</v>
      </c>
      <c r="CB30" s="21" t="b">
        <f t="shared" si="17"/>
        <v>0</v>
      </c>
      <c r="CC30" s="21" t="b">
        <f t="shared" si="18"/>
        <v>0</v>
      </c>
      <c r="CD30" s="21" t="str">
        <f t="shared" si="19"/>
        <v/>
      </c>
      <c r="CE30" s="21" t="str">
        <f t="shared" si="20"/>
        <v/>
      </c>
      <c r="CF30" s="21" t="str">
        <f t="shared" si="21"/>
        <v/>
      </c>
      <c r="CG30" s="21" t="str">
        <f t="shared" si="22"/>
        <v/>
      </c>
      <c r="CH30" s="21" t="str">
        <f t="shared" si="23"/>
        <v/>
      </c>
      <c r="CI30" s="21" t="str">
        <f t="shared" si="24"/>
        <v/>
      </c>
      <c r="CJ30" s="48" t="str">
        <f t="shared" si="25"/>
        <v/>
      </c>
      <c r="CK30" s="48" t="str">
        <f t="shared" si="26"/>
        <v/>
      </c>
      <c r="CL30" s="49" t="str">
        <f t="shared" si="27"/>
        <v>NO</v>
      </c>
      <c r="CM30" s="49" t="str">
        <f t="shared" si="28"/>
        <v>NO</v>
      </c>
      <c r="CN30" s="47" t="str">
        <f t="shared" si="32"/>
        <v>NO</v>
      </c>
      <c r="CO30" s="47" t="str">
        <f t="shared" si="33"/>
        <v>NO</v>
      </c>
      <c r="CP30" s="49" t="str">
        <f t="shared" si="34"/>
        <v>OK</v>
      </c>
      <c r="CQ30" s="21" t="b">
        <f t="shared" si="35"/>
        <v>0</v>
      </c>
      <c r="CR30" s="21" t="b">
        <f t="shared" si="36"/>
        <v>0</v>
      </c>
      <c r="CS30" s="21" t="b">
        <f t="shared" si="37"/>
        <v>0</v>
      </c>
      <c r="CT30" s="21" t="b">
        <f t="shared" si="38"/>
        <v>0</v>
      </c>
      <c r="CU30" s="48" t="str">
        <f t="shared" si="39"/>
        <v>SEQUENCE INCORRECT</v>
      </c>
      <c r="CV30" s="50">
        <f>COUNTIF(B19:B29,T(B30))</f>
        <v>11</v>
      </c>
    </row>
    <row r="31" spans="1:100" s="21" customFormat="1" ht="20.100000000000001" customHeight="1" thickBot="1">
      <c r="A31" s="39"/>
      <c r="B31" s="114"/>
      <c r="C31" s="115"/>
      <c r="D31" s="114"/>
      <c r="E31" s="115"/>
      <c r="F31" s="114"/>
      <c r="G31" s="115"/>
      <c r="H31" s="111" t="str">
        <f>IF(AND(AD31="OK",R31="OK"),IF(AND(A31&lt;&gt;"",D31&lt;&gt;"",F31&lt;&gt;"",OR(D31&lt;=E17,D31="ABS"),OR(F31&lt;=G17,F31="ABS")),IF(AND(F31="ABS"),"ABS",IF(SUM(D31:F31)=0,"ZERO",SUM(D31,F31))),""),"")</f>
        <v/>
      </c>
      <c r="I31" s="112"/>
      <c r="J31" s="112"/>
      <c r="K31" s="112"/>
      <c r="L31" s="112"/>
      <c r="M31" s="112"/>
      <c r="N31" s="112"/>
      <c r="O31" s="112"/>
      <c r="P31" s="113"/>
      <c r="Q31" s="166"/>
      <c r="R31" s="52" t="str">
        <f t="shared" si="1"/>
        <v/>
      </c>
      <c r="S31" s="134" t="str">
        <f>IF(OR(AND(OR(D31&lt;=E17,D31=0,D31="ABS"),OR(F31&lt;=G17,F31=0,F31="ABS"))),IF(OR(AND(A31="",B31="",D31="",F31=""),AND(A31&lt;&gt;"",B31&lt;&gt;"",D31&lt;&gt;"",F31&lt;&gt;"", AD31="OK")),"","Given Marks or Format is incorrect"), "Given Marks or Format is incorrect")</f>
        <v/>
      </c>
      <c r="T31" s="135"/>
      <c r="U31" s="135"/>
      <c r="V31" s="135"/>
      <c r="W31" s="135"/>
      <c r="X31" s="136"/>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9"/>
        <v>0</v>
      </c>
      <c r="AD31" s="21" t="str">
        <f t="shared" si="2"/>
        <v>S# INCORRECT</v>
      </c>
      <c r="BL31" s="21" t="str">
        <f t="shared" si="3"/>
        <v/>
      </c>
      <c r="BM31" s="21" t="b">
        <f t="shared" si="4"/>
        <v>0</v>
      </c>
      <c r="BN31" s="21" t="b">
        <f t="shared" si="5"/>
        <v>0</v>
      </c>
      <c r="BO31" s="21" t="b">
        <f t="shared" si="6"/>
        <v>0</v>
      </c>
      <c r="BP31" s="21" t="str">
        <f t="shared" si="7"/>
        <v/>
      </c>
      <c r="BQ31" s="21" t="str">
        <f t="shared" si="8"/>
        <v/>
      </c>
      <c r="BR31" s="21" t="str">
        <f t="shared" si="9"/>
        <v/>
      </c>
      <c r="BS31" s="21" t="str">
        <f t="shared" si="10"/>
        <v/>
      </c>
      <c r="BT31" s="46" t="str">
        <f t="shared" si="11"/>
        <v/>
      </c>
      <c r="BU31" s="47" t="str">
        <f t="shared" si="30"/>
        <v>INCORRECT</v>
      </c>
      <c r="BV31" s="21" t="b">
        <f t="shared" si="31"/>
        <v>0</v>
      </c>
      <c r="BW31" s="48" t="str">
        <f t="shared" si="12"/>
        <v/>
      </c>
      <c r="BX31" s="21" t="b">
        <f t="shared" si="13"/>
        <v>0</v>
      </c>
      <c r="BY31" s="21" t="b">
        <f t="shared" si="14"/>
        <v>0</v>
      </c>
      <c r="BZ31" s="21" t="b">
        <f t="shared" si="15"/>
        <v>0</v>
      </c>
      <c r="CA31" s="21" t="b">
        <f t="shared" si="16"/>
        <v>0</v>
      </c>
      <c r="CB31" s="21" t="b">
        <f t="shared" si="17"/>
        <v>0</v>
      </c>
      <c r="CC31" s="21" t="b">
        <f t="shared" si="18"/>
        <v>0</v>
      </c>
      <c r="CD31" s="21" t="str">
        <f t="shared" si="19"/>
        <v/>
      </c>
      <c r="CE31" s="21" t="str">
        <f t="shared" si="20"/>
        <v/>
      </c>
      <c r="CF31" s="21" t="str">
        <f t="shared" si="21"/>
        <v/>
      </c>
      <c r="CG31" s="21" t="str">
        <f t="shared" si="22"/>
        <v/>
      </c>
      <c r="CH31" s="21" t="str">
        <f t="shared" si="23"/>
        <v/>
      </c>
      <c r="CI31" s="21" t="str">
        <f t="shared" si="24"/>
        <v/>
      </c>
      <c r="CJ31" s="48" t="str">
        <f t="shared" si="25"/>
        <v/>
      </c>
      <c r="CK31" s="48" t="str">
        <f t="shared" si="26"/>
        <v/>
      </c>
      <c r="CL31" s="49" t="str">
        <f t="shared" si="27"/>
        <v>NO</v>
      </c>
      <c r="CM31" s="49" t="str">
        <f t="shared" si="28"/>
        <v>NO</v>
      </c>
      <c r="CN31" s="47" t="str">
        <f t="shared" si="32"/>
        <v>NO</v>
      </c>
      <c r="CO31" s="47" t="str">
        <f t="shared" si="33"/>
        <v>NO</v>
      </c>
      <c r="CP31" s="49" t="str">
        <f t="shared" si="34"/>
        <v>OK</v>
      </c>
      <c r="CQ31" s="21" t="b">
        <f t="shared" si="35"/>
        <v>0</v>
      </c>
      <c r="CR31" s="21" t="b">
        <f t="shared" si="36"/>
        <v>0</v>
      </c>
      <c r="CS31" s="21" t="b">
        <f t="shared" si="37"/>
        <v>0</v>
      </c>
      <c r="CT31" s="21" t="b">
        <f t="shared" si="38"/>
        <v>0</v>
      </c>
      <c r="CU31" s="48" t="str">
        <f t="shared" si="39"/>
        <v>SEQUENCE INCORRECT</v>
      </c>
      <c r="CV31" s="50">
        <f>COUNTIF(B19:B30,T(B31))</f>
        <v>12</v>
      </c>
    </row>
    <row r="32" spans="1:100" s="21" customFormat="1" ht="20.100000000000001" customHeight="1" thickBot="1">
      <c r="A32" s="62"/>
      <c r="B32" s="114"/>
      <c r="C32" s="115"/>
      <c r="D32" s="114"/>
      <c r="E32" s="115"/>
      <c r="F32" s="114"/>
      <c r="G32" s="115"/>
      <c r="H32" s="111" t="str">
        <f>IF(AND(AD32="OK",R32="OK"),IF(AND(A32&lt;&gt;"",D32&lt;&gt;"",F32&lt;&gt;"",OR(D32&lt;=E17,D32="ABS"),OR(F32&lt;=G17,F32="ABS")),IF(AND(F32="ABS"),"ABS",IF(SUM(D32:F32)=0,"ZERO",SUM(D32,F32))),""),"")</f>
        <v/>
      </c>
      <c r="I32" s="112"/>
      <c r="J32" s="112"/>
      <c r="K32" s="112"/>
      <c r="L32" s="112"/>
      <c r="M32" s="112"/>
      <c r="N32" s="112"/>
      <c r="O32" s="112"/>
      <c r="P32" s="113"/>
      <c r="Q32" s="166"/>
      <c r="R32" s="52" t="str">
        <f t="shared" si="1"/>
        <v/>
      </c>
      <c r="S32" s="134" t="str">
        <f>IF(OR(AND(OR(D32&lt;=E17,D32=0,D32="ABS"),OR(F32&lt;=G17,F32=0,F32="ABS"))),IF(OR(AND(A32="",B32="",D32="",F32=""),AND(A32&lt;&gt;"",B32&lt;&gt;"",D32&lt;&gt;"",F32&lt;&gt;"", AD32="OK")),"","Given Marks or Format is incorrect"), "Given Marks or Format is incorrect")</f>
        <v/>
      </c>
      <c r="T32" s="135"/>
      <c r="U32" s="135"/>
      <c r="V32" s="135"/>
      <c r="W32" s="135"/>
      <c r="X32" s="136"/>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9"/>
        <v>0</v>
      </c>
      <c r="AD32" s="21" t="str">
        <f t="shared" si="2"/>
        <v>S# INCORRECT</v>
      </c>
      <c r="BL32" s="21" t="str">
        <f t="shared" si="3"/>
        <v/>
      </c>
      <c r="BM32" s="21" t="b">
        <f t="shared" si="4"/>
        <v>0</v>
      </c>
      <c r="BN32" s="21" t="b">
        <f t="shared" si="5"/>
        <v>0</v>
      </c>
      <c r="BO32" s="21" t="b">
        <f t="shared" si="6"/>
        <v>0</v>
      </c>
      <c r="BP32" s="21" t="str">
        <f t="shared" si="7"/>
        <v/>
      </c>
      <c r="BQ32" s="21" t="str">
        <f t="shared" si="8"/>
        <v/>
      </c>
      <c r="BR32" s="21" t="str">
        <f t="shared" si="9"/>
        <v/>
      </c>
      <c r="BS32" s="21" t="str">
        <f t="shared" si="10"/>
        <v/>
      </c>
      <c r="BT32" s="46" t="str">
        <f t="shared" si="11"/>
        <v/>
      </c>
      <c r="BU32" s="47" t="str">
        <f t="shared" si="30"/>
        <v>INCORRECT</v>
      </c>
      <c r="BV32" s="21" t="b">
        <f t="shared" si="31"/>
        <v>0</v>
      </c>
      <c r="BW32" s="48" t="str">
        <f t="shared" si="12"/>
        <v/>
      </c>
      <c r="BX32" s="21" t="b">
        <f t="shared" si="13"/>
        <v>0</v>
      </c>
      <c r="BY32" s="21" t="b">
        <f t="shared" si="14"/>
        <v>0</v>
      </c>
      <c r="BZ32" s="21" t="b">
        <f t="shared" si="15"/>
        <v>0</v>
      </c>
      <c r="CA32" s="21" t="b">
        <f t="shared" si="16"/>
        <v>0</v>
      </c>
      <c r="CB32" s="21" t="b">
        <f t="shared" si="17"/>
        <v>0</v>
      </c>
      <c r="CC32" s="21" t="b">
        <f t="shared" si="18"/>
        <v>0</v>
      </c>
      <c r="CD32" s="21" t="str">
        <f t="shared" si="19"/>
        <v/>
      </c>
      <c r="CE32" s="21" t="str">
        <f t="shared" si="20"/>
        <v/>
      </c>
      <c r="CF32" s="21" t="str">
        <f t="shared" si="21"/>
        <v/>
      </c>
      <c r="CG32" s="21" t="str">
        <f t="shared" si="22"/>
        <v/>
      </c>
      <c r="CH32" s="21" t="str">
        <f t="shared" si="23"/>
        <v/>
      </c>
      <c r="CI32" s="21" t="str">
        <f t="shared" si="24"/>
        <v/>
      </c>
      <c r="CJ32" s="48" t="str">
        <f t="shared" si="25"/>
        <v/>
      </c>
      <c r="CK32" s="48" t="str">
        <f t="shared" si="26"/>
        <v/>
      </c>
      <c r="CL32" s="49" t="str">
        <f t="shared" si="27"/>
        <v>NO</v>
      </c>
      <c r="CM32" s="49" t="str">
        <f t="shared" si="28"/>
        <v>NO</v>
      </c>
      <c r="CN32" s="47" t="str">
        <f t="shared" si="32"/>
        <v>NO</v>
      </c>
      <c r="CO32" s="47" t="str">
        <f t="shared" si="33"/>
        <v>NO</v>
      </c>
      <c r="CP32" s="49" t="str">
        <f t="shared" si="34"/>
        <v>OK</v>
      </c>
      <c r="CQ32" s="21" t="b">
        <f t="shared" si="35"/>
        <v>0</v>
      </c>
      <c r="CR32" s="21" t="b">
        <f t="shared" si="36"/>
        <v>0</v>
      </c>
      <c r="CS32" s="21" t="b">
        <f t="shared" si="37"/>
        <v>0</v>
      </c>
      <c r="CT32" s="21" t="b">
        <f t="shared" si="38"/>
        <v>0</v>
      </c>
      <c r="CU32" s="48" t="str">
        <f t="shared" si="39"/>
        <v>SEQUENCE INCORRECT</v>
      </c>
      <c r="CV32" s="50">
        <f>COUNTIF(B19:B31,T(B32))</f>
        <v>13</v>
      </c>
    </row>
    <row r="33" spans="1:100" s="21" customFormat="1" ht="20.100000000000001" customHeight="1" thickBot="1">
      <c r="A33" s="39"/>
      <c r="B33" s="114"/>
      <c r="C33" s="115"/>
      <c r="D33" s="114"/>
      <c r="E33" s="115"/>
      <c r="F33" s="114"/>
      <c r="G33" s="115"/>
      <c r="H33" s="111" t="str">
        <f>IF(AND(AD33="OK",R33="OK"),IF(AND(A33&lt;&gt;"",D33&lt;&gt;"",F33&lt;&gt;"",OR(D33&lt;=E17,D33="ABS"),OR(F33&lt;=G17,F33="ABS")),IF(AND(F33="ABS"),"ABS",IF(SUM(D33:F33)=0,"ZERO",SUM(D33,F33))),""),"")</f>
        <v/>
      </c>
      <c r="I33" s="112"/>
      <c r="J33" s="112"/>
      <c r="K33" s="112"/>
      <c r="L33" s="112"/>
      <c r="M33" s="112"/>
      <c r="N33" s="112"/>
      <c r="O33" s="112"/>
      <c r="P33" s="113"/>
      <c r="Q33" s="166"/>
      <c r="R33" s="52" t="str">
        <f t="shared" si="1"/>
        <v/>
      </c>
      <c r="S33" s="134" t="str">
        <f>IF(OR(AND(OR(D33&lt;=E17,D33=0,D33="ABS"),OR(F33&lt;=G17,F33=0,F33="ABS"))),IF(OR(AND(A33="",B33="",D33="",F33=""),AND(A33&lt;&gt;"",B33&lt;&gt;"",D33&lt;&gt;"",F33&lt;&gt;"", AD33="OK")),"","Given Marks or Format is incorrect"), "Given Marks or Format is incorrect")</f>
        <v/>
      </c>
      <c r="T33" s="135"/>
      <c r="U33" s="135"/>
      <c r="V33" s="135"/>
      <c r="W33" s="135"/>
      <c r="X33" s="136"/>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9"/>
        <v>0</v>
      </c>
      <c r="AD33" s="21" t="str">
        <f t="shared" si="2"/>
        <v>S# INCORRECT</v>
      </c>
      <c r="BL33" s="21" t="str">
        <f t="shared" si="3"/>
        <v/>
      </c>
      <c r="BM33" s="21" t="b">
        <f t="shared" si="4"/>
        <v>0</v>
      </c>
      <c r="BN33" s="21" t="b">
        <f t="shared" si="5"/>
        <v>0</v>
      </c>
      <c r="BO33" s="21" t="b">
        <f t="shared" si="6"/>
        <v>0</v>
      </c>
      <c r="BP33" s="21" t="str">
        <f t="shared" si="7"/>
        <v/>
      </c>
      <c r="BQ33" s="21" t="str">
        <f t="shared" si="8"/>
        <v/>
      </c>
      <c r="BR33" s="21" t="str">
        <f t="shared" si="9"/>
        <v/>
      </c>
      <c r="BS33" s="21" t="str">
        <f t="shared" si="10"/>
        <v/>
      </c>
      <c r="BT33" s="46" t="str">
        <f t="shared" si="11"/>
        <v/>
      </c>
      <c r="BU33" s="47" t="str">
        <f t="shared" si="30"/>
        <v>INCORRECT</v>
      </c>
      <c r="BV33" s="21" t="b">
        <f t="shared" si="31"/>
        <v>0</v>
      </c>
      <c r="BW33" s="48" t="str">
        <f t="shared" si="12"/>
        <v/>
      </c>
      <c r="BX33" s="21" t="b">
        <f t="shared" si="13"/>
        <v>0</v>
      </c>
      <c r="BY33" s="21" t="b">
        <f t="shared" si="14"/>
        <v>0</v>
      </c>
      <c r="BZ33" s="21" t="b">
        <f t="shared" si="15"/>
        <v>0</v>
      </c>
      <c r="CA33" s="21" t="b">
        <f t="shared" si="16"/>
        <v>0</v>
      </c>
      <c r="CB33" s="21" t="b">
        <f t="shared" si="17"/>
        <v>0</v>
      </c>
      <c r="CC33" s="21" t="b">
        <f t="shared" si="18"/>
        <v>0</v>
      </c>
      <c r="CD33" s="21" t="str">
        <f t="shared" si="19"/>
        <v/>
      </c>
      <c r="CE33" s="21" t="str">
        <f t="shared" si="20"/>
        <v/>
      </c>
      <c r="CF33" s="21" t="str">
        <f t="shared" si="21"/>
        <v/>
      </c>
      <c r="CG33" s="21" t="str">
        <f t="shared" si="22"/>
        <v/>
      </c>
      <c r="CH33" s="21" t="str">
        <f t="shared" si="23"/>
        <v/>
      </c>
      <c r="CI33" s="21" t="str">
        <f t="shared" si="24"/>
        <v/>
      </c>
      <c r="CJ33" s="48" t="str">
        <f t="shared" si="25"/>
        <v/>
      </c>
      <c r="CK33" s="48" t="str">
        <f t="shared" si="26"/>
        <v/>
      </c>
      <c r="CL33" s="49" t="str">
        <f t="shared" si="27"/>
        <v>NO</v>
      </c>
      <c r="CM33" s="49" t="str">
        <f t="shared" si="28"/>
        <v>NO</v>
      </c>
      <c r="CN33" s="47" t="str">
        <f t="shared" si="32"/>
        <v>NO</v>
      </c>
      <c r="CO33" s="47" t="str">
        <f t="shared" si="33"/>
        <v>NO</v>
      </c>
      <c r="CP33" s="49" t="str">
        <f t="shared" si="34"/>
        <v>OK</v>
      </c>
      <c r="CQ33" s="21" t="b">
        <f t="shared" si="35"/>
        <v>0</v>
      </c>
      <c r="CR33" s="21" t="b">
        <f t="shared" si="36"/>
        <v>0</v>
      </c>
      <c r="CS33" s="21" t="b">
        <f t="shared" si="37"/>
        <v>0</v>
      </c>
      <c r="CT33" s="21" t="b">
        <f t="shared" si="38"/>
        <v>0</v>
      </c>
      <c r="CU33" s="48" t="str">
        <f t="shared" si="39"/>
        <v>SEQUENCE INCORRECT</v>
      </c>
      <c r="CV33" s="50">
        <f>COUNTIF(B19:B32,T(B33))</f>
        <v>14</v>
      </c>
    </row>
    <row r="34" spans="1:100" s="21" customFormat="1" ht="20.100000000000001" customHeight="1" thickBot="1">
      <c r="A34" s="62"/>
      <c r="B34" s="114"/>
      <c r="C34" s="115"/>
      <c r="D34" s="114"/>
      <c r="E34" s="115"/>
      <c r="F34" s="114"/>
      <c r="G34" s="115"/>
      <c r="H34" s="111" t="str">
        <f>IF(AND(AD34="OK",R34="OK"),IF(AND(A34&lt;&gt;"",D34&lt;&gt;"",F34&lt;&gt;"",OR(D34&lt;=E17,D34="ABS"),OR(F34&lt;=G17,F34="ABS")),IF(AND(F34="ABS"),"ABS",IF(SUM(D34:F34)=0,"ZERO",SUM(D34,F34))),""),"")</f>
        <v/>
      </c>
      <c r="I34" s="112"/>
      <c r="J34" s="112"/>
      <c r="K34" s="112"/>
      <c r="L34" s="112"/>
      <c r="M34" s="112"/>
      <c r="N34" s="112"/>
      <c r="O34" s="112"/>
      <c r="P34" s="113"/>
      <c r="Q34" s="166"/>
      <c r="R34" s="52" t="str">
        <f t="shared" si="1"/>
        <v/>
      </c>
      <c r="S34" s="134" t="str">
        <f>IF(OR(AND(OR(D34&lt;=E17,D34=0,D34="ABS"),OR(F34&lt;=G17,F34=0,F34="ABS"))),IF(OR(AND(A34="",B34="",D34="",F34=""),AND(A34&lt;&gt;"",B34&lt;&gt;"",D34&lt;&gt;"",F34&lt;&gt;"", AD34="OK")),"","Given Marks or Format is incorrect"), "Given Marks or Format is incorrect")</f>
        <v/>
      </c>
      <c r="T34" s="135"/>
      <c r="U34" s="135"/>
      <c r="V34" s="135"/>
      <c r="W34" s="135"/>
      <c r="X34" s="136"/>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9"/>
        <v>0</v>
      </c>
      <c r="AD34" s="21" t="str">
        <f t="shared" si="2"/>
        <v>S# INCORRECT</v>
      </c>
      <c r="BL34" s="21" t="str">
        <f t="shared" si="3"/>
        <v/>
      </c>
      <c r="BM34" s="21" t="b">
        <f t="shared" si="4"/>
        <v>0</v>
      </c>
      <c r="BN34" s="21" t="b">
        <f t="shared" si="5"/>
        <v>0</v>
      </c>
      <c r="BO34" s="21" t="b">
        <f t="shared" si="6"/>
        <v>0</v>
      </c>
      <c r="BP34" s="21" t="str">
        <f t="shared" si="7"/>
        <v/>
      </c>
      <c r="BQ34" s="21" t="str">
        <f t="shared" si="8"/>
        <v/>
      </c>
      <c r="BR34" s="21" t="str">
        <f t="shared" si="9"/>
        <v/>
      </c>
      <c r="BS34" s="21" t="str">
        <f t="shared" si="10"/>
        <v/>
      </c>
      <c r="BT34" s="46" t="str">
        <f t="shared" si="11"/>
        <v/>
      </c>
      <c r="BU34" s="47" t="str">
        <f t="shared" si="30"/>
        <v>INCORRECT</v>
      </c>
      <c r="BV34" s="21" t="b">
        <f t="shared" si="31"/>
        <v>0</v>
      </c>
      <c r="BW34" s="48" t="str">
        <f t="shared" si="12"/>
        <v/>
      </c>
      <c r="BX34" s="21" t="b">
        <f t="shared" si="13"/>
        <v>0</v>
      </c>
      <c r="BY34" s="21" t="b">
        <f t="shared" si="14"/>
        <v>0</v>
      </c>
      <c r="BZ34" s="21" t="b">
        <f t="shared" si="15"/>
        <v>0</v>
      </c>
      <c r="CA34" s="21" t="b">
        <f t="shared" si="16"/>
        <v>0</v>
      </c>
      <c r="CB34" s="21" t="b">
        <f t="shared" si="17"/>
        <v>0</v>
      </c>
      <c r="CC34" s="21" t="b">
        <f t="shared" si="18"/>
        <v>0</v>
      </c>
      <c r="CD34" s="21" t="str">
        <f t="shared" si="19"/>
        <v/>
      </c>
      <c r="CE34" s="21" t="str">
        <f t="shared" si="20"/>
        <v/>
      </c>
      <c r="CF34" s="21" t="str">
        <f t="shared" si="21"/>
        <v/>
      </c>
      <c r="CG34" s="21" t="str">
        <f t="shared" si="22"/>
        <v/>
      </c>
      <c r="CH34" s="21" t="str">
        <f t="shared" si="23"/>
        <v/>
      </c>
      <c r="CI34" s="21" t="str">
        <f t="shared" si="24"/>
        <v/>
      </c>
      <c r="CJ34" s="48" t="str">
        <f t="shared" si="25"/>
        <v/>
      </c>
      <c r="CK34" s="48" t="str">
        <f t="shared" si="26"/>
        <v/>
      </c>
      <c r="CL34" s="49" t="str">
        <f t="shared" si="27"/>
        <v>NO</v>
      </c>
      <c r="CM34" s="49" t="str">
        <f t="shared" si="28"/>
        <v>NO</v>
      </c>
      <c r="CN34" s="47" t="str">
        <f t="shared" si="32"/>
        <v>NO</v>
      </c>
      <c r="CO34" s="47" t="str">
        <f t="shared" si="33"/>
        <v>NO</v>
      </c>
      <c r="CP34" s="49" t="str">
        <f t="shared" si="34"/>
        <v>OK</v>
      </c>
      <c r="CQ34" s="21" t="b">
        <f t="shared" si="35"/>
        <v>0</v>
      </c>
      <c r="CR34" s="21" t="b">
        <f t="shared" si="36"/>
        <v>0</v>
      </c>
      <c r="CS34" s="21" t="b">
        <f t="shared" si="37"/>
        <v>0</v>
      </c>
      <c r="CT34" s="21" t="b">
        <f t="shared" si="38"/>
        <v>0</v>
      </c>
      <c r="CU34" s="48" t="str">
        <f t="shared" si="39"/>
        <v>SEQUENCE INCORRECT</v>
      </c>
      <c r="CV34" s="50">
        <f>COUNTIF(B19:B33,T(B34))</f>
        <v>15</v>
      </c>
    </row>
    <row r="35" spans="1:100" s="21" customFormat="1" ht="20.100000000000001" customHeight="1" thickBot="1">
      <c r="A35" s="39"/>
      <c r="B35" s="114"/>
      <c r="C35" s="115"/>
      <c r="D35" s="114"/>
      <c r="E35" s="115"/>
      <c r="F35" s="114"/>
      <c r="G35" s="115"/>
      <c r="H35" s="111" t="str">
        <f>IF(AND(AD35="OK",R35="OK"),IF(AND(A35&lt;&gt;"",D35&lt;&gt;"",F35&lt;&gt;"",OR(D35&lt;=E17,D35="ABS"),OR(F35&lt;=G17,F35="ABS")),IF(AND(F35="ABS"),"ABS",IF(SUM(D35:F35)=0,"ZERO",SUM(D35,F35))),""),"")</f>
        <v/>
      </c>
      <c r="I35" s="112"/>
      <c r="J35" s="112"/>
      <c r="K35" s="112"/>
      <c r="L35" s="112"/>
      <c r="M35" s="112"/>
      <c r="N35" s="112"/>
      <c r="O35" s="112"/>
      <c r="P35" s="113"/>
      <c r="Q35" s="166"/>
      <c r="R35" s="52" t="str">
        <f t="shared" si="1"/>
        <v/>
      </c>
      <c r="S35" s="134" t="str">
        <f>IF(OR(AND(OR(D35&lt;=E17,D35=0,D35="ABS"),OR(F35&lt;=G17,F35=0,F35="ABS"))),IF(OR(AND(A35="",B35="",D35="",F35=""),AND(A35&lt;&gt;"",B35&lt;&gt;"",D35&lt;&gt;"",F35&lt;&gt;"", AD35="OK")),"","Given Marks or Format is incorrect"), "Given Marks or Format is incorrect")</f>
        <v/>
      </c>
      <c r="T35" s="135"/>
      <c r="U35" s="135"/>
      <c r="V35" s="135"/>
      <c r="W35" s="135"/>
      <c r="X35" s="136"/>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9"/>
        <v>0</v>
      </c>
      <c r="AD35" s="21" t="str">
        <f t="shared" si="2"/>
        <v>S# INCORRECT</v>
      </c>
      <c r="BL35" s="21" t="str">
        <f t="shared" si="3"/>
        <v/>
      </c>
      <c r="BM35" s="21" t="b">
        <f t="shared" si="4"/>
        <v>0</v>
      </c>
      <c r="BN35" s="21" t="b">
        <f t="shared" si="5"/>
        <v>0</v>
      </c>
      <c r="BO35" s="21" t="b">
        <f t="shared" si="6"/>
        <v>0</v>
      </c>
      <c r="BP35" s="21" t="str">
        <f t="shared" si="7"/>
        <v/>
      </c>
      <c r="BQ35" s="21" t="str">
        <f t="shared" si="8"/>
        <v/>
      </c>
      <c r="BR35" s="21" t="str">
        <f t="shared" si="9"/>
        <v/>
      </c>
      <c r="BS35" s="21" t="str">
        <f t="shared" si="10"/>
        <v/>
      </c>
      <c r="BT35" s="46" t="str">
        <f t="shared" si="11"/>
        <v/>
      </c>
      <c r="BU35" s="47" t="str">
        <f t="shared" si="30"/>
        <v>INCORRECT</v>
      </c>
      <c r="BV35" s="21" t="b">
        <f t="shared" si="31"/>
        <v>0</v>
      </c>
      <c r="BW35" s="48" t="str">
        <f t="shared" si="12"/>
        <v/>
      </c>
      <c r="BX35" s="21" t="b">
        <f t="shared" si="13"/>
        <v>0</v>
      </c>
      <c r="BY35" s="21" t="b">
        <f t="shared" si="14"/>
        <v>0</v>
      </c>
      <c r="BZ35" s="21" t="b">
        <f t="shared" si="15"/>
        <v>0</v>
      </c>
      <c r="CA35" s="21" t="b">
        <f t="shared" si="16"/>
        <v>0</v>
      </c>
      <c r="CB35" s="21" t="b">
        <f t="shared" si="17"/>
        <v>0</v>
      </c>
      <c r="CC35" s="21" t="b">
        <f t="shared" si="18"/>
        <v>0</v>
      </c>
      <c r="CD35" s="21" t="str">
        <f t="shared" si="19"/>
        <v/>
      </c>
      <c r="CE35" s="21" t="str">
        <f t="shared" si="20"/>
        <v/>
      </c>
      <c r="CF35" s="21" t="str">
        <f t="shared" si="21"/>
        <v/>
      </c>
      <c r="CG35" s="21" t="str">
        <f t="shared" si="22"/>
        <v/>
      </c>
      <c r="CH35" s="21" t="str">
        <f t="shared" si="23"/>
        <v/>
      </c>
      <c r="CI35" s="21" t="str">
        <f t="shared" si="24"/>
        <v/>
      </c>
      <c r="CJ35" s="48" t="str">
        <f t="shared" si="25"/>
        <v/>
      </c>
      <c r="CK35" s="48" t="str">
        <f t="shared" si="26"/>
        <v/>
      </c>
      <c r="CL35" s="49" t="str">
        <f t="shared" si="27"/>
        <v>NO</v>
      </c>
      <c r="CM35" s="49" t="str">
        <f t="shared" si="28"/>
        <v>NO</v>
      </c>
      <c r="CN35" s="47" t="str">
        <f t="shared" si="32"/>
        <v>NO</v>
      </c>
      <c r="CO35" s="47" t="str">
        <f t="shared" si="33"/>
        <v>NO</v>
      </c>
      <c r="CP35" s="49" t="str">
        <f t="shared" si="34"/>
        <v>OK</v>
      </c>
      <c r="CQ35" s="21" t="b">
        <f t="shared" si="35"/>
        <v>0</v>
      </c>
      <c r="CR35" s="21" t="b">
        <f t="shared" si="36"/>
        <v>0</v>
      </c>
      <c r="CS35" s="21" t="b">
        <f t="shared" si="37"/>
        <v>0</v>
      </c>
      <c r="CT35" s="21" t="b">
        <f t="shared" si="38"/>
        <v>0</v>
      </c>
      <c r="CU35" s="48" t="str">
        <f t="shared" si="39"/>
        <v>SEQUENCE INCORRECT</v>
      </c>
      <c r="CV35" s="50">
        <f>COUNTIF(B19:B34,T(B35))</f>
        <v>16</v>
      </c>
    </row>
    <row r="36" spans="1:100" s="21" customFormat="1" ht="20.100000000000001" customHeight="1" thickBot="1">
      <c r="A36" s="62"/>
      <c r="B36" s="114"/>
      <c r="C36" s="115"/>
      <c r="D36" s="114"/>
      <c r="E36" s="115"/>
      <c r="F36" s="114"/>
      <c r="G36" s="115"/>
      <c r="H36" s="111" t="str">
        <f>IF(AND(AD36="OK",R36="OK"),IF(AND(A36&lt;&gt;"",D36&lt;&gt;"",F36&lt;&gt;"",OR(D36&lt;=E17,D36="ABS"),OR(F36&lt;=G17,F36="ABS")),IF(AND(F36="ABS"),"ABS",IF(SUM(D36:F36)=0,"ZERO",SUM(D36,F36))),""),"")</f>
        <v/>
      </c>
      <c r="I36" s="112"/>
      <c r="J36" s="112"/>
      <c r="K36" s="112"/>
      <c r="L36" s="112"/>
      <c r="M36" s="112"/>
      <c r="N36" s="112"/>
      <c r="O36" s="112"/>
      <c r="P36" s="113"/>
      <c r="Q36" s="166"/>
      <c r="R36" s="52" t="str">
        <f t="shared" si="1"/>
        <v/>
      </c>
      <c r="S36" s="134" t="str">
        <f>IF(OR(AND(OR(D36&lt;=E17,D36=0,D36="ABS"),OR(F36&lt;=G17,F36=0,F36="ABS"))),IF(OR(AND(A36="",B36="",D36="",F36=""),AND(A36&lt;&gt;"",B36&lt;&gt;"",D36&lt;&gt;"",F36&lt;&gt;"", AD36="OK")),"","Given Marks or Format is incorrect"), "Given Marks or Format is incorrect")</f>
        <v/>
      </c>
      <c r="T36" s="135"/>
      <c r="U36" s="135"/>
      <c r="V36" s="135"/>
      <c r="W36" s="135"/>
      <c r="X36" s="136"/>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9"/>
        <v>0</v>
      </c>
      <c r="AD36" s="21" t="str">
        <f t="shared" si="2"/>
        <v>S# INCORRECT</v>
      </c>
      <c r="BL36" s="21" t="str">
        <f t="shared" si="3"/>
        <v/>
      </c>
      <c r="BM36" s="21" t="b">
        <f t="shared" si="4"/>
        <v>0</v>
      </c>
      <c r="BN36" s="21" t="b">
        <f t="shared" si="5"/>
        <v>0</v>
      </c>
      <c r="BO36" s="21" t="b">
        <f t="shared" si="6"/>
        <v>0</v>
      </c>
      <c r="BP36" s="21" t="str">
        <f t="shared" si="7"/>
        <v/>
      </c>
      <c r="BQ36" s="21" t="str">
        <f t="shared" si="8"/>
        <v/>
      </c>
      <c r="BR36" s="21" t="str">
        <f t="shared" si="9"/>
        <v/>
      </c>
      <c r="BS36" s="21" t="str">
        <f t="shared" si="10"/>
        <v/>
      </c>
      <c r="BT36" s="46" t="str">
        <f t="shared" si="11"/>
        <v/>
      </c>
      <c r="BU36" s="47" t="str">
        <f t="shared" si="30"/>
        <v>INCORRECT</v>
      </c>
      <c r="BV36" s="21" t="b">
        <f t="shared" si="31"/>
        <v>0</v>
      </c>
      <c r="BW36" s="48" t="str">
        <f t="shared" si="12"/>
        <v/>
      </c>
      <c r="BX36" s="21" t="b">
        <f t="shared" si="13"/>
        <v>0</v>
      </c>
      <c r="BY36" s="21" t="b">
        <f t="shared" si="14"/>
        <v>0</v>
      </c>
      <c r="BZ36" s="21" t="b">
        <f t="shared" si="15"/>
        <v>0</v>
      </c>
      <c r="CA36" s="21" t="b">
        <f t="shared" si="16"/>
        <v>0</v>
      </c>
      <c r="CB36" s="21" t="b">
        <f t="shared" si="17"/>
        <v>0</v>
      </c>
      <c r="CC36" s="21" t="b">
        <f t="shared" si="18"/>
        <v>0</v>
      </c>
      <c r="CD36" s="21" t="str">
        <f t="shared" si="19"/>
        <v/>
      </c>
      <c r="CE36" s="21" t="str">
        <f t="shared" si="20"/>
        <v/>
      </c>
      <c r="CF36" s="21" t="str">
        <f t="shared" si="21"/>
        <v/>
      </c>
      <c r="CG36" s="21" t="str">
        <f t="shared" si="22"/>
        <v/>
      </c>
      <c r="CH36" s="21" t="str">
        <f t="shared" si="23"/>
        <v/>
      </c>
      <c r="CI36" s="21" t="str">
        <f t="shared" si="24"/>
        <v/>
      </c>
      <c r="CJ36" s="48" t="str">
        <f t="shared" si="25"/>
        <v/>
      </c>
      <c r="CK36" s="48" t="str">
        <f t="shared" si="26"/>
        <v/>
      </c>
      <c r="CL36" s="49" t="str">
        <f t="shared" si="27"/>
        <v>NO</v>
      </c>
      <c r="CM36" s="49" t="str">
        <f t="shared" si="28"/>
        <v>NO</v>
      </c>
      <c r="CN36" s="47" t="str">
        <f t="shared" si="32"/>
        <v>NO</v>
      </c>
      <c r="CO36" s="47" t="str">
        <f t="shared" si="33"/>
        <v>NO</v>
      </c>
      <c r="CP36" s="49" t="str">
        <f t="shared" si="34"/>
        <v>OK</v>
      </c>
      <c r="CQ36" s="21" t="b">
        <f t="shared" si="35"/>
        <v>0</v>
      </c>
      <c r="CR36" s="21" t="b">
        <f t="shared" si="36"/>
        <v>0</v>
      </c>
      <c r="CS36" s="21" t="b">
        <f t="shared" si="37"/>
        <v>0</v>
      </c>
      <c r="CT36" s="21" t="b">
        <f t="shared" si="38"/>
        <v>0</v>
      </c>
      <c r="CU36" s="48" t="str">
        <f t="shared" si="39"/>
        <v>SEQUENCE INCORRECT</v>
      </c>
      <c r="CV36" s="50">
        <f>COUNTIF(B19:B35,T(B36))</f>
        <v>17</v>
      </c>
    </row>
    <row r="37" spans="1:100" s="21" customFormat="1" ht="20.100000000000001" customHeight="1" thickBot="1">
      <c r="A37" s="39"/>
      <c r="B37" s="114"/>
      <c r="C37" s="115"/>
      <c r="D37" s="114"/>
      <c r="E37" s="115"/>
      <c r="F37" s="114"/>
      <c r="G37" s="115"/>
      <c r="H37" s="111" t="str">
        <f>IF(AND(AD37="OK",R37="OK"),IF(AND(A37&lt;&gt;"",D37&lt;&gt;"",F37&lt;&gt;"",OR(D37&lt;=E17,D37="ABS"),OR(F37&lt;=G17,F37="ABS")),IF(AND(F37="ABS"),"ABS",IF(SUM(D37:F37)=0,"ZERO",SUM(D37,F37))),""),"")</f>
        <v/>
      </c>
      <c r="I37" s="112"/>
      <c r="J37" s="112"/>
      <c r="K37" s="112"/>
      <c r="L37" s="112"/>
      <c r="M37" s="112"/>
      <c r="N37" s="112"/>
      <c r="O37" s="112"/>
      <c r="P37" s="113"/>
      <c r="Q37" s="166"/>
      <c r="R37" s="52" t="str">
        <f t="shared" si="1"/>
        <v/>
      </c>
      <c r="S37" s="134" t="str">
        <f>IF(OR(AND(OR(D37&lt;=E17,D37=0,D37="ABS"),OR(F37&lt;=G17,F37=0,F37="ABS"))),IF(OR(AND(A37="",B37="",D37="",F37=""),AND(A37&lt;&gt;"",B37&lt;&gt;"",D37&lt;&gt;"",F37&lt;&gt;"", AD37="OK")),"","Given Marks or Format is incorrect"), "Given Marks or Format is incorrect")</f>
        <v/>
      </c>
      <c r="T37" s="135"/>
      <c r="U37" s="135"/>
      <c r="V37" s="135"/>
      <c r="W37" s="135"/>
      <c r="X37" s="136"/>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9"/>
        <v>0</v>
      </c>
      <c r="AD37" s="21" t="str">
        <f t="shared" si="2"/>
        <v>S# INCORRECT</v>
      </c>
      <c r="BL37" s="21" t="str">
        <f t="shared" si="3"/>
        <v/>
      </c>
      <c r="BM37" s="21" t="b">
        <f t="shared" si="4"/>
        <v>0</v>
      </c>
      <c r="BN37" s="21" t="b">
        <f t="shared" si="5"/>
        <v>0</v>
      </c>
      <c r="BO37" s="21" t="b">
        <f t="shared" si="6"/>
        <v>0</v>
      </c>
      <c r="BP37" s="21" t="str">
        <f t="shared" si="7"/>
        <v/>
      </c>
      <c r="BQ37" s="21" t="str">
        <f t="shared" si="8"/>
        <v/>
      </c>
      <c r="BR37" s="21" t="str">
        <f t="shared" si="9"/>
        <v/>
      </c>
      <c r="BS37" s="21" t="str">
        <f t="shared" si="10"/>
        <v/>
      </c>
      <c r="BT37" s="46" t="str">
        <f t="shared" si="11"/>
        <v/>
      </c>
      <c r="BU37" s="47" t="str">
        <f t="shared" si="30"/>
        <v>INCORRECT</v>
      </c>
      <c r="BV37" s="21" t="b">
        <f t="shared" si="31"/>
        <v>0</v>
      </c>
      <c r="BW37" s="48" t="str">
        <f t="shared" si="12"/>
        <v/>
      </c>
      <c r="BX37" s="21" t="b">
        <f t="shared" si="13"/>
        <v>0</v>
      </c>
      <c r="BY37" s="21" t="b">
        <f t="shared" si="14"/>
        <v>0</v>
      </c>
      <c r="BZ37" s="21" t="b">
        <f t="shared" si="15"/>
        <v>0</v>
      </c>
      <c r="CA37" s="21" t="b">
        <f t="shared" si="16"/>
        <v>0</v>
      </c>
      <c r="CB37" s="21" t="b">
        <f t="shared" si="17"/>
        <v>0</v>
      </c>
      <c r="CC37" s="21" t="b">
        <f t="shared" si="18"/>
        <v>0</v>
      </c>
      <c r="CD37" s="21" t="str">
        <f t="shared" si="19"/>
        <v/>
      </c>
      <c r="CE37" s="21" t="str">
        <f t="shared" si="20"/>
        <v/>
      </c>
      <c r="CF37" s="21" t="str">
        <f t="shared" si="21"/>
        <v/>
      </c>
      <c r="CG37" s="21" t="str">
        <f t="shared" si="22"/>
        <v/>
      </c>
      <c r="CH37" s="21" t="str">
        <f t="shared" si="23"/>
        <v/>
      </c>
      <c r="CI37" s="21" t="str">
        <f t="shared" si="24"/>
        <v/>
      </c>
      <c r="CJ37" s="48" t="str">
        <f t="shared" si="25"/>
        <v/>
      </c>
      <c r="CK37" s="48" t="str">
        <f t="shared" si="26"/>
        <v/>
      </c>
      <c r="CL37" s="49" t="str">
        <f t="shared" si="27"/>
        <v>NO</v>
      </c>
      <c r="CM37" s="49" t="str">
        <f t="shared" si="28"/>
        <v>NO</v>
      </c>
      <c r="CN37" s="47" t="str">
        <f t="shared" si="32"/>
        <v>NO</v>
      </c>
      <c r="CO37" s="47" t="str">
        <f t="shared" si="33"/>
        <v>NO</v>
      </c>
      <c r="CP37" s="49" t="str">
        <f t="shared" si="34"/>
        <v>OK</v>
      </c>
      <c r="CQ37" s="21" t="b">
        <f t="shared" si="35"/>
        <v>0</v>
      </c>
      <c r="CR37" s="21" t="b">
        <f t="shared" si="36"/>
        <v>0</v>
      </c>
      <c r="CS37" s="21" t="b">
        <f t="shared" si="37"/>
        <v>0</v>
      </c>
      <c r="CT37" s="21" t="b">
        <f t="shared" si="38"/>
        <v>0</v>
      </c>
      <c r="CU37" s="48" t="str">
        <f t="shared" si="39"/>
        <v>SEQUENCE INCORRECT</v>
      </c>
      <c r="CV37" s="50">
        <f>COUNTIF(B19:B36,T(B37))</f>
        <v>18</v>
      </c>
    </row>
    <row r="38" spans="1:100" s="21" customFormat="1" ht="20.100000000000001" customHeight="1" thickBot="1">
      <c r="A38" s="62"/>
      <c r="B38" s="114"/>
      <c r="C38" s="115"/>
      <c r="D38" s="114"/>
      <c r="E38" s="115"/>
      <c r="F38" s="114"/>
      <c r="G38" s="115"/>
      <c r="H38" s="111" t="str">
        <f>IF(AND(AD38="OK",R38="OK"),IF(AND(A38&lt;&gt;"",D38&lt;&gt;"",F38&lt;&gt;"",OR(D38&lt;=E17,D38="ABS"),OR(F38&lt;=G17,F38="ABS")),IF(AND(F38="ABS"),"ABS",IF(SUM(D38:F38)=0,"ZERO",SUM(D38,F38))),""),"")</f>
        <v/>
      </c>
      <c r="I38" s="112"/>
      <c r="J38" s="112"/>
      <c r="K38" s="112"/>
      <c r="L38" s="112"/>
      <c r="M38" s="112"/>
      <c r="N38" s="112"/>
      <c r="O38" s="112"/>
      <c r="P38" s="113"/>
      <c r="Q38" s="166"/>
      <c r="R38" s="52" t="str">
        <f t="shared" si="1"/>
        <v/>
      </c>
      <c r="S38" s="134" t="str">
        <f>IF(OR(AND(OR(D38&lt;=E17,D38=0,D38="ABS"),OR(F38&lt;=G17,F38=0,F38="ABS"))),IF(OR(AND(A38="",B38="",D38="",F38=""),AND(A38&lt;&gt;"",B38&lt;&gt;"",D38&lt;&gt;"",F38&lt;&gt;"", AD38="OK")),"","Given Marks or Format is incorrect"), "Given Marks or Format is incorrect")</f>
        <v/>
      </c>
      <c r="T38" s="135"/>
      <c r="U38" s="135"/>
      <c r="V38" s="135"/>
      <c r="W38" s="135"/>
      <c r="X38" s="136"/>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9"/>
        <v>0</v>
      </c>
      <c r="AD38" s="21" t="str">
        <f t="shared" si="2"/>
        <v>S# INCORRECT</v>
      </c>
      <c r="BL38" s="21" t="str">
        <f t="shared" si="3"/>
        <v/>
      </c>
      <c r="BM38" s="21" t="b">
        <f t="shared" si="4"/>
        <v>0</v>
      </c>
      <c r="BN38" s="21" t="b">
        <f t="shared" si="5"/>
        <v>0</v>
      </c>
      <c r="BO38" s="21" t="b">
        <f t="shared" si="6"/>
        <v>0</v>
      </c>
      <c r="BP38" s="21" t="str">
        <f t="shared" si="7"/>
        <v/>
      </c>
      <c r="BQ38" s="21" t="str">
        <f t="shared" si="8"/>
        <v/>
      </c>
      <c r="BR38" s="21" t="str">
        <f t="shared" si="9"/>
        <v/>
      </c>
      <c r="BS38" s="21" t="str">
        <f t="shared" si="10"/>
        <v/>
      </c>
      <c r="BT38" s="46" t="str">
        <f t="shared" si="11"/>
        <v/>
      </c>
      <c r="BU38" s="47" t="str">
        <f t="shared" si="30"/>
        <v>INCORRECT</v>
      </c>
      <c r="BV38" s="21" t="b">
        <f t="shared" si="31"/>
        <v>0</v>
      </c>
      <c r="BW38" s="48" t="str">
        <f t="shared" si="12"/>
        <v/>
      </c>
      <c r="BX38" s="21" t="b">
        <f t="shared" si="13"/>
        <v>0</v>
      </c>
      <c r="BY38" s="21" t="b">
        <f t="shared" si="14"/>
        <v>0</v>
      </c>
      <c r="BZ38" s="21" t="b">
        <f t="shared" si="15"/>
        <v>0</v>
      </c>
      <c r="CA38" s="21" t="b">
        <f t="shared" si="16"/>
        <v>0</v>
      </c>
      <c r="CB38" s="21" t="b">
        <f t="shared" si="17"/>
        <v>0</v>
      </c>
      <c r="CC38" s="21" t="b">
        <f t="shared" si="18"/>
        <v>0</v>
      </c>
      <c r="CD38" s="21" t="str">
        <f t="shared" si="19"/>
        <v/>
      </c>
      <c r="CE38" s="21" t="str">
        <f t="shared" si="20"/>
        <v/>
      </c>
      <c r="CF38" s="21" t="str">
        <f t="shared" si="21"/>
        <v/>
      </c>
      <c r="CG38" s="21" t="str">
        <f t="shared" si="22"/>
        <v/>
      </c>
      <c r="CH38" s="21" t="str">
        <f t="shared" si="23"/>
        <v/>
      </c>
      <c r="CI38" s="21" t="str">
        <f t="shared" si="24"/>
        <v/>
      </c>
      <c r="CJ38" s="48" t="str">
        <f t="shared" si="25"/>
        <v/>
      </c>
      <c r="CK38" s="48" t="str">
        <f t="shared" si="26"/>
        <v/>
      </c>
      <c r="CL38" s="49" t="str">
        <f t="shared" si="27"/>
        <v>NO</v>
      </c>
      <c r="CM38" s="49" t="str">
        <f t="shared" si="28"/>
        <v>NO</v>
      </c>
      <c r="CN38" s="47" t="str">
        <f t="shared" si="32"/>
        <v>NO</v>
      </c>
      <c r="CO38" s="47" t="str">
        <f t="shared" si="33"/>
        <v>NO</v>
      </c>
      <c r="CP38" s="49" t="str">
        <f t="shared" si="34"/>
        <v>OK</v>
      </c>
      <c r="CQ38" s="21" t="b">
        <f t="shared" si="35"/>
        <v>0</v>
      </c>
      <c r="CR38" s="21" t="b">
        <f t="shared" si="36"/>
        <v>0</v>
      </c>
      <c r="CS38" s="21" t="b">
        <f t="shared" si="37"/>
        <v>0</v>
      </c>
      <c r="CT38" s="21" t="b">
        <f t="shared" si="38"/>
        <v>0</v>
      </c>
      <c r="CU38" s="48" t="str">
        <f t="shared" si="39"/>
        <v>SEQUENCE INCORRECT</v>
      </c>
      <c r="CV38" s="50">
        <f>COUNTIF(B19:B37,T(B38))</f>
        <v>19</v>
      </c>
    </row>
    <row r="39" spans="1:100" ht="14.25" customHeight="1" thickBot="1">
      <c r="A39" s="44" t="s">
        <v>141</v>
      </c>
      <c r="B39" s="44" t="s">
        <v>141</v>
      </c>
      <c r="C39" s="158" t="s">
        <v>128</v>
      </c>
      <c r="D39" s="158"/>
      <c r="E39" s="158"/>
      <c r="F39" s="158"/>
      <c r="G39" s="158"/>
      <c r="H39" s="158"/>
      <c r="I39" s="158"/>
      <c r="J39" s="158"/>
      <c r="K39" s="158"/>
      <c r="L39" s="158"/>
      <c r="M39" s="158"/>
      <c r="N39" s="158"/>
      <c r="O39" s="158"/>
      <c r="P39" s="158"/>
      <c r="Q39" s="166"/>
      <c r="R39" s="20">
        <f>COUNTIF(R19:R38,"FORMAT INCORRECT")+COUNTIF(R19:R38,"SEQUENCE INCORRECT")</f>
        <v>0</v>
      </c>
      <c r="S39" s="127">
        <f>COUNTIF(S19:S38,"Given Marks or Format is incorrect")</f>
        <v>0</v>
      </c>
      <c r="T39" s="128"/>
      <c r="U39" s="128"/>
      <c r="V39" s="128"/>
      <c r="W39" s="128"/>
      <c r="X39" s="128"/>
      <c r="Y39" s="128"/>
      <c r="Z39" s="129"/>
    </row>
    <row r="40" spans="1:100" ht="11.25" customHeight="1" thickBot="1">
      <c r="A40" s="45" t="s">
        <v>141</v>
      </c>
      <c r="B40" s="45" t="s">
        <v>141</v>
      </c>
      <c r="C40" s="159"/>
      <c r="D40" s="159"/>
      <c r="E40" s="159"/>
      <c r="F40" s="159"/>
      <c r="G40" s="159"/>
      <c r="H40" s="159"/>
      <c r="I40" s="159"/>
      <c r="J40" s="159"/>
      <c r="K40" s="159"/>
      <c r="L40" s="159"/>
      <c r="M40" s="159"/>
      <c r="N40" s="159"/>
      <c r="O40" s="159"/>
      <c r="P40" s="159"/>
      <c r="Q40" s="166"/>
      <c r="R40" s="263"/>
      <c r="S40" s="263"/>
      <c r="T40" s="263"/>
      <c r="U40" s="263"/>
      <c r="V40" s="263"/>
      <c r="W40" s="263"/>
      <c r="X40" s="263"/>
    </row>
    <row r="41" spans="1:100" ht="15.75" customHeight="1">
      <c r="A41" s="230"/>
      <c r="B41" s="230"/>
      <c r="C41" s="230"/>
      <c r="D41" s="230"/>
      <c r="E41" s="230"/>
      <c r="F41" s="230"/>
      <c r="G41" s="230"/>
      <c r="H41" s="230"/>
      <c r="I41" s="230"/>
      <c r="J41" s="230"/>
      <c r="K41" s="230"/>
      <c r="L41" s="230"/>
      <c r="M41" s="230"/>
      <c r="N41" s="230"/>
      <c r="O41" s="230"/>
      <c r="P41" s="230"/>
      <c r="Q41" s="166"/>
      <c r="R41" s="220" t="s">
        <v>131</v>
      </c>
      <c r="S41" s="221"/>
      <c r="T41" s="222"/>
      <c r="U41" s="226">
        <f>SUM(R39:Z39)</f>
        <v>0</v>
      </c>
      <c r="V41" s="227"/>
      <c r="W41" s="218"/>
      <c r="X41" s="86"/>
    </row>
    <row r="42" spans="1:100" ht="24.75" customHeight="1" thickBot="1">
      <c r="A42" s="231"/>
      <c r="B42" s="231"/>
      <c r="C42" s="231"/>
      <c r="D42" s="231"/>
      <c r="E42" s="231"/>
      <c r="F42" s="231"/>
      <c r="G42" s="231"/>
      <c r="H42" s="231"/>
      <c r="I42" s="231"/>
      <c r="J42" s="231"/>
      <c r="K42" s="231"/>
      <c r="L42" s="231"/>
      <c r="M42" s="231"/>
      <c r="N42" s="231"/>
      <c r="O42" s="231"/>
      <c r="P42" s="231"/>
      <c r="Q42" s="166"/>
      <c r="R42" s="223"/>
      <c r="S42" s="224"/>
      <c r="T42" s="225"/>
      <c r="U42" s="228"/>
      <c r="V42" s="229"/>
      <c r="W42" s="218"/>
      <c r="X42" s="86"/>
    </row>
    <row r="43" spans="1:100" ht="15.75" customHeight="1">
      <c r="A43" s="131" t="s">
        <v>130</v>
      </c>
      <c r="B43" s="131"/>
      <c r="C43" s="131"/>
      <c r="D43" s="86"/>
      <c r="E43" s="86"/>
      <c r="F43" s="131" t="s">
        <v>16</v>
      </c>
      <c r="G43" s="131"/>
      <c r="H43" s="131"/>
      <c r="I43" s="131"/>
      <c r="J43" s="86"/>
      <c r="K43" s="86"/>
      <c r="L43" s="131" t="s">
        <v>17</v>
      </c>
      <c r="M43" s="131"/>
      <c r="N43" s="131"/>
      <c r="O43" s="131"/>
      <c r="P43" s="131"/>
      <c r="Q43" s="166"/>
      <c r="R43" s="203" t="s">
        <v>145</v>
      </c>
      <c r="S43" s="204"/>
      <c r="T43" s="204"/>
      <c r="U43" s="204"/>
      <c r="V43" s="204"/>
      <c r="W43" s="204"/>
      <c r="X43" s="205"/>
    </row>
    <row r="44" spans="1:100" ht="15.75" customHeight="1">
      <c r="A44" s="132"/>
      <c r="B44" s="132"/>
      <c r="C44" s="132"/>
      <c r="D44" s="86"/>
      <c r="E44" s="86"/>
      <c r="F44" s="132"/>
      <c r="G44" s="132"/>
      <c r="H44" s="132"/>
      <c r="I44" s="132"/>
      <c r="J44" s="86"/>
      <c r="K44" s="86"/>
      <c r="L44" s="132"/>
      <c r="M44" s="132"/>
      <c r="N44" s="132"/>
      <c r="O44" s="132"/>
      <c r="P44" s="132"/>
      <c r="Q44" s="166"/>
      <c r="R44" s="206"/>
      <c r="S44" s="207"/>
      <c r="T44" s="207"/>
      <c r="U44" s="207"/>
      <c r="V44" s="207"/>
      <c r="W44" s="207"/>
      <c r="X44" s="208"/>
    </row>
    <row r="45" spans="1:100" ht="15.75" customHeight="1">
      <c r="A45" s="133"/>
      <c r="B45" s="133"/>
      <c r="C45" s="133"/>
      <c r="D45" s="130"/>
      <c r="E45" s="130"/>
      <c r="F45" s="133"/>
      <c r="G45" s="133"/>
      <c r="H45" s="133"/>
      <c r="I45" s="133"/>
      <c r="J45" s="130"/>
      <c r="K45" s="130"/>
      <c r="L45" s="133"/>
      <c r="M45" s="133"/>
      <c r="N45" s="133"/>
      <c r="O45" s="133"/>
      <c r="P45" s="133"/>
      <c r="Q45" s="166"/>
      <c r="R45" s="206"/>
      <c r="S45" s="207"/>
      <c r="T45" s="207"/>
      <c r="U45" s="207"/>
      <c r="V45" s="207"/>
      <c r="W45" s="207"/>
      <c r="X45" s="208"/>
    </row>
    <row r="46" spans="1:100" ht="15.75" customHeight="1">
      <c r="A46" s="35" t="s">
        <v>13</v>
      </c>
      <c r="B46" s="186" t="s">
        <v>170</v>
      </c>
      <c r="C46" s="187"/>
      <c r="D46" s="187"/>
      <c r="E46" s="187"/>
      <c r="F46" s="187"/>
      <c r="G46" s="187"/>
      <c r="H46" s="187"/>
      <c r="I46" s="187"/>
      <c r="J46" s="187"/>
      <c r="K46" s="187"/>
      <c r="L46" s="187"/>
      <c r="M46" s="187"/>
      <c r="N46" s="187"/>
      <c r="O46" s="187"/>
      <c r="P46" s="188"/>
      <c r="Q46" s="166"/>
      <c r="R46" s="206"/>
      <c r="S46" s="207"/>
      <c r="T46" s="207"/>
      <c r="U46" s="207"/>
      <c r="V46" s="207"/>
      <c r="W46" s="207"/>
      <c r="X46" s="208"/>
    </row>
    <row r="47" spans="1:100" ht="12.75" customHeight="1" thickBot="1">
      <c r="A47" s="37">
        <f>$U$41</f>
        <v>0</v>
      </c>
      <c r="B47" s="189"/>
      <c r="C47" s="190"/>
      <c r="D47" s="190"/>
      <c r="E47" s="190"/>
      <c r="F47" s="190"/>
      <c r="G47" s="190"/>
      <c r="H47" s="190"/>
      <c r="I47" s="190"/>
      <c r="J47" s="190"/>
      <c r="K47" s="190"/>
      <c r="L47" s="190"/>
      <c r="M47" s="190"/>
      <c r="N47" s="190"/>
      <c r="O47" s="190"/>
      <c r="P47" s="191"/>
      <c r="Q47" s="166"/>
      <c r="R47" s="209"/>
      <c r="S47" s="210"/>
      <c r="T47" s="210"/>
      <c r="U47" s="210"/>
      <c r="V47" s="210"/>
      <c r="W47" s="210"/>
      <c r="X47" s="211"/>
    </row>
    <row r="48" spans="1:100" ht="15.75" customHeight="1">
      <c r="A48" s="230"/>
      <c r="B48" s="230"/>
      <c r="C48" s="230"/>
      <c r="D48" s="230"/>
      <c r="E48" s="230"/>
      <c r="F48" s="230"/>
      <c r="G48" s="230"/>
      <c r="H48" s="230"/>
      <c r="I48" s="230"/>
      <c r="J48" s="230"/>
      <c r="K48" s="230"/>
      <c r="L48" s="230"/>
      <c r="M48" s="230"/>
      <c r="N48" s="230"/>
      <c r="O48" s="230"/>
      <c r="P48" s="230"/>
      <c r="Q48" s="86"/>
      <c r="R48" s="92" t="s">
        <v>149</v>
      </c>
      <c r="S48" s="93"/>
      <c r="T48" s="93"/>
      <c r="U48" s="93"/>
      <c r="V48" s="93"/>
      <c r="W48" s="93"/>
      <c r="X48" s="93"/>
      <c r="Y48" s="93"/>
      <c r="Z48" s="94"/>
    </row>
    <row r="49" spans="1:26" ht="16.5" customHeight="1" thickBot="1">
      <c r="A49" s="231"/>
      <c r="B49" s="231"/>
      <c r="C49" s="231"/>
      <c r="D49" s="231"/>
      <c r="E49" s="231"/>
      <c r="F49" s="231"/>
      <c r="G49" s="231"/>
      <c r="H49" s="231"/>
      <c r="I49" s="231"/>
      <c r="J49" s="231"/>
      <c r="K49" s="231"/>
      <c r="L49" s="231"/>
      <c r="M49" s="231"/>
      <c r="N49" s="231"/>
      <c r="O49" s="231"/>
      <c r="P49" s="231"/>
      <c r="Q49" s="86"/>
      <c r="R49" s="95"/>
      <c r="S49" s="96"/>
      <c r="T49" s="96"/>
      <c r="U49" s="96"/>
      <c r="V49" s="96"/>
      <c r="W49" s="96"/>
      <c r="X49" s="96"/>
      <c r="Y49" s="96"/>
      <c r="Z49" s="97"/>
    </row>
    <row r="50" spans="1:26" ht="21" thickBot="1">
      <c r="A50" s="231"/>
      <c r="B50" s="231"/>
      <c r="C50" s="231"/>
      <c r="D50" s="231"/>
      <c r="E50" s="231"/>
      <c r="F50" s="231"/>
      <c r="G50" s="231"/>
      <c r="H50" s="231"/>
      <c r="I50" s="231"/>
      <c r="J50" s="231"/>
      <c r="K50" s="231"/>
      <c r="L50" s="231"/>
      <c r="M50" s="231"/>
      <c r="N50" s="231"/>
      <c r="O50" s="231"/>
      <c r="P50" s="231"/>
      <c r="Q50" s="86"/>
      <c r="R50" s="53" t="s">
        <v>7</v>
      </c>
      <c r="S50" s="98" t="s">
        <v>8</v>
      </c>
      <c r="T50" s="99"/>
      <c r="U50" s="100"/>
      <c r="V50" s="89" t="s">
        <v>155</v>
      </c>
      <c r="W50" s="90"/>
      <c r="X50" s="90"/>
      <c r="Y50" s="90"/>
      <c r="Z50" s="91"/>
    </row>
    <row r="51" spans="1:26" ht="16.5" thickBot="1">
      <c r="A51" s="231"/>
      <c r="B51" s="231"/>
      <c r="C51" s="231"/>
      <c r="D51" s="231"/>
      <c r="E51" s="231"/>
      <c r="F51" s="231"/>
      <c r="G51" s="231"/>
      <c r="H51" s="231"/>
      <c r="I51" s="231"/>
      <c r="J51" s="231"/>
      <c r="K51" s="231"/>
      <c r="L51" s="231"/>
      <c r="M51" s="231"/>
      <c r="N51" s="231"/>
      <c r="O51" s="231"/>
      <c r="P51" s="231"/>
      <c r="Q51" s="86"/>
      <c r="R51" s="54">
        <v>1</v>
      </c>
      <c r="S51" s="87" t="s">
        <v>142</v>
      </c>
      <c r="T51" s="88"/>
      <c r="U51" s="88"/>
      <c r="V51" s="61">
        <v>1</v>
      </c>
      <c r="W51" s="85" t="s">
        <v>156</v>
      </c>
      <c r="X51" s="85"/>
      <c r="Y51" s="55"/>
      <c r="Z51" s="56"/>
    </row>
    <row r="52" spans="1:26" ht="16.5" thickBot="1">
      <c r="A52" s="231"/>
      <c r="B52" s="231"/>
      <c r="C52" s="231"/>
      <c r="D52" s="231"/>
      <c r="E52" s="231"/>
      <c r="F52" s="231"/>
      <c r="G52" s="231"/>
      <c r="H52" s="231"/>
      <c r="I52" s="231"/>
      <c r="J52" s="231"/>
      <c r="K52" s="231"/>
      <c r="L52" s="231"/>
      <c r="M52" s="231"/>
      <c r="N52" s="231"/>
      <c r="O52" s="231"/>
      <c r="P52" s="231"/>
      <c r="Q52" s="86"/>
      <c r="R52" s="54">
        <v>2</v>
      </c>
      <c r="S52" s="87" t="s">
        <v>143</v>
      </c>
      <c r="T52" s="88"/>
      <c r="U52" s="88"/>
      <c r="V52" s="61">
        <v>2</v>
      </c>
      <c r="W52" s="85" t="s">
        <v>157</v>
      </c>
      <c r="X52" s="85"/>
      <c r="Y52" s="57"/>
      <c r="Z52" s="58"/>
    </row>
    <row r="53" spans="1:26" ht="16.5" thickBot="1">
      <c r="A53" s="231"/>
      <c r="B53" s="231"/>
      <c r="C53" s="231"/>
      <c r="D53" s="231"/>
      <c r="E53" s="231"/>
      <c r="F53" s="231"/>
      <c r="G53" s="231"/>
      <c r="H53" s="231"/>
      <c r="I53" s="231"/>
      <c r="J53" s="231"/>
      <c r="K53" s="231"/>
      <c r="L53" s="231"/>
      <c r="M53" s="231"/>
      <c r="N53" s="231"/>
      <c r="O53" s="231"/>
      <c r="P53" s="231"/>
      <c r="Q53" s="86"/>
      <c r="R53" s="54">
        <v>3</v>
      </c>
      <c r="S53" s="87" t="s">
        <v>150</v>
      </c>
      <c r="T53" s="88"/>
      <c r="U53" s="88"/>
      <c r="V53" s="61">
        <v>3</v>
      </c>
      <c r="W53" s="85" t="s">
        <v>158</v>
      </c>
      <c r="X53" s="85"/>
      <c r="Y53" s="57"/>
      <c r="Z53" s="58"/>
    </row>
    <row r="54" spans="1:26" ht="16.5" thickBot="1">
      <c r="A54" s="231"/>
      <c r="B54" s="231"/>
      <c r="C54" s="231"/>
      <c r="D54" s="231"/>
      <c r="E54" s="231"/>
      <c r="F54" s="231"/>
      <c r="G54" s="231"/>
      <c r="H54" s="231"/>
      <c r="I54" s="231"/>
      <c r="J54" s="231"/>
      <c r="K54" s="231"/>
      <c r="L54" s="231"/>
      <c r="M54" s="231"/>
      <c r="N54" s="231"/>
      <c r="O54" s="231"/>
      <c r="P54" s="231"/>
      <c r="Q54" s="86"/>
      <c r="R54" s="54">
        <v>4</v>
      </c>
      <c r="S54" s="87" t="s">
        <v>151</v>
      </c>
      <c r="T54" s="88"/>
      <c r="U54" s="88"/>
      <c r="V54" s="61">
        <v>4</v>
      </c>
      <c r="W54" s="85" t="s">
        <v>159</v>
      </c>
      <c r="X54" s="85"/>
      <c r="Y54" s="57"/>
      <c r="Z54" s="58"/>
    </row>
    <row r="55" spans="1:26" ht="16.5" thickBot="1">
      <c r="A55" s="231"/>
      <c r="B55" s="231"/>
      <c r="C55" s="231"/>
      <c r="D55" s="231"/>
      <c r="E55" s="231"/>
      <c r="F55" s="231"/>
      <c r="G55" s="231"/>
      <c r="H55" s="231"/>
      <c r="I55" s="231"/>
      <c r="J55" s="231"/>
      <c r="K55" s="231"/>
      <c r="L55" s="231"/>
      <c r="M55" s="231"/>
      <c r="N55" s="231"/>
      <c r="O55" s="231"/>
      <c r="P55" s="231"/>
      <c r="Q55" s="86"/>
      <c r="R55" s="54">
        <v>5</v>
      </c>
      <c r="S55" s="87" t="s">
        <v>152</v>
      </c>
      <c r="T55" s="88"/>
      <c r="U55" s="88"/>
      <c r="V55" s="61">
        <v>5</v>
      </c>
      <c r="W55" s="85" t="s">
        <v>160</v>
      </c>
      <c r="X55" s="85"/>
      <c r="Y55" s="57"/>
      <c r="Z55" s="58"/>
    </row>
    <row r="56" spans="1:26" ht="16.5" thickBot="1">
      <c r="A56" s="231"/>
      <c r="B56" s="231"/>
      <c r="C56" s="231"/>
      <c r="D56" s="231"/>
      <c r="E56" s="231"/>
      <c r="F56" s="231"/>
      <c r="G56" s="231"/>
      <c r="H56" s="231"/>
      <c r="I56" s="231"/>
      <c r="J56" s="231"/>
      <c r="K56" s="231"/>
      <c r="L56" s="231"/>
      <c r="M56" s="231"/>
      <c r="N56" s="231"/>
      <c r="O56" s="231"/>
      <c r="P56" s="231"/>
      <c r="Q56" s="86"/>
      <c r="R56" s="54">
        <v>6</v>
      </c>
      <c r="S56" s="87" t="s">
        <v>153</v>
      </c>
      <c r="T56" s="88"/>
      <c r="U56" s="88"/>
      <c r="V56" s="61">
        <v>6</v>
      </c>
      <c r="W56" s="85" t="s">
        <v>161</v>
      </c>
      <c r="X56" s="85"/>
      <c r="Y56" s="57"/>
      <c r="Z56" s="58"/>
    </row>
    <row r="57" spans="1:26" ht="16.5" thickBot="1">
      <c r="A57" s="231"/>
      <c r="B57" s="231"/>
      <c r="C57" s="231"/>
      <c r="D57" s="231"/>
      <c r="E57" s="231"/>
      <c r="F57" s="231"/>
      <c r="G57" s="231"/>
      <c r="H57" s="231"/>
      <c r="I57" s="231"/>
      <c r="J57" s="231"/>
      <c r="K57" s="231"/>
      <c r="L57" s="231"/>
      <c r="M57" s="231"/>
      <c r="N57" s="231"/>
      <c r="O57" s="231"/>
      <c r="P57" s="231"/>
      <c r="Q57" s="86"/>
      <c r="R57" s="54">
        <v>7</v>
      </c>
      <c r="S57" s="87" t="s">
        <v>154</v>
      </c>
      <c r="T57" s="88"/>
      <c r="U57" s="88"/>
      <c r="V57" s="61">
        <v>7</v>
      </c>
      <c r="W57" s="85" t="s">
        <v>162</v>
      </c>
      <c r="X57" s="85"/>
      <c r="Y57" s="59"/>
      <c r="Z57" s="60"/>
    </row>
    <row r="58" spans="1:26">
      <c r="B58" s="2"/>
      <c r="C58" s="2"/>
      <c r="Q58" s="86"/>
    </row>
    <row r="59" spans="1:26">
      <c r="B59" s="2"/>
      <c r="C59" s="2"/>
      <c r="Q59" s="86"/>
    </row>
    <row r="60" spans="1:26">
      <c r="B60" s="2"/>
      <c r="C60" s="2"/>
      <c r="Q60" s="86"/>
    </row>
    <row r="61" spans="1:26">
      <c r="B61" s="2"/>
      <c r="C61" s="2"/>
      <c r="Q61" s="86"/>
    </row>
    <row r="62" spans="1:26">
      <c r="B62" s="2"/>
      <c r="C62" s="2"/>
      <c r="Q62" s="86"/>
    </row>
    <row r="63" spans="1:26">
      <c r="B63" s="2"/>
      <c r="C63" s="2"/>
      <c r="Q63" s="86"/>
    </row>
    <row r="64" spans="1:26">
      <c r="B64" s="2"/>
      <c r="C64" s="2"/>
      <c r="Q64" s="86"/>
    </row>
    <row r="65" spans="2:17">
      <c r="B65" s="2"/>
      <c r="C65" s="2"/>
      <c r="Q65" s="86"/>
    </row>
    <row r="66" spans="2:17">
      <c r="B66" s="2"/>
      <c r="C66" s="2"/>
      <c r="Q66" s="86"/>
    </row>
    <row r="67" spans="2:17">
      <c r="B67" s="2"/>
      <c r="C67" s="2"/>
      <c r="Q67" s="86"/>
    </row>
  </sheetData>
  <sheetProtection password="B198" sheet="1" objects="1" scenarios="1" selectLockedCells="1" autoFilter="0"/>
  <autoFilter ref="A18:C40">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Z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Z50"/>
    <mergeCell ref="W51:X51"/>
    <mergeCell ref="W52:X52"/>
    <mergeCell ref="W53:X53"/>
    <mergeCell ref="W54:X54"/>
    <mergeCell ref="R48:Z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6081" r:id="rId3"/>
    <oleObject progId="PBrush" shapeId="46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Batch</vt:lpstr>
      <vt:lpstr>Departments</vt:lpstr>
      <vt:lpstr>Exam</vt:lpstr>
      <vt:lpstr>FinalExamsMarks</vt:lpstr>
      <vt:lpstr>HyderabadFirstA18BSIT</vt:lpstr>
      <vt:lpstr>HyderabadFirstA19BSIT</vt:lpstr>
      <vt:lpstr>HyderabadFourthA18BSIT</vt:lpstr>
      <vt:lpstr>HyderabadSecondA18BSIT</vt:lpstr>
      <vt:lpstr>HyderabadSecondA19BSIT</vt:lpstr>
      <vt:lpstr>HyderabadThirdA18BSIT</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Semester</vt:lpstr>
      <vt:lpstr>Supplementary</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Aijaz Ali Brohi</cp:lastModifiedBy>
  <cp:lastPrinted>2016-08-10T11:04:18Z</cp:lastPrinted>
  <dcterms:created xsi:type="dcterms:W3CDTF">2014-07-31T04:22:19Z</dcterms:created>
  <dcterms:modified xsi:type="dcterms:W3CDTF">2019-11-07T04:32:23Z</dcterms:modified>
</cp:coreProperties>
</file>