
<file path=[Content_Types].xml><?xml version="1.0" encoding="utf-8"?>
<Types xmlns="http://schemas.openxmlformats.org/package/2006/content-types">
  <Override PartName="/xl/worksheets/sheet15.xml" ContentType="application/vnd.openxmlformats-officedocument.spreadsheetml.worksheet+xml"/>
  <Override PartName="/xl/embeddings/oleObject8.bin" ContentType="application/vnd.openxmlformats-officedocument.oleObject"/>
  <Override PartName="/xl/embeddings/oleObject14.bin" ContentType="application/vnd.openxmlformats-officedocument.oleObject"/>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embeddings/oleObject5.bin" ContentType="application/vnd.openxmlformats-officedocument.oleObject"/>
  <Override PartName="/xl/embeddings/oleObject6.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Override PartName="/xl/embeddings/oleObject3.bin" ContentType="application/vnd.openxmlformats-officedocument.oleObject"/>
  <Override PartName="/xl/embeddings/oleObject4.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20.bin" ContentType="application/vnd.openxmlformats-officedocument.oleObject"/>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embeddings/oleObject18.bin" ContentType="application/vnd.openxmlformats-officedocument.oleObject"/>
  <Override PartName="/xl/embeddings/oleObject19.bin" ContentType="application/vnd.openxmlformats-officedocument.oleObject"/>
  <Override PartName="/xl/embeddings/oleObject9.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docProps/core.xml" ContentType="application/vnd.openxmlformats-package.core-properties+xml"/>
  <Default Extension="bin" ContentType="application/vnd.openxmlformats-officedocument.spreadsheetml.printerSettings"/>
  <Override PartName="/xl/embeddings/oleObject7.bin" ContentType="application/vnd.openxmlformats-officedocument.oleObject"/>
  <Override PartName="/xl/embeddings/oleObject15.bin" ContentType="application/vnd.openxmlformats-officedocument.oleObject"/>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120" windowWidth="15600" windowHeight="11760"/>
  </bookViews>
  <sheets>
    <sheet name="Sheet1" sheetId="1" r:id="rId1"/>
    <sheet name="Sheet2" sheetId="21" r:id="rId2"/>
    <sheet name="Sheet3" sheetId="23" r:id="rId3"/>
    <sheet name="Sheet4" sheetId="24" r:id="rId4"/>
    <sheet name="Sheet5" sheetId="25" r:id="rId5"/>
    <sheet name="Sheet6" sheetId="26" r:id="rId6"/>
    <sheet name="Sheet7" sheetId="27" r:id="rId7"/>
    <sheet name="Sheet8" sheetId="28" r:id="rId8"/>
    <sheet name="Sheet9" sheetId="29" r:id="rId9"/>
    <sheet name="Sheet10" sheetId="30" r:id="rId10"/>
    <sheet name="Sheet11" sheetId="31" r:id="rId11"/>
    <sheet name="Departments" sheetId="33" state="hidden" r:id="rId12"/>
    <sheet name="Information" sheetId="34" state="hidden" r:id="rId13"/>
    <sheet name="TheoryResults" sheetId="35" state="hidden" r:id="rId14"/>
    <sheet name="PracticalResults" sheetId="36" state="hidden" r:id="rId15"/>
  </sheets>
  <definedNames>
    <definedName name="_xlnm._FilterDatabase" localSheetId="0" hidden="1">Sheet1!$A$18:$C$40</definedName>
    <definedName name="_xlnm._FilterDatabase" localSheetId="9" hidden="1">Sheet10!$A$18:$C$18</definedName>
    <definedName name="_xlnm._FilterDatabase" localSheetId="10" hidden="1">Sheet11!$A$18:$C$18</definedName>
    <definedName name="_xlnm._FilterDatabase" localSheetId="1" hidden="1">Sheet2!$A$18:$C$18</definedName>
    <definedName name="_xlnm._FilterDatabase" localSheetId="2" hidden="1">Sheet3!$A$18:$C$18</definedName>
    <definedName name="_xlnm._FilterDatabase" localSheetId="3" hidden="1">Sheet4!$A$18:$C$18</definedName>
    <definedName name="_xlnm._FilterDatabase" localSheetId="4" hidden="1">Sheet5!$A$18:$C$18</definedName>
    <definedName name="_xlnm._FilterDatabase" localSheetId="5" hidden="1">Sheet6!$A$18:$C$18</definedName>
    <definedName name="_xlnm._FilterDatabase" localSheetId="6" hidden="1">Sheet7!$A$18:$C$18</definedName>
    <definedName name="_xlnm._FilterDatabase" localSheetId="7" hidden="1">Sheet8!$A$18:$C$18</definedName>
    <definedName name="_xlnm._FilterDatabase" localSheetId="8" hidden="1">Sheet9!$A$18:$C$40</definedName>
    <definedName name="ArchitectureBatch">Information!$E$2:$E$8</definedName>
    <definedName name="ArchitectureProgram">Departments!$H$17</definedName>
    <definedName name="CE17AREighth">Information!$I$68:$I$70</definedName>
    <definedName name="CE17ARfifth">Information!$I$44:$I$46</definedName>
    <definedName name="CE17ARFirst">Information!$I$22:$I$25</definedName>
    <definedName name="CE17ARFourth">Information!$I$37:$I$39</definedName>
    <definedName name="CE17ARNineth">Information!$I$72:$I$73</definedName>
    <definedName name="CE17ARSecond">Information!$I$27:$I$30</definedName>
    <definedName name="CE17ARSeventh">Information!$I$60:$I$62</definedName>
    <definedName name="CE17ARSixth">Information!$I$52:$I$54</definedName>
    <definedName name="CE17ARtenth">Information!$I$75</definedName>
    <definedName name="CE17ARThird">Information!$I$32:$I$35</definedName>
    <definedName name="CE17CDFifth">Information!$F$44:$F$47</definedName>
    <definedName name="CE17CDFirst">Information!$F$22:$F$25</definedName>
    <definedName name="CE17CDFourth">Information!$F$37:$F$41</definedName>
    <definedName name="CE17CDSecond">Information!$F$27:$F$30</definedName>
    <definedName name="CE17CDSixth">Information!$F$52:$F$55</definedName>
    <definedName name="CE17CDThird">Information!$F$32:$F$35</definedName>
    <definedName name="CE17FAFifth">Information!$H$44:$H$49</definedName>
    <definedName name="CE17FAFirst">Information!$H$22:$H$25</definedName>
    <definedName name="CE17FAFourth">Information!$H$37:$H$41</definedName>
    <definedName name="CE17FASecond">Information!$H$27:$H$30</definedName>
    <definedName name="CE17FASixth">Information!$H$52:$H$58</definedName>
    <definedName name="CE17FAThird">Information!$H$32:$H$35</definedName>
    <definedName name="CE17TDFifth">Information!$G$44:$G$46</definedName>
    <definedName name="CE17TDFirst">Information!$G$22:$G$25</definedName>
    <definedName name="CE17TDFourth">Information!$G$37:$G$39</definedName>
    <definedName name="CE17TDSecond">Information!$G$27:$G$30</definedName>
    <definedName name="CE17TDSixth">Information!$G$52:$G$55</definedName>
    <definedName name="CE17TDThird">Information!$G$32:$G$34</definedName>
    <definedName name="CE18AREight">Information!$I$182:$I$184</definedName>
    <definedName name="CE18ARFifth">Information!$I$158:$I$160</definedName>
    <definedName name="CE18ARFirst">Information!$I$136:$I$139</definedName>
    <definedName name="CE18ARFourth">Information!$I$151:$I$153</definedName>
    <definedName name="CE18ARNineth">Information!$I$186:$I$187</definedName>
    <definedName name="CE18ARSecond">Information!$I$141:$I$144</definedName>
    <definedName name="CE18ARSeventh">Information!$I$174:$I$176</definedName>
    <definedName name="CE18ARSixth">Information!$I$166:$I$168</definedName>
    <definedName name="CE18ARTenth">Information!$I$189</definedName>
    <definedName name="CE18ARThird">Information!$I$146:$I$149</definedName>
    <definedName name="CE18CDFifth">Information!$F$158:$F$161</definedName>
    <definedName name="CE18CDFirst">Information!$F$136:$F$139</definedName>
    <definedName name="CE18CDFourth">Information!$F$151:$F$155</definedName>
    <definedName name="CE18CDSecond">Information!$F$141:$F$144</definedName>
    <definedName name="CE18CDSixth">Information!$F$166:$F$169</definedName>
    <definedName name="CE18CDThird">Information!$F$146:$F$149</definedName>
    <definedName name="CE18FAFifth">Information!$H$158:$H$163</definedName>
    <definedName name="CE18FAFirst">Information!$H$136:$H$139</definedName>
    <definedName name="CE18FAFourth">Information!$H$151:$H$155</definedName>
    <definedName name="CE18FASecond">Information!$H$141:$H$144</definedName>
    <definedName name="CE18FASixth">Information!$H$166:$H$172</definedName>
    <definedName name="CE18FAThird">Information!$H$146:$H$149</definedName>
    <definedName name="CE18TDFifth">Information!$G$158:$G$160</definedName>
    <definedName name="CE18TDFirst">Information!$G$136:$G$139</definedName>
    <definedName name="CE18TDFourth">Information!$G$151:$G$153</definedName>
    <definedName name="CE18TDSecond">Information!$G$141:$G$144</definedName>
    <definedName name="CE18TDSixth">Information!$G$166:$G$169</definedName>
    <definedName name="CE18TDThird">Information!$G$146:$G$148</definedName>
    <definedName name="CommunicationBatch">Information!$B$2:$B$8</definedName>
    <definedName name="Departments">Information!$A$2:$A$5</definedName>
    <definedName name="FCE17AREight">Information!$I$125:$I$127</definedName>
    <definedName name="FCE17ARFifth">Information!$I$101:$I$103</definedName>
    <definedName name="FCE17ARFirst">Information!$I$79:$I$82</definedName>
    <definedName name="FCE17ARFourth">Information!$I$94:$I$96</definedName>
    <definedName name="FCE17ARNineth">Information!$I$129:$I$130</definedName>
    <definedName name="FCE17ARSecond">Information!$I$84:$I$87</definedName>
    <definedName name="FCE17ARSeventh">Information!$I$117:$I$119</definedName>
    <definedName name="FCE17ARSixth">Information!$I$109:$I$111</definedName>
    <definedName name="FCE17ARTenth">Information!$I$132</definedName>
    <definedName name="FCE17ARThird">Information!$I$89:$I$92</definedName>
    <definedName name="FCE17CDFifth">Information!$F$101:$F$104</definedName>
    <definedName name="FCE17CDFirst">Information!$F$79:$F$82</definedName>
    <definedName name="FCE17CDFourth">Information!$F$94:$F$98</definedName>
    <definedName name="FCE17CDSecond">Information!$F$84:$F$87</definedName>
    <definedName name="FCE17CDSixth">Information!$F$109:$F$112</definedName>
    <definedName name="FCE17CDThird">Information!$F$89:$F$92</definedName>
    <definedName name="FCE17FAFifth">Information!$H$101:$H$106</definedName>
    <definedName name="FCE17FAFirst">Information!$H$79:$H$82</definedName>
    <definedName name="FCE17FAFourth">Information!$H$94:$H$98</definedName>
    <definedName name="FCE17FASecond">Information!$H$84:$H$87</definedName>
    <definedName name="FCE17FASixth">Information!$H$109:$H$115</definedName>
    <definedName name="FCE17FAThird">Information!$H$89:$H$92</definedName>
    <definedName name="FCE17TDfifth">Information!$G$101:$G$103</definedName>
    <definedName name="FCE17TDFirst">Information!$G$79:$G$82</definedName>
    <definedName name="FCE17TDFourth">Information!$G$94:$G$96</definedName>
    <definedName name="FCE17TDSeond">Information!$G$84:$G$87</definedName>
    <definedName name="FCE17TDSixth">Information!$G$109:$G$112</definedName>
    <definedName name="FCE17TDThird">Information!$G$89:$G$91</definedName>
    <definedName name="FinalExamsMarks">Departments!$G$7:$G$16</definedName>
    <definedName name="FineBatch">Information!$D$2:$D$8</definedName>
    <definedName name="_xlnm.Print_Area" localSheetId="0">Sheet1!$A$1:$P$47</definedName>
    <definedName name="_xlnm.Print_Area" localSheetId="9">Sheet10!$A$1:$P$47</definedName>
    <definedName name="_xlnm.Print_Area" localSheetId="10">Sheet11!$A$1:$P$47</definedName>
    <definedName name="_xlnm.Print_Area" localSheetId="1">Sheet2!$A$1:$P$47</definedName>
    <definedName name="_xlnm.Print_Area" localSheetId="2">Sheet3!$A$1:$P$47</definedName>
    <definedName name="_xlnm.Print_Area" localSheetId="3">Sheet4!$A$1:$P$47</definedName>
    <definedName name="_xlnm.Print_Area" localSheetId="4">Sheet5!$A$1:$P$47</definedName>
    <definedName name="_xlnm.Print_Area" localSheetId="5">Sheet6!$A$1:$P$47</definedName>
    <definedName name="_xlnm.Print_Area" localSheetId="6">Sheet7!$A$1:$P$47</definedName>
    <definedName name="_xlnm.Print_Area" localSheetId="7">Sheet8!$A$1:$P$47</definedName>
    <definedName name="_xlnm.Print_Area" localSheetId="8">Sheet9!$A$1:$P$47</definedName>
    <definedName name="Semester">Departments!$C$1:$C$10</definedName>
    <definedName name="Supplementary">Departments!$F$7:$F$8</definedName>
    <definedName name="TextileBatch">Information!$C$2:$C$8</definedName>
    <definedName name="TextileProgram">Departments!$H$13</definedName>
    <definedName name="Year">Departments!$D$1:$D$5</definedName>
  </definedNames>
  <calcPr calcId="125725"/>
</workbook>
</file>

<file path=xl/calcChain.xml><?xml version="1.0" encoding="utf-8"?>
<calcChain xmlns="http://schemas.openxmlformats.org/spreadsheetml/2006/main">
  <c r="C7" i="1"/>
  <c r="D8" s="1"/>
  <c r="A2" i="36" l="1"/>
  <c r="R38" i="31"/>
  <c r="R37"/>
  <c r="R36"/>
  <c r="R35"/>
  <c r="R34"/>
  <c r="R33"/>
  <c r="R32"/>
  <c r="R31"/>
  <c r="R30"/>
  <c r="R29"/>
  <c r="R28"/>
  <c r="R27"/>
  <c r="R26"/>
  <c r="R25"/>
  <c r="R24"/>
  <c r="R23"/>
  <c r="R22"/>
  <c r="R21"/>
  <c r="R20"/>
  <c r="R19"/>
  <c r="R38" i="30"/>
  <c r="R37"/>
  <c r="R36"/>
  <c r="R35"/>
  <c r="R34"/>
  <c r="R33"/>
  <c r="R32"/>
  <c r="R31"/>
  <c r="R30"/>
  <c r="R29"/>
  <c r="R28"/>
  <c r="R27"/>
  <c r="R26"/>
  <c r="R25"/>
  <c r="R24"/>
  <c r="R23"/>
  <c r="R22"/>
  <c r="R21"/>
  <c r="R20"/>
  <c r="R19"/>
  <c r="R38" i="29"/>
  <c r="R37"/>
  <c r="R36"/>
  <c r="R35"/>
  <c r="R34"/>
  <c r="R33"/>
  <c r="R32"/>
  <c r="R31"/>
  <c r="R30"/>
  <c r="R29"/>
  <c r="R28"/>
  <c r="R27"/>
  <c r="R26"/>
  <c r="R25"/>
  <c r="R24"/>
  <c r="R23"/>
  <c r="R22"/>
  <c r="R21"/>
  <c r="R20"/>
  <c r="R19"/>
  <c r="R38" i="28"/>
  <c r="R37"/>
  <c r="R36"/>
  <c r="R35"/>
  <c r="R34"/>
  <c r="R33"/>
  <c r="R32"/>
  <c r="R31"/>
  <c r="R30"/>
  <c r="R29"/>
  <c r="R28"/>
  <c r="R27"/>
  <c r="R26"/>
  <c r="R25"/>
  <c r="R24"/>
  <c r="R23"/>
  <c r="R22"/>
  <c r="R21"/>
  <c r="R20"/>
  <c r="R19"/>
  <c r="R38" i="27"/>
  <c r="R37"/>
  <c r="R36"/>
  <c r="R35"/>
  <c r="R34"/>
  <c r="R33"/>
  <c r="R32"/>
  <c r="R31"/>
  <c r="R30"/>
  <c r="R29"/>
  <c r="R28"/>
  <c r="R27"/>
  <c r="R26"/>
  <c r="R25"/>
  <c r="R24"/>
  <c r="R23"/>
  <c r="R22"/>
  <c r="R21"/>
  <c r="R20"/>
  <c r="R19"/>
  <c r="R38" i="26"/>
  <c r="R37"/>
  <c r="R36"/>
  <c r="R35"/>
  <c r="R34"/>
  <c r="R33"/>
  <c r="R32"/>
  <c r="R31"/>
  <c r="R30"/>
  <c r="R29"/>
  <c r="R28"/>
  <c r="R27"/>
  <c r="R26"/>
  <c r="R25"/>
  <c r="R24"/>
  <c r="R23"/>
  <c r="R22"/>
  <c r="R21"/>
  <c r="R20"/>
  <c r="R19"/>
  <c r="R38" i="25"/>
  <c r="R37"/>
  <c r="R36"/>
  <c r="R35"/>
  <c r="R34"/>
  <c r="R33"/>
  <c r="R32"/>
  <c r="R31"/>
  <c r="R30"/>
  <c r="R29"/>
  <c r="R28"/>
  <c r="R27"/>
  <c r="R26"/>
  <c r="R25"/>
  <c r="R24"/>
  <c r="R23"/>
  <c r="R22"/>
  <c r="R21"/>
  <c r="R20"/>
  <c r="R19"/>
  <c r="R38" i="24"/>
  <c r="R37"/>
  <c r="R36"/>
  <c r="R35"/>
  <c r="R34"/>
  <c r="R33"/>
  <c r="R32"/>
  <c r="R31"/>
  <c r="R30"/>
  <c r="R29"/>
  <c r="R28"/>
  <c r="R27"/>
  <c r="R26"/>
  <c r="R25"/>
  <c r="R24"/>
  <c r="R23"/>
  <c r="R22"/>
  <c r="R21"/>
  <c r="R20"/>
  <c r="R19"/>
  <c r="R38" i="23"/>
  <c r="R37"/>
  <c r="R36"/>
  <c r="R35"/>
  <c r="R34"/>
  <c r="R33"/>
  <c r="R32"/>
  <c r="R31"/>
  <c r="R30"/>
  <c r="R29"/>
  <c r="R28"/>
  <c r="R27"/>
  <c r="R26"/>
  <c r="R25"/>
  <c r="R24"/>
  <c r="R23"/>
  <c r="R22"/>
  <c r="R21"/>
  <c r="R20"/>
  <c r="R19"/>
  <c r="R36" i="21"/>
  <c r="R34"/>
  <c r="R33"/>
  <c r="R32"/>
  <c r="R31"/>
  <c r="R28"/>
  <c r="R26"/>
  <c r="R25"/>
  <c r="R24"/>
  <c r="R23"/>
  <c r="Y38" i="1"/>
  <c r="Y37"/>
  <c r="Y36"/>
  <c r="Y35"/>
  <c r="Y34"/>
  <c r="Y33"/>
  <c r="Y32"/>
  <c r="Y31"/>
  <c r="Y30"/>
  <c r="Y29"/>
  <c r="Y28"/>
  <c r="Y27"/>
  <c r="Y26"/>
  <c r="Y25"/>
  <c r="Y24"/>
  <c r="Y23"/>
  <c r="Y22"/>
  <c r="Y21"/>
  <c r="Y20"/>
  <c r="Y19"/>
  <c r="AA38"/>
  <c r="Z38"/>
  <c r="AA37"/>
  <c r="Z37"/>
  <c r="AA36"/>
  <c r="Z36"/>
  <c r="AA35"/>
  <c r="Z35"/>
  <c r="AA34"/>
  <c r="Z34"/>
  <c r="AA33"/>
  <c r="Z33"/>
  <c r="AA32"/>
  <c r="Z32"/>
  <c r="AA31"/>
  <c r="Z31"/>
  <c r="AA30"/>
  <c r="Z30"/>
  <c r="AA29"/>
  <c r="Z29"/>
  <c r="AA28"/>
  <c r="Z28"/>
  <c r="AA27"/>
  <c r="Z27"/>
  <c r="AA26"/>
  <c r="Z26"/>
  <c r="AA25"/>
  <c r="Z25"/>
  <c r="AA24"/>
  <c r="Z24"/>
  <c r="AA23"/>
  <c r="Z23"/>
  <c r="AA22"/>
  <c r="Z22"/>
  <c r="AA21"/>
  <c r="Z21"/>
  <c r="AA20"/>
  <c r="Z20"/>
  <c r="AA19"/>
  <c r="Z19"/>
  <c r="AD38"/>
  <c r="AD37"/>
  <c r="AD36"/>
  <c r="AD35"/>
  <c r="AD34"/>
  <c r="AD33"/>
  <c r="AD32"/>
  <c r="AD31"/>
  <c r="AD30"/>
  <c r="AD29"/>
  <c r="AD28"/>
  <c r="AD27"/>
  <c r="AD26"/>
  <c r="AD25"/>
  <c r="AD24"/>
  <c r="AD23"/>
  <c r="AD22"/>
  <c r="AD21"/>
  <c r="AD20"/>
  <c r="AD19"/>
  <c r="G2" i="36" l="1"/>
  <c r="C19" l="1"/>
  <c r="G19" s="1"/>
  <c r="C20"/>
  <c r="G20" s="1"/>
  <c r="C21"/>
  <c r="G21" s="1"/>
  <c r="C22"/>
  <c r="G22" s="1"/>
  <c r="C23"/>
  <c r="G23" s="1"/>
  <c r="C24"/>
  <c r="G24" s="1"/>
  <c r="C25"/>
  <c r="G25" s="1"/>
  <c r="C26"/>
  <c r="G26" s="1"/>
  <c r="C27"/>
  <c r="G27" s="1"/>
  <c r="C28"/>
  <c r="G28" s="1"/>
  <c r="C29"/>
  <c r="G29" s="1"/>
  <c r="C30"/>
  <c r="G30" s="1"/>
  <c r="C31"/>
  <c r="G31" s="1"/>
  <c r="C32"/>
  <c r="G32" s="1"/>
  <c r="C33"/>
  <c r="G33" s="1"/>
  <c r="C34"/>
  <c r="G34" s="1"/>
  <c r="C35"/>
  <c r="G35" s="1"/>
  <c r="C36"/>
  <c r="G36" s="1"/>
  <c r="C37"/>
  <c r="G37" s="1"/>
  <c r="C38"/>
  <c r="G38" s="1"/>
  <c r="C203"/>
  <c r="F203" s="1"/>
  <c r="C204"/>
  <c r="F204" s="1"/>
  <c r="C205"/>
  <c r="F205" s="1"/>
  <c r="C206"/>
  <c r="C207"/>
  <c r="C208"/>
  <c r="C209"/>
  <c r="F209" s="1"/>
  <c r="C210"/>
  <c r="C211"/>
  <c r="F211" s="1"/>
  <c r="C212"/>
  <c r="F212" s="1"/>
  <c r="C213"/>
  <c r="F213" s="1"/>
  <c r="C214"/>
  <c r="C215"/>
  <c r="C216"/>
  <c r="C217"/>
  <c r="F217" s="1"/>
  <c r="C218"/>
  <c r="C219"/>
  <c r="F219" s="1"/>
  <c r="C220"/>
  <c r="F220" s="1"/>
  <c r="C221"/>
  <c r="F221" s="1"/>
  <c r="C202"/>
  <c r="F202" s="1"/>
  <c r="C183"/>
  <c r="C184"/>
  <c r="C185"/>
  <c r="F185" s="1"/>
  <c r="C186"/>
  <c r="C187"/>
  <c r="F187" s="1"/>
  <c r="C188"/>
  <c r="F188" s="1"/>
  <c r="C189"/>
  <c r="F189" s="1"/>
  <c r="C190"/>
  <c r="C191"/>
  <c r="C192"/>
  <c r="C193"/>
  <c r="F193" s="1"/>
  <c r="C194"/>
  <c r="C195"/>
  <c r="F195" s="1"/>
  <c r="C196"/>
  <c r="F196" s="1"/>
  <c r="C197"/>
  <c r="F197" s="1"/>
  <c r="C198"/>
  <c r="C199"/>
  <c r="F199" s="1"/>
  <c r="C200"/>
  <c r="C201"/>
  <c r="F201" s="1"/>
  <c r="C182"/>
  <c r="C163"/>
  <c r="F163" s="1"/>
  <c r="C164"/>
  <c r="F164" s="1"/>
  <c r="C165"/>
  <c r="F165" s="1"/>
  <c r="C166"/>
  <c r="C167"/>
  <c r="C168"/>
  <c r="C169"/>
  <c r="F169" s="1"/>
  <c r="C170"/>
  <c r="C171"/>
  <c r="F171" s="1"/>
  <c r="C172"/>
  <c r="F172" s="1"/>
  <c r="C173"/>
  <c r="F173" s="1"/>
  <c r="C174"/>
  <c r="C175"/>
  <c r="C176"/>
  <c r="C177"/>
  <c r="F177" s="1"/>
  <c r="C178"/>
  <c r="C179"/>
  <c r="F179" s="1"/>
  <c r="C180"/>
  <c r="F180" s="1"/>
  <c r="C181"/>
  <c r="F181" s="1"/>
  <c r="C162"/>
  <c r="F162" s="1"/>
  <c r="C143"/>
  <c r="C144"/>
  <c r="C145"/>
  <c r="F145" s="1"/>
  <c r="C146"/>
  <c r="F146" s="1"/>
  <c r="C147"/>
  <c r="F147" s="1"/>
  <c r="C148"/>
  <c r="F148" s="1"/>
  <c r="C149"/>
  <c r="F149" s="1"/>
  <c r="C150"/>
  <c r="C151"/>
  <c r="F151" s="1"/>
  <c r="C152"/>
  <c r="C153"/>
  <c r="F153" s="1"/>
  <c r="C154"/>
  <c r="C155"/>
  <c r="F155" s="1"/>
  <c r="C156"/>
  <c r="F156" s="1"/>
  <c r="C157"/>
  <c r="F157" s="1"/>
  <c r="C158"/>
  <c r="C159"/>
  <c r="C160"/>
  <c r="C161"/>
  <c r="F161" s="1"/>
  <c r="C142"/>
  <c r="C123"/>
  <c r="F123" s="1"/>
  <c r="C124"/>
  <c r="F124" s="1"/>
  <c r="C125"/>
  <c r="F125" s="1"/>
  <c r="C126"/>
  <c r="C127"/>
  <c r="C128"/>
  <c r="C129"/>
  <c r="F129" s="1"/>
  <c r="C130"/>
  <c r="C131"/>
  <c r="F131" s="1"/>
  <c r="C132"/>
  <c r="F132" s="1"/>
  <c r="C133"/>
  <c r="F133" s="1"/>
  <c r="C134"/>
  <c r="C135"/>
  <c r="C136"/>
  <c r="C137"/>
  <c r="F137" s="1"/>
  <c r="C138"/>
  <c r="C139"/>
  <c r="F139" s="1"/>
  <c r="C140"/>
  <c r="F140" s="1"/>
  <c r="C141"/>
  <c r="F141" s="1"/>
  <c r="C122"/>
  <c r="F122" s="1"/>
  <c r="C103"/>
  <c r="F103" s="1"/>
  <c r="C104"/>
  <c r="C105"/>
  <c r="F105" s="1"/>
  <c r="C106"/>
  <c r="C107"/>
  <c r="F107" s="1"/>
  <c r="C108"/>
  <c r="F108" s="1"/>
  <c r="C109"/>
  <c r="F109" s="1"/>
  <c r="C110"/>
  <c r="C111"/>
  <c r="C112"/>
  <c r="C113"/>
  <c r="F113" s="1"/>
  <c r="C114"/>
  <c r="C115"/>
  <c r="F115" s="1"/>
  <c r="C116"/>
  <c r="F116" s="1"/>
  <c r="C117"/>
  <c r="F117" s="1"/>
  <c r="C118"/>
  <c r="C119"/>
  <c r="C120"/>
  <c r="C121"/>
  <c r="F121" s="1"/>
  <c r="C102"/>
  <c r="C82"/>
  <c r="F82" s="1"/>
  <c r="C83"/>
  <c r="G83" s="1"/>
  <c r="C84"/>
  <c r="F84" s="1"/>
  <c r="C85"/>
  <c r="G85" s="1"/>
  <c r="C86"/>
  <c r="C87"/>
  <c r="G87" s="1"/>
  <c r="C88"/>
  <c r="C89"/>
  <c r="G89" s="1"/>
  <c r="C90"/>
  <c r="F90" s="1"/>
  <c r="C91"/>
  <c r="G91" s="1"/>
  <c r="C92"/>
  <c r="F92" s="1"/>
  <c r="C93"/>
  <c r="G93" s="1"/>
  <c r="C94"/>
  <c r="C95"/>
  <c r="G95" s="1"/>
  <c r="C96"/>
  <c r="C97"/>
  <c r="G97" s="1"/>
  <c r="C98"/>
  <c r="F98" s="1"/>
  <c r="C99"/>
  <c r="G99" s="1"/>
  <c r="C100"/>
  <c r="F100" s="1"/>
  <c r="C101"/>
  <c r="G101" s="1"/>
  <c r="E99"/>
  <c r="C63"/>
  <c r="C64"/>
  <c r="C65"/>
  <c r="C66"/>
  <c r="F66" s="1"/>
  <c r="C67"/>
  <c r="F67" s="1"/>
  <c r="C68"/>
  <c r="F68" s="1"/>
  <c r="C69"/>
  <c r="C70"/>
  <c r="C71"/>
  <c r="C72"/>
  <c r="F72" s="1"/>
  <c r="C73"/>
  <c r="C74"/>
  <c r="F74" s="1"/>
  <c r="C75"/>
  <c r="F75" s="1"/>
  <c r="C76"/>
  <c r="F76" s="1"/>
  <c r="C77"/>
  <c r="F77" s="1"/>
  <c r="C78"/>
  <c r="C79"/>
  <c r="C80"/>
  <c r="F80" s="1"/>
  <c r="C81"/>
  <c r="C62"/>
  <c r="C43"/>
  <c r="F43" s="1"/>
  <c r="C44"/>
  <c r="F44" s="1"/>
  <c r="C45"/>
  <c r="C46"/>
  <c r="C47"/>
  <c r="C48"/>
  <c r="C49"/>
  <c r="F49" s="1"/>
  <c r="C50"/>
  <c r="F50" s="1"/>
  <c r="C51"/>
  <c r="F51" s="1"/>
  <c r="C52"/>
  <c r="F52" s="1"/>
  <c r="C53"/>
  <c r="C54"/>
  <c r="C55"/>
  <c r="C56"/>
  <c r="F56" s="1"/>
  <c r="C57"/>
  <c r="C58"/>
  <c r="F58" s="1"/>
  <c r="C59"/>
  <c r="F59" s="1"/>
  <c r="C60"/>
  <c r="F60" s="1"/>
  <c r="C61"/>
  <c r="C42"/>
  <c r="C39"/>
  <c r="C40"/>
  <c r="F40" s="1"/>
  <c r="C41"/>
  <c r="E101" l="1"/>
  <c r="E93"/>
  <c r="F101"/>
  <c r="E85"/>
  <c r="E91"/>
  <c r="E83"/>
  <c r="F93"/>
  <c r="F34"/>
  <c r="F33"/>
  <c r="F37"/>
  <c r="F29"/>
  <c r="F26"/>
  <c r="F85"/>
  <c r="F25"/>
  <c r="E61"/>
  <c r="G61"/>
  <c r="E69"/>
  <c r="G69"/>
  <c r="E86"/>
  <c r="G86"/>
  <c r="E135"/>
  <c r="G135"/>
  <c r="E143"/>
  <c r="G143"/>
  <c r="E183"/>
  <c r="G183"/>
  <c r="E42"/>
  <c r="G42"/>
  <c r="E78"/>
  <c r="G78"/>
  <c r="E112"/>
  <c r="G112"/>
  <c r="E104"/>
  <c r="G104"/>
  <c r="E136"/>
  <c r="G136"/>
  <c r="E128"/>
  <c r="G128"/>
  <c r="E160"/>
  <c r="G160"/>
  <c r="E152"/>
  <c r="G152"/>
  <c r="E144"/>
  <c r="G144"/>
  <c r="E176"/>
  <c r="G176"/>
  <c r="E168"/>
  <c r="G168"/>
  <c r="E200"/>
  <c r="G200"/>
  <c r="E192"/>
  <c r="G192"/>
  <c r="E184"/>
  <c r="G184"/>
  <c r="E216"/>
  <c r="G216"/>
  <c r="E208"/>
  <c r="G208"/>
  <c r="E39"/>
  <c r="G39"/>
  <c r="E55"/>
  <c r="G55"/>
  <c r="E47"/>
  <c r="G47"/>
  <c r="E79"/>
  <c r="G79"/>
  <c r="E71"/>
  <c r="G71"/>
  <c r="E63"/>
  <c r="G63"/>
  <c r="E96"/>
  <c r="G96"/>
  <c r="E88"/>
  <c r="G88"/>
  <c r="E121"/>
  <c r="G121"/>
  <c r="E113"/>
  <c r="G113"/>
  <c r="E105"/>
  <c r="G105"/>
  <c r="E137"/>
  <c r="G137"/>
  <c r="E129"/>
  <c r="G129"/>
  <c r="E161"/>
  <c r="G161"/>
  <c r="E153"/>
  <c r="G153"/>
  <c r="E145"/>
  <c r="G145"/>
  <c r="E177"/>
  <c r="G177"/>
  <c r="E169"/>
  <c r="G169"/>
  <c r="E201"/>
  <c r="G201"/>
  <c r="E193"/>
  <c r="G193"/>
  <c r="E185"/>
  <c r="G185"/>
  <c r="E217"/>
  <c r="G217"/>
  <c r="E209"/>
  <c r="G209"/>
  <c r="F28"/>
  <c r="F36"/>
  <c r="E87"/>
  <c r="F27"/>
  <c r="F35"/>
  <c r="F83"/>
  <c r="F91"/>
  <c r="F99"/>
  <c r="E45"/>
  <c r="G45"/>
  <c r="E119"/>
  <c r="G119"/>
  <c r="E127"/>
  <c r="G127"/>
  <c r="E175"/>
  <c r="G175"/>
  <c r="E191"/>
  <c r="G191"/>
  <c r="E207"/>
  <c r="G207"/>
  <c r="E46"/>
  <c r="G46"/>
  <c r="E120"/>
  <c r="G120"/>
  <c r="E48"/>
  <c r="G48"/>
  <c r="E64"/>
  <c r="G64"/>
  <c r="E102"/>
  <c r="G102"/>
  <c r="E138"/>
  <c r="G138"/>
  <c r="E142"/>
  <c r="G142"/>
  <c r="E178"/>
  <c r="G178"/>
  <c r="E194"/>
  <c r="G194"/>
  <c r="E210"/>
  <c r="G210"/>
  <c r="E41"/>
  <c r="G41"/>
  <c r="E81"/>
  <c r="G81"/>
  <c r="E82"/>
  <c r="G82"/>
  <c r="E131"/>
  <c r="G131"/>
  <c r="E147"/>
  <c r="G147"/>
  <c r="E195"/>
  <c r="G195"/>
  <c r="E211"/>
  <c r="G211"/>
  <c r="E50"/>
  <c r="G50"/>
  <c r="E62"/>
  <c r="G62"/>
  <c r="E74"/>
  <c r="G74"/>
  <c r="E66"/>
  <c r="G66"/>
  <c r="E116"/>
  <c r="G116"/>
  <c r="E108"/>
  <c r="G108"/>
  <c r="E140"/>
  <c r="G140"/>
  <c r="E132"/>
  <c r="G132"/>
  <c r="E124"/>
  <c r="G124"/>
  <c r="E156"/>
  <c r="G156"/>
  <c r="E148"/>
  <c r="G148"/>
  <c r="E180"/>
  <c r="G180"/>
  <c r="E172"/>
  <c r="G172"/>
  <c r="E164"/>
  <c r="G164"/>
  <c r="E196"/>
  <c r="G196"/>
  <c r="E188"/>
  <c r="G188"/>
  <c r="E220"/>
  <c r="G220"/>
  <c r="E212"/>
  <c r="G212"/>
  <c r="E204"/>
  <c r="G204"/>
  <c r="E89"/>
  <c r="F178"/>
  <c r="F210"/>
  <c r="F81"/>
  <c r="F24"/>
  <c r="F32"/>
  <c r="F48"/>
  <c r="F64"/>
  <c r="F88"/>
  <c r="F96"/>
  <c r="F104"/>
  <c r="F112"/>
  <c r="F120"/>
  <c r="F128"/>
  <c r="F136"/>
  <c r="F144"/>
  <c r="F152"/>
  <c r="F160"/>
  <c r="F168"/>
  <c r="F176"/>
  <c r="F184"/>
  <c r="F192"/>
  <c r="F200"/>
  <c r="F208"/>
  <c r="F216"/>
  <c r="E53"/>
  <c r="G53"/>
  <c r="E111"/>
  <c r="G111"/>
  <c r="E159"/>
  <c r="G159"/>
  <c r="E167"/>
  <c r="G167"/>
  <c r="E215"/>
  <c r="G215"/>
  <c r="E54"/>
  <c r="G54"/>
  <c r="E70"/>
  <c r="G70"/>
  <c r="E56"/>
  <c r="G56"/>
  <c r="E72"/>
  <c r="G72"/>
  <c r="E106"/>
  <c r="G106"/>
  <c r="E154"/>
  <c r="G154"/>
  <c r="E182"/>
  <c r="G182"/>
  <c r="E218"/>
  <c r="G218"/>
  <c r="E57"/>
  <c r="G57"/>
  <c r="E65"/>
  <c r="G65"/>
  <c r="E98"/>
  <c r="G98"/>
  <c r="E115"/>
  <c r="G115"/>
  <c r="E139"/>
  <c r="G139"/>
  <c r="E155"/>
  <c r="G155"/>
  <c r="E171"/>
  <c r="G171"/>
  <c r="E187"/>
  <c r="G187"/>
  <c r="E203"/>
  <c r="G203"/>
  <c r="E58"/>
  <c r="G58"/>
  <c r="E59"/>
  <c r="G59"/>
  <c r="E51"/>
  <c r="G51"/>
  <c r="E43"/>
  <c r="G43"/>
  <c r="E75"/>
  <c r="G75"/>
  <c r="E67"/>
  <c r="G67"/>
  <c r="E100"/>
  <c r="G100"/>
  <c r="E92"/>
  <c r="G92"/>
  <c r="E84"/>
  <c r="G84"/>
  <c r="E117"/>
  <c r="G117"/>
  <c r="E109"/>
  <c r="G109"/>
  <c r="E141"/>
  <c r="G141"/>
  <c r="E133"/>
  <c r="G133"/>
  <c r="E125"/>
  <c r="G125"/>
  <c r="E157"/>
  <c r="G157"/>
  <c r="E149"/>
  <c r="G149"/>
  <c r="E181"/>
  <c r="G181"/>
  <c r="E173"/>
  <c r="G173"/>
  <c r="E165"/>
  <c r="G165"/>
  <c r="E197"/>
  <c r="G197"/>
  <c r="E189"/>
  <c r="G189"/>
  <c r="E221"/>
  <c r="G221"/>
  <c r="E213"/>
  <c r="G213"/>
  <c r="E205"/>
  <c r="G205"/>
  <c r="F45"/>
  <c r="F53"/>
  <c r="F69"/>
  <c r="F65"/>
  <c r="E95"/>
  <c r="F23"/>
  <c r="F31"/>
  <c r="F39"/>
  <c r="F47"/>
  <c r="F55"/>
  <c r="F63"/>
  <c r="F71"/>
  <c r="F79"/>
  <c r="F87"/>
  <c r="F95"/>
  <c r="F111"/>
  <c r="F119"/>
  <c r="F127"/>
  <c r="F135"/>
  <c r="F143"/>
  <c r="F159"/>
  <c r="F167"/>
  <c r="F175"/>
  <c r="F183"/>
  <c r="F191"/>
  <c r="F207"/>
  <c r="F215"/>
  <c r="E77"/>
  <c r="G77"/>
  <c r="E94"/>
  <c r="G94"/>
  <c r="E103"/>
  <c r="G103"/>
  <c r="E151"/>
  <c r="G151"/>
  <c r="E199"/>
  <c r="G199"/>
  <c r="E40"/>
  <c r="G40"/>
  <c r="E80"/>
  <c r="G80"/>
  <c r="E114"/>
  <c r="G114"/>
  <c r="E130"/>
  <c r="G130"/>
  <c r="E146"/>
  <c r="G146"/>
  <c r="E170"/>
  <c r="G170"/>
  <c r="E186"/>
  <c r="G186"/>
  <c r="E49"/>
  <c r="G49"/>
  <c r="E73"/>
  <c r="G73"/>
  <c r="E90"/>
  <c r="G90"/>
  <c r="E107"/>
  <c r="G107"/>
  <c r="E123"/>
  <c r="G123"/>
  <c r="E179"/>
  <c r="G179"/>
  <c r="E163"/>
  <c r="G163"/>
  <c r="E219"/>
  <c r="G219"/>
  <c r="E60"/>
  <c r="G60"/>
  <c r="E52"/>
  <c r="G52"/>
  <c r="E44"/>
  <c r="G44"/>
  <c r="E76"/>
  <c r="G76"/>
  <c r="E68"/>
  <c r="G68"/>
  <c r="E118"/>
  <c r="G118"/>
  <c r="E110"/>
  <c r="G110"/>
  <c r="E122"/>
  <c r="G122"/>
  <c r="E134"/>
  <c r="G134"/>
  <c r="E126"/>
  <c r="G126"/>
  <c r="E158"/>
  <c r="G158"/>
  <c r="E150"/>
  <c r="G150"/>
  <c r="E162"/>
  <c r="G162"/>
  <c r="E174"/>
  <c r="G174"/>
  <c r="E166"/>
  <c r="G166"/>
  <c r="E198"/>
  <c r="G198"/>
  <c r="E190"/>
  <c r="G190"/>
  <c r="E202"/>
  <c r="G202"/>
  <c r="E214"/>
  <c r="G214"/>
  <c r="E206"/>
  <c r="G206"/>
  <c r="F61"/>
  <c r="F42"/>
  <c r="F106"/>
  <c r="F114"/>
  <c r="F130"/>
  <c r="F138"/>
  <c r="F154"/>
  <c r="F170"/>
  <c r="F186"/>
  <c r="F194"/>
  <c r="F218"/>
  <c r="F41"/>
  <c r="F57"/>
  <c r="F73"/>
  <c r="F89"/>
  <c r="F97"/>
  <c r="E97"/>
  <c r="F22"/>
  <c r="F30"/>
  <c r="F38"/>
  <c r="F46"/>
  <c r="F54"/>
  <c r="F62"/>
  <c r="F70"/>
  <c r="F78"/>
  <c r="F86"/>
  <c r="F94"/>
  <c r="F102"/>
  <c r="F110"/>
  <c r="F118"/>
  <c r="F126"/>
  <c r="F134"/>
  <c r="F142"/>
  <c r="F150"/>
  <c r="F158"/>
  <c r="F166"/>
  <c r="F174"/>
  <c r="F182"/>
  <c r="F190"/>
  <c r="F198"/>
  <c r="F206"/>
  <c r="F214"/>
  <c r="F20"/>
  <c r="F21"/>
  <c r="F19"/>
  <c r="E22"/>
  <c r="E38"/>
  <c r="E37"/>
  <c r="E36"/>
  <c r="E35"/>
  <c r="E34"/>
  <c r="E33"/>
  <c r="E32"/>
  <c r="E31"/>
  <c r="E30"/>
  <c r="E29"/>
  <c r="E28"/>
  <c r="E27"/>
  <c r="E26"/>
  <c r="E25"/>
  <c r="E24"/>
  <c r="E23"/>
  <c r="E21"/>
  <c r="E20"/>
  <c r="E19"/>
  <c r="C18"/>
  <c r="E18" s="1"/>
  <c r="C17"/>
  <c r="E17" s="1"/>
  <c r="C16"/>
  <c r="E16" s="1"/>
  <c r="C15"/>
  <c r="C14"/>
  <c r="E14" s="1"/>
  <c r="C13"/>
  <c r="E13" s="1"/>
  <c r="C12"/>
  <c r="C11"/>
  <c r="C10"/>
  <c r="C9"/>
  <c r="C8"/>
  <c r="C7"/>
  <c r="C6"/>
  <c r="C5"/>
  <c r="C4"/>
  <c r="C3"/>
  <c r="C2"/>
  <c r="F2" s="1"/>
  <c r="D2"/>
  <c r="D38" s="1"/>
  <c r="B2"/>
  <c r="B217" s="1"/>
  <c r="A19"/>
  <c r="AF19" i="21"/>
  <c r="AF19" i="23"/>
  <c r="CY19" i="31"/>
  <c r="CY19" i="30"/>
  <c r="CY19" i="29"/>
  <c r="CY19" i="28"/>
  <c r="CY19" i="27"/>
  <c r="CY19" i="26"/>
  <c r="CY19" i="25"/>
  <c r="CY19" i="24"/>
  <c r="CY19" i="23"/>
  <c r="CY19" i="21"/>
  <c r="CY38" i="31"/>
  <c r="BZ38"/>
  <c r="BO38"/>
  <c r="BR38" s="1"/>
  <c r="BU38" s="1"/>
  <c r="CY37"/>
  <c r="BZ37"/>
  <c r="BO37"/>
  <c r="BQ37" s="1"/>
  <c r="BT37" s="1"/>
  <c r="CY36"/>
  <c r="BZ36"/>
  <c r="BO36"/>
  <c r="BR36" s="1"/>
  <c r="BU36" s="1"/>
  <c r="CY35"/>
  <c r="BZ35"/>
  <c r="CA35" s="1"/>
  <c r="CG35" s="1"/>
  <c r="BO35"/>
  <c r="BQ35" s="1"/>
  <c r="BT35" s="1"/>
  <c r="CY34"/>
  <c r="BZ34"/>
  <c r="CP34" s="1"/>
  <c r="BO34"/>
  <c r="BP34" s="1"/>
  <c r="BS34" s="1"/>
  <c r="CY33"/>
  <c r="BZ33"/>
  <c r="CE33" s="1"/>
  <c r="CK33" s="1"/>
  <c r="BO33"/>
  <c r="BQ33" s="1"/>
  <c r="BT33" s="1"/>
  <c r="CY32"/>
  <c r="BZ32"/>
  <c r="CP32" s="1"/>
  <c r="BO32"/>
  <c r="BP32" s="1"/>
  <c r="BS32" s="1"/>
  <c r="CY31"/>
  <c r="BZ31"/>
  <c r="CE31" s="1"/>
  <c r="CK31" s="1"/>
  <c r="BO31"/>
  <c r="BQ31" s="1"/>
  <c r="BT31" s="1"/>
  <c r="CY30"/>
  <c r="BZ30"/>
  <c r="CP30"/>
  <c r="BO30"/>
  <c r="BP30" s="1"/>
  <c r="BS30" s="1"/>
  <c r="CY29"/>
  <c r="BZ29"/>
  <c r="CE29" s="1"/>
  <c r="CK29" s="1"/>
  <c r="BO29"/>
  <c r="CY28"/>
  <c r="BZ28"/>
  <c r="BO28"/>
  <c r="BP28" s="1"/>
  <c r="BS28" s="1"/>
  <c r="CY27"/>
  <c r="BZ27"/>
  <c r="CE27" s="1"/>
  <c r="CK27" s="1"/>
  <c r="BO27"/>
  <c r="CY26"/>
  <c r="BZ26"/>
  <c r="BO26"/>
  <c r="BP26" s="1"/>
  <c r="BS26" s="1"/>
  <c r="CY25"/>
  <c r="BZ25"/>
  <c r="CE25" s="1"/>
  <c r="CK25" s="1"/>
  <c r="BO25"/>
  <c r="CY24"/>
  <c r="BZ24"/>
  <c r="BO24"/>
  <c r="BP24" s="1"/>
  <c r="BS24" s="1"/>
  <c r="CY23"/>
  <c r="BZ23"/>
  <c r="CE23" s="1"/>
  <c r="CK23" s="1"/>
  <c r="BO23"/>
  <c r="BR23" s="1"/>
  <c r="BU23" s="1"/>
  <c r="CY22"/>
  <c r="BZ22"/>
  <c r="CO22" s="1"/>
  <c r="BO22"/>
  <c r="BP22" s="1"/>
  <c r="BS22" s="1"/>
  <c r="CY21"/>
  <c r="BZ21"/>
  <c r="CE21" s="1"/>
  <c r="CK21" s="1"/>
  <c r="BO21"/>
  <c r="BR21" s="1"/>
  <c r="BU21" s="1"/>
  <c r="CY20"/>
  <c r="BZ20"/>
  <c r="CO20" s="1"/>
  <c r="BO20"/>
  <c r="BP20" s="1"/>
  <c r="BS20" s="1"/>
  <c r="BZ19"/>
  <c r="CP19" s="1"/>
  <c r="BX19"/>
  <c r="BO19"/>
  <c r="BR19" s="1"/>
  <c r="BU19" s="1"/>
  <c r="CY38" i="30"/>
  <c r="CY18" i="31" s="1"/>
  <c r="BZ38" i="30"/>
  <c r="CA38" s="1"/>
  <c r="BO38"/>
  <c r="BR38" s="1"/>
  <c r="CY37"/>
  <c r="BZ37"/>
  <c r="CO37" s="1"/>
  <c r="BO37"/>
  <c r="BP37" s="1"/>
  <c r="BS37" s="1"/>
  <c r="CY36"/>
  <c r="BZ36"/>
  <c r="CE36" s="1"/>
  <c r="CK36" s="1"/>
  <c r="CP36"/>
  <c r="BO36"/>
  <c r="BR36" s="1"/>
  <c r="BU36" s="1"/>
  <c r="CY35"/>
  <c r="BZ35"/>
  <c r="CO35"/>
  <c r="BO35"/>
  <c r="BP35" s="1"/>
  <c r="BS35" s="1"/>
  <c r="CY34"/>
  <c r="BZ34"/>
  <c r="CE34" s="1"/>
  <c r="CK34" s="1"/>
  <c r="CP34"/>
  <c r="BO34"/>
  <c r="BR34" s="1"/>
  <c r="BU34" s="1"/>
  <c r="CY33"/>
  <c r="BZ33"/>
  <c r="CO33" s="1"/>
  <c r="BO33"/>
  <c r="BP33" s="1"/>
  <c r="BS33" s="1"/>
  <c r="CY32"/>
  <c r="BZ32"/>
  <c r="CE32" s="1"/>
  <c r="CK32" s="1"/>
  <c r="CP32"/>
  <c r="BO32"/>
  <c r="BR32" s="1"/>
  <c r="BU32" s="1"/>
  <c r="CY31"/>
  <c r="BZ31"/>
  <c r="CO31"/>
  <c r="BO31"/>
  <c r="BP31" s="1"/>
  <c r="BS31" s="1"/>
  <c r="CY30"/>
  <c r="BZ30"/>
  <c r="CP30" s="1"/>
  <c r="BO30"/>
  <c r="BQ30" s="1"/>
  <c r="BT30" s="1"/>
  <c r="CY29"/>
  <c r="BZ29"/>
  <c r="CF29" s="1"/>
  <c r="CL29" s="1"/>
  <c r="BO29"/>
  <c r="BQ29" s="1"/>
  <c r="BT29" s="1"/>
  <c r="CY28"/>
  <c r="BZ28"/>
  <c r="CP28" s="1"/>
  <c r="BO28"/>
  <c r="BQ28" s="1"/>
  <c r="BT28" s="1"/>
  <c r="CY27"/>
  <c r="BZ27"/>
  <c r="CF27" s="1"/>
  <c r="CL27" s="1"/>
  <c r="BO27"/>
  <c r="BQ27" s="1"/>
  <c r="BT27" s="1"/>
  <c r="CY26"/>
  <c r="BZ26"/>
  <c r="CP26" s="1"/>
  <c r="BO26"/>
  <c r="BQ26" s="1"/>
  <c r="BT26" s="1"/>
  <c r="CY25"/>
  <c r="BZ25"/>
  <c r="CF25" s="1"/>
  <c r="CL25" s="1"/>
  <c r="BO25"/>
  <c r="BQ25" s="1"/>
  <c r="BT25" s="1"/>
  <c r="CY24"/>
  <c r="BZ24"/>
  <c r="CP24" s="1"/>
  <c r="BO24"/>
  <c r="BQ24" s="1"/>
  <c r="BT24" s="1"/>
  <c r="CY23"/>
  <c r="BZ23"/>
  <c r="CO23" s="1"/>
  <c r="BO23"/>
  <c r="BP23" s="1"/>
  <c r="BS23" s="1"/>
  <c r="CY22"/>
  <c r="BZ22"/>
  <c r="CE22" s="1"/>
  <c r="CK22" s="1"/>
  <c r="BO22"/>
  <c r="BR22" s="1"/>
  <c r="BU22" s="1"/>
  <c r="CY21"/>
  <c r="BZ21"/>
  <c r="CO21" s="1"/>
  <c r="BO21"/>
  <c r="BP21" s="1"/>
  <c r="BS21" s="1"/>
  <c r="CY20"/>
  <c r="BZ20"/>
  <c r="CE20" s="1"/>
  <c r="CK20" s="1"/>
  <c r="BO20"/>
  <c r="BR20" s="1"/>
  <c r="BU20" s="1"/>
  <c r="BZ19"/>
  <c r="CO19" s="1"/>
  <c r="BX19"/>
  <c r="BO19"/>
  <c r="BQ19" s="1"/>
  <c r="BT19" s="1"/>
  <c r="CY38" i="29"/>
  <c r="CY18" i="30" s="1"/>
  <c r="BZ38" i="29"/>
  <c r="BO38"/>
  <c r="BR38" s="1"/>
  <c r="BU38" s="1"/>
  <c r="CY37"/>
  <c r="BZ37"/>
  <c r="CO37" s="1"/>
  <c r="BO37"/>
  <c r="BQ37" s="1"/>
  <c r="BT37" s="1"/>
  <c r="CY36"/>
  <c r="BZ36"/>
  <c r="CP36" s="1"/>
  <c r="BO36"/>
  <c r="BR36" s="1"/>
  <c r="BU36" s="1"/>
  <c r="CY35"/>
  <c r="BZ35"/>
  <c r="CO35" s="1"/>
  <c r="BO35"/>
  <c r="BP35" s="1"/>
  <c r="BS35" s="1"/>
  <c r="CY34"/>
  <c r="BZ34"/>
  <c r="CA34" s="1"/>
  <c r="CG34" s="1"/>
  <c r="BO34"/>
  <c r="BR34" s="1"/>
  <c r="BU34" s="1"/>
  <c r="CY33"/>
  <c r="BZ33"/>
  <c r="CO33" s="1"/>
  <c r="BO33"/>
  <c r="BQ33" s="1"/>
  <c r="BT33" s="1"/>
  <c r="CY32"/>
  <c r="BZ32"/>
  <c r="CP32" s="1"/>
  <c r="BO32"/>
  <c r="BR32" s="1"/>
  <c r="BU32" s="1"/>
  <c r="CY31"/>
  <c r="BZ31"/>
  <c r="CO31" s="1"/>
  <c r="BO31"/>
  <c r="BP31" s="1"/>
  <c r="BS31" s="1"/>
  <c r="CY30"/>
  <c r="BZ30"/>
  <c r="CP30" s="1"/>
  <c r="BO30"/>
  <c r="BQ30" s="1"/>
  <c r="BT30" s="1"/>
  <c r="CY29"/>
  <c r="BZ29"/>
  <c r="CF29" s="1"/>
  <c r="CL29" s="1"/>
  <c r="BO29"/>
  <c r="BQ29" s="1"/>
  <c r="BT29" s="1"/>
  <c r="CY28"/>
  <c r="BZ28"/>
  <c r="CP28"/>
  <c r="BO28"/>
  <c r="BQ28" s="1"/>
  <c r="BT28" s="1"/>
  <c r="CY27"/>
  <c r="BZ27"/>
  <c r="CF27" s="1"/>
  <c r="CL27" s="1"/>
  <c r="BO27"/>
  <c r="BQ27" s="1"/>
  <c r="BT27" s="1"/>
  <c r="CY26"/>
  <c r="BZ26"/>
  <c r="CP26" s="1"/>
  <c r="BO26"/>
  <c r="BQ26" s="1"/>
  <c r="BT26" s="1"/>
  <c r="CY25"/>
  <c r="BZ25"/>
  <c r="CF25" s="1"/>
  <c r="CL25" s="1"/>
  <c r="BO25"/>
  <c r="BQ25" s="1"/>
  <c r="BT25" s="1"/>
  <c r="CY24"/>
  <c r="BZ24"/>
  <c r="CP24" s="1"/>
  <c r="BO24"/>
  <c r="BQ24" s="1"/>
  <c r="BT24" s="1"/>
  <c r="CY23"/>
  <c r="BZ23"/>
  <c r="CO23" s="1"/>
  <c r="BO23"/>
  <c r="BQ23" s="1"/>
  <c r="BT23" s="1"/>
  <c r="CY22"/>
  <c r="BZ22"/>
  <c r="CP22" s="1"/>
  <c r="BO22"/>
  <c r="BR22" s="1"/>
  <c r="BU22" s="1"/>
  <c r="CY21"/>
  <c r="BZ21"/>
  <c r="CO21" s="1"/>
  <c r="BO21"/>
  <c r="BP21" s="1"/>
  <c r="BS21" s="1"/>
  <c r="CY20"/>
  <c r="BZ20"/>
  <c r="CA20" s="1"/>
  <c r="CG20" s="1"/>
  <c r="BO20"/>
  <c r="BR20" s="1"/>
  <c r="BU20" s="1"/>
  <c r="BZ19"/>
  <c r="CO19" s="1"/>
  <c r="BX19"/>
  <c r="BO19"/>
  <c r="BQ19" s="1"/>
  <c r="BT19" s="1"/>
  <c r="CY38" i="28"/>
  <c r="CY18" i="29" s="1"/>
  <c r="BZ38" i="28"/>
  <c r="BO38"/>
  <c r="CY37"/>
  <c r="BZ37"/>
  <c r="CF37" s="1"/>
  <c r="CL37" s="1"/>
  <c r="BO37"/>
  <c r="CY36"/>
  <c r="BZ36"/>
  <c r="BO36"/>
  <c r="CY35"/>
  <c r="BZ35"/>
  <c r="BO35"/>
  <c r="BP35" s="1"/>
  <c r="BS35" s="1"/>
  <c r="CY34"/>
  <c r="BZ34"/>
  <c r="CA34" s="1"/>
  <c r="CG34" s="1"/>
  <c r="BO34"/>
  <c r="CY33"/>
  <c r="BZ33"/>
  <c r="BO33"/>
  <c r="BQ33" s="1"/>
  <c r="BT33" s="1"/>
  <c r="CY32"/>
  <c r="BZ32"/>
  <c r="CP32" s="1"/>
  <c r="BO32"/>
  <c r="BQ32" s="1"/>
  <c r="BT32" s="1"/>
  <c r="CY31"/>
  <c r="BZ31"/>
  <c r="CF31" s="1"/>
  <c r="CL31" s="1"/>
  <c r="BO31"/>
  <c r="CY30"/>
  <c r="BZ30"/>
  <c r="BO30"/>
  <c r="CY29"/>
  <c r="BZ29"/>
  <c r="BO29"/>
  <c r="BQ29" s="1"/>
  <c r="BT29" s="1"/>
  <c r="CY28"/>
  <c r="BZ28"/>
  <c r="CP28" s="1"/>
  <c r="CA28"/>
  <c r="CG28" s="1"/>
  <c r="BO28"/>
  <c r="BQ28" s="1"/>
  <c r="BT28" s="1"/>
  <c r="CY27"/>
  <c r="BZ27"/>
  <c r="CF27" s="1"/>
  <c r="CL27" s="1"/>
  <c r="BO27"/>
  <c r="BQ27" s="1"/>
  <c r="BT27" s="1"/>
  <c r="CY26"/>
  <c r="BZ26"/>
  <c r="BO26"/>
  <c r="BQ26" s="1"/>
  <c r="BT26" s="1"/>
  <c r="CY25"/>
  <c r="BZ25"/>
  <c r="BO25"/>
  <c r="BP25" s="1"/>
  <c r="BS25" s="1"/>
  <c r="CY24"/>
  <c r="BZ24"/>
  <c r="CA24" s="1"/>
  <c r="CG24" s="1"/>
  <c r="BO24"/>
  <c r="BQ24"/>
  <c r="BT24" s="1"/>
  <c r="CY23"/>
  <c r="BZ23"/>
  <c r="BO23"/>
  <c r="CY22"/>
  <c r="BZ22"/>
  <c r="CP22" s="1"/>
  <c r="BO22"/>
  <c r="BQ22" s="1"/>
  <c r="BT22" s="1"/>
  <c r="CY21"/>
  <c r="BZ21"/>
  <c r="BO21"/>
  <c r="CY20"/>
  <c r="BZ20"/>
  <c r="CP20"/>
  <c r="BO20"/>
  <c r="BZ19"/>
  <c r="CP19" s="1"/>
  <c r="BX19"/>
  <c r="BO19"/>
  <c r="CY38" i="27"/>
  <c r="CY18" i="28" s="1"/>
  <c r="BZ38" i="27"/>
  <c r="CA38" s="1"/>
  <c r="BO38"/>
  <c r="BQ38" s="1"/>
  <c r="CY37"/>
  <c r="BZ37"/>
  <c r="CF37" s="1"/>
  <c r="CL37" s="1"/>
  <c r="BO37"/>
  <c r="BP37" s="1"/>
  <c r="BS37" s="1"/>
  <c r="CY36"/>
  <c r="BZ36"/>
  <c r="CE36" s="1"/>
  <c r="CK36" s="1"/>
  <c r="BO36"/>
  <c r="BQ36" s="1"/>
  <c r="BT36" s="1"/>
  <c r="CY35"/>
  <c r="BZ35"/>
  <c r="CF35" s="1"/>
  <c r="CL35" s="1"/>
  <c r="BO35"/>
  <c r="BP35" s="1"/>
  <c r="BS35" s="1"/>
  <c r="CY34"/>
  <c r="BZ34"/>
  <c r="CP34" s="1"/>
  <c r="BO34"/>
  <c r="BQ34" s="1"/>
  <c r="BT34" s="1"/>
  <c r="CY33"/>
  <c r="BZ33"/>
  <c r="CF33" s="1"/>
  <c r="CL33" s="1"/>
  <c r="BO33"/>
  <c r="BP33" s="1"/>
  <c r="BS33" s="1"/>
  <c r="CY32"/>
  <c r="BZ32"/>
  <c r="CE32" s="1"/>
  <c r="CK32" s="1"/>
  <c r="BO32"/>
  <c r="BQ32" s="1"/>
  <c r="BT32" s="1"/>
  <c r="CY31"/>
  <c r="BZ31"/>
  <c r="CF31" s="1"/>
  <c r="CL31" s="1"/>
  <c r="BO31"/>
  <c r="BQ31" s="1"/>
  <c r="BT31" s="1"/>
  <c r="CY30"/>
  <c r="BZ30"/>
  <c r="CA30" s="1"/>
  <c r="CG30" s="1"/>
  <c r="CP30"/>
  <c r="BO30"/>
  <c r="BQ30" s="1"/>
  <c r="BT30" s="1"/>
  <c r="CY29"/>
  <c r="BZ29"/>
  <c r="CF29" s="1"/>
  <c r="CL29" s="1"/>
  <c r="BO29"/>
  <c r="BP29" s="1"/>
  <c r="BS29" s="1"/>
  <c r="CY28"/>
  <c r="BZ28"/>
  <c r="CE28" s="1"/>
  <c r="CK28" s="1"/>
  <c r="BO28"/>
  <c r="BQ28" s="1"/>
  <c r="BT28" s="1"/>
  <c r="CY27"/>
  <c r="BZ27"/>
  <c r="CF27" s="1"/>
  <c r="CL27" s="1"/>
  <c r="BO27"/>
  <c r="CY26"/>
  <c r="BZ26"/>
  <c r="CP26" s="1"/>
  <c r="BO26"/>
  <c r="BQ26" s="1"/>
  <c r="BT26" s="1"/>
  <c r="CY25"/>
  <c r="BZ25"/>
  <c r="CF25" s="1"/>
  <c r="CL25" s="1"/>
  <c r="BO25"/>
  <c r="BP25" s="1"/>
  <c r="BS25" s="1"/>
  <c r="CY24"/>
  <c r="BZ24"/>
  <c r="CE24" s="1"/>
  <c r="CK24" s="1"/>
  <c r="BO24"/>
  <c r="BQ24" s="1"/>
  <c r="BT24" s="1"/>
  <c r="CY23"/>
  <c r="BZ23"/>
  <c r="CP23" s="1"/>
  <c r="BO23"/>
  <c r="BQ23" s="1"/>
  <c r="BT23" s="1"/>
  <c r="CY22"/>
  <c r="BZ22"/>
  <c r="CP22" s="1"/>
  <c r="BO22"/>
  <c r="BQ22" s="1"/>
  <c r="BT22" s="1"/>
  <c r="CY21"/>
  <c r="BZ21"/>
  <c r="CP21" s="1"/>
  <c r="BO21"/>
  <c r="BQ21" s="1"/>
  <c r="BT21" s="1"/>
  <c r="CY20"/>
  <c r="BZ20"/>
  <c r="CP20" s="1"/>
  <c r="BO20"/>
  <c r="BQ20" s="1"/>
  <c r="BT20" s="1"/>
  <c r="BZ19"/>
  <c r="CP19" s="1"/>
  <c r="BX19"/>
  <c r="BO19"/>
  <c r="BQ19" s="1"/>
  <c r="BT19" s="1"/>
  <c r="CY38" i="26"/>
  <c r="CY18" i="27" s="1"/>
  <c r="BZ38" i="26"/>
  <c r="BO38"/>
  <c r="BR38" s="1"/>
  <c r="CY37"/>
  <c r="BZ37"/>
  <c r="CO37" s="1"/>
  <c r="BO37"/>
  <c r="BQ37" s="1"/>
  <c r="BT37" s="1"/>
  <c r="CY36"/>
  <c r="BZ36"/>
  <c r="CP36" s="1"/>
  <c r="BO36"/>
  <c r="BR36" s="1"/>
  <c r="BU36" s="1"/>
  <c r="CY35"/>
  <c r="BZ35"/>
  <c r="CO35" s="1"/>
  <c r="BO35"/>
  <c r="BQ35" s="1"/>
  <c r="BT35" s="1"/>
  <c r="CY34"/>
  <c r="BZ34"/>
  <c r="CP34"/>
  <c r="BO34"/>
  <c r="BR34" s="1"/>
  <c r="BU34" s="1"/>
  <c r="CY33"/>
  <c r="BZ33"/>
  <c r="CO33" s="1"/>
  <c r="BO33"/>
  <c r="BQ33" s="1"/>
  <c r="BT33" s="1"/>
  <c r="CY32"/>
  <c r="BZ32"/>
  <c r="CP32" s="1"/>
  <c r="CR32" s="1"/>
  <c r="BO32"/>
  <c r="BR32" s="1"/>
  <c r="BU32" s="1"/>
  <c r="CY31"/>
  <c r="BZ31"/>
  <c r="CO31" s="1"/>
  <c r="BO31"/>
  <c r="BQ31" s="1"/>
  <c r="BT31" s="1"/>
  <c r="CY30"/>
  <c r="BZ30"/>
  <c r="CO30"/>
  <c r="BO30"/>
  <c r="BQ30" s="1"/>
  <c r="BT30" s="1"/>
  <c r="CY29"/>
  <c r="BZ29"/>
  <c r="CB29" s="1"/>
  <c r="CH29" s="1"/>
  <c r="BO29"/>
  <c r="BP29" s="1"/>
  <c r="BS29" s="1"/>
  <c r="CY28"/>
  <c r="BZ28"/>
  <c r="CP28" s="1"/>
  <c r="BO28"/>
  <c r="BQ28" s="1"/>
  <c r="BT28" s="1"/>
  <c r="CY27"/>
  <c r="BZ27"/>
  <c r="CF27" s="1"/>
  <c r="CL27" s="1"/>
  <c r="BO27"/>
  <c r="BQ27" s="1"/>
  <c r="BT27" s="1"/>
  <c r="CY26"/>
  <c r="BZ26"/>
  <c r="CO26" s="1"/>
  <c r="BO26"/>
  <c r="BQ26" s="1"/>
  <c r="BT26" s="1"/>
  <c r="CY25"/>
  <c r="BZ25"/>
  <c r="CB25" s="1"/>
  <c r="CH25" s="1"/>
  <c r="BO25"/>
  <c r="CY24"/>
  <c r="BZ24"/>
  <c r="CP24" s="1"/>
  <c r="BO24"/>
  <c r="BQ24" s="1"/>
  <c r="BT24" s="1"/>
  <c r="CY23"/>
  <c r="BZ23"/>
  <c r="CP23" s="1"/>
  <c r="BO23"/>
  <c r="BQ23" s="1"/>
  <c r="BT23" s="1"/>
  <c r="CY22"/>
  <c r="BZ22"/>
  <c r="CP22" s="1"/>
  <c r="BO22"/>
  <c r="BQ22" s="1"/>
  <c r="BT22" s="1"/>
  <c r="CY21"/>
  <c r="BZ21"/>
  <c r="CP21" s="1"/>
  <c r="BO21"/>
  <c r="BQ21" s="1"/>
  <c r="BT21" s="1"/>
  <c r="CY20"/>
  <c r="BZ20"/>
  <c r="CP20" s="1"/>
  <c r="BO20"/>
  <c r="BQ20" s="1"/>
  <c r="BT20" s="1"/>
  <c r="BZ19"/>
  <c r="CP19" s="1"/>
  <c r="BX19"/>
  <c r="BO19"/>
  <c r="BQ19" s="1"/>
  <c r="BT19" s="1"/>
  <c r="CY38" i="25"/>
  <c r="CY18" i="26" s="1"/>
  <c r="BZ38" i="25"/>
  <c r="CE38" s="1"/>
  <c r="CE18" i="26" s="1"/>
  <c r="BO38" i="25"/>
  <c r="BO18" i="26" s="1"/>
  <c r="CY37" i="25"/>
  <c r="BZ37"/>
  <c r="BO37"/>
  <c r="BP37" s="1"/>
  <c r="BS37" s="1"/>
  <c r="CY36"/>
  <c r="BZ36"/>
  <c r="CP36" s="1"/>
  <c r="BO36"/>
  <c r="BQ36" s="1"/>
  <c r="BT36" s="1"/>
  <c r="CY35"/>
  <c r="BZ35"/>
  <c r="CF35" s="1"/>
  <c r="CL35" s="1"/>
  <c r="BO35"/>
  <c r="CY34"/>
  <c r="BZ34"/>
  <c r="BO34"/>
  <c r="BQ34" s="1"/>
  <c r="BT34" s="1"/>
  <c r="CY33"/>
  <c r="BZ33"/>
  <c r="BO33"/>
  <c r="BP33" s="1"/>
  <c r="BS33" s="1"/>
  <c r="CY32"/>
  <c r="BZ32"/>
  <c r="CP32" s="1"/>
  <c r="BO32"/>
  <c r="BQ32" s="1"/>
  <c r="BT32" s="1"/>
  <c r="CY31"/>
  <c r="BZ31"/>
  <c r="CF31" s="1"/>
  <c r="CL31" s="1"/>
  <c r="BO31"/>
  <c r="CY30"/>
  <c r="BZ30"/>
  <c r="BO30"/>
  <c r="CY29"/>
  <c r="BZ29"/>
  <c r="BO29"/>
  <c r="BP29" s="1"/>
  <c r="BS29" s="1"/>
  <c r="CY28"/>
  <c r="BZ28"/>
  <c r="CP28" s="1"/>
  <c r="BO28"/>
  <c r="BQ28" s="1"/>
  <c r="BT28" s="1"/>
  <c r="CY27"/>
  <c r="BZ27"/>
  <c r="CF27" s="1"/>
  <c r="CL27" s="1"/>
  <c r="BO27"/>
  <c r="CY26"/>
  <c r="BZ26"/>
  <c r="BO26"/>
  <c r="BQ26" s="1"/>
  <c r="BT26" s="1"/>
  <c r="CY25"/>
  <c r="BZ25"/>
  <c r="BO25"/>
  <c r="BP25" s="1"/>
  <c r="BS25" s="1"/>
  <c r="CY24"/>
  <c r="BZ24"/>
  <c r="CP24" s="1"/>
  <c r="BO24"/>
  <c r="BQ24" s="1"/>
  <c r="BT24" s="1"/>
  <c r="CY23"/>
  <c r="BZ23"/>
  <c r="CO23" s="1"/>
  <c r="BO23"/>
  <c r="BQ23" s="1"/>
  <c r="BT23" s="1"/>
  <c r="CY22"/>
  <c r="BZ22"/>
  <c r="CP22" s="1"/>
  <c r="BO22"/>
  <c r="BR22" s="1"/>
  <c r="BU22" s="1"/>
  <c r="CY21"/>
  <c r="BZ21"/>
  <c r="CO21" s="1"/>
  <c r="BO21"/>
  <c r="BQ21" s="1"/>
  <c r="BT21" s="1"/>
  <c r="CY20"/>
  <c r="BZ20"/>
  <c r="CP20" s="1"/>
  <c r="BO20"/>
  <c r="BR20" s="1"/>
  <c r="BU20" s="1"/>
  <c r="BZ19"/>
  <c r="CO19" s="1"/>
  <c r="BX19"/>
  <c r="BO19"/>
  <c r="BQ19" s="1"/>
  <c r="BT19" s="1"/>
  <c r="CY38" i="24"/>
  <c r="CY18" i="25" s="1"/>
  <c r="BZ38" i="24"/>
  <c r="BO38"/>
  <c r="BR38" s="1"/>
  <c r="CY37"/>
  <c r="BZ37"/>
  <c r="CO37" s="1"/>
  <c r="BO37"/>
  <c r="BQ37" s="1"/>
  <c r="BT37" s="1"/>
  <c r="CY36"/>
  <c r="BZ36"/>
  <c r="CP36" s="1"/>
  <c r="BO36"/>
  <c r="BR36" s="1"/>
  <c r="BU36" s="1"/>
  <c r="CY35"/>
  <c r="BZ35"/>
  <c r="CO35" s="1"/>
  <c r="BO35"/>
  <c r="BQ35" s="1"/>
  <c r="BT35" s="1"/>
  <c r="CY34"/>
  <c r="BZ34"/>
  <c r="CP34" s="1"/>
  <c r="BO34"/>
  <c r="BR34" s="1"/>
  <c r="BU34" s="1"/>
  <c r="CY33"/>
  <c r="BZ33"/>
  <c r="CO33" s="1"/>
  <c r="BO33"/>
  <c r="BQ33" s="1"/>
  <c r="BT33" s="1"/>
  <c r="CY32"/>
  <c r="BZ32"/>
  <c r="CP32" s="1"/>
  <c r="BO32"/>
  <c r="BR32" s="1"/>
  <c r="BU32" s="1"/>
  <c r="CY31"/>
  <c r="BZ31"/>
  <c r="CO31" s="1"/>
  <c r="BO31"/>
  <c r="BQ31" s="1"/>
  <c r="BT31" s="1"/>
  <c r="CY30"/>
  <c r="BZ30"/>
  <c r="CO30" s="1"/>
  <c r="BO30"/>
  <c r="BQ30" s="1"/>
  <c r="BT30" s="1"/>
  <c r="CY29"/>
  <c r="BZ29"/>
  <c r="CF29" s="1"/>
  <c r="CL29" s="1"/>
  <c r="BO29"/>
  <c r="BP29" s="1"/>
  <c r="BS29" s="1"/>
  <c r="CY28"/>
  <c r="BZ28"/>
  <c r="CE28" s="1"/>
  <c r="CK28" s="1"/>
  <c r="BO28"/>
  <c r="BQ28" s="1"/>
  <c r="BT28" s="1"/>
  <c r="CY27"/>
  <c r="BZ27"/>
  <c r="CF27" s="1"/>
  <c r="CL27" s="1"/>
  <c r="BO27"/>
  <c r="BQ27" s="1"/>
  <c r="BT27" s="1"/>
  <c r="CY26"/>
  <c r="BZ26"/>
  <c r="BO26"/>
  <c r="BQ26" s="1"/>
  <c r="BT26" s="1"/>
  <c r="CY25"/>
  <c r="BZ25"/>
  <c r="CF25" s="1"/>
  <c r="CL25" s="1"/>
  <c r="BO25"/>
  <c r="BP25" s="1"/>
  <c r="BS25" s="1"/>
  <c r="CY24"/>
  <c r="BZ24"/>
  <c r="CE24" s="1"/>
  <c r="CK24" s="1"/>
  <c r="BO24"/>
  <c r="BQ24" s="1"/>
  <c r="BT24" s="1"/>
  <c r="CY23"/>
  <c r="BZ23"/>
  <c r="CP23" s="1"/>
  <c r="BO23"/>
  <c r="BQ23" s="1"/>
  <c r="BT23" s="1"/>
  <c r="CY22"/>
  <c r="BZ22"/>
  <c r="CP22" s="1"/>
  <c r="BO22"/>
  <c r="BQ22" s="1"/>
  <c r="BT22" s="1"/>
  <c r="CY21"/>
  <c r="BZ21"/>
  <c r="CP21" s="1"/>
  <c r="BO21"/>
  <c r="BQ21" s="1"/>
  <c r="BT21" s="1"/>
  <c r="CY20"/>
  <c r="BZ20"/>
  <c r="CP20" s="1"/>
  <c r="BO20"/>
  <c r="BQ20" s="1"/>
  <c r="BT20" s="1"/>
  <c r="BZ19"/>
  <c r="CP19" s="1"/>
  <c r="BX19"/>
  <c r="BO19"/>
  <c r="BQ19" s="1"/>
  <c r="BT19" s="1"/>
  <c r="CY38" i="23"/>
  <c r="CY18" i="24" s="1"/>
  <c r="BZ38" i="23"/>
  <c r="BO38"/>
  <c r="BR38" s="1"/>
  <c r="CY37"/>
  <c r="BZ37"/>
  <c r="CO37" s="1"/>
  <c r="BO37"/>
  <c r="BQ37" s="1"/>
  <c r="BT37" s="1"/>
  <c r="CY36"/>
  <c r="BZ36"/>
  <c r="CP36" s="1"/>
  <c r="BO36"/>
  <c r="BR36" s="1"/>
  <c r="BU36" s="1"/>
  <c r="CY35"/>
  <c r="BZ35"/>
  <c r="CO35" s="1"/>
  <c r="BO35"/>
  <c r="BQ35" s="1"/>
  <c r="BT35" s="1"/>
  <c r="CY34"/>
  <c r="BZ34"/>
  <c r="CP34" s="1"/>
  <c r="BO34"/>
  <c r="BR34" s="1"/>
  <c r="BU34" s="1"/>
  <c r="CY33"/>
  <c r="BZ33"/>
  <c r="CO33" s="1"/>
  <c r="BO33"/>
  <c r="BQ33" s="1"/>
  <c r="BT33" s="1"/>
  <c r="CY32"/>
  <c r="BZ32"/>
  <c r="CP32" s="1"/>
  <c r="BO32"/>
  <c r="BR32" s="1"/>
  <c r="BU32" s="1"/>
  <c r="CY31"/>
  <c r="BZ31"/>
  <c r="CO31" s="1"/>
  <c r="BO31"/>
  <c r="BQ31" s="1"/>
  <c r="BT31" s="1"/>
  <c r="CY30"/>
  <c r="BZ30"/>
  <c r="CO30" s="1"/>
  <c r="BO30"/>
  <c r="BQ30" s="1"/>
  <c r="BT30" s="1"/>
  <c r="CY29"/>
  <c r="BZ29"/>
  <c r="CF29" s="1"/>
  <c r="CL29" s="1"/>
  <c r="BO29"/>
  <c r="BQ29" s="1"/>
  <c r="BT29" s="1"/>
  <c r="CY28"/>
  <c r="BZ28"/>
  <c r="CA28" s="1"/>
  <c r="CG28" s="1"/>
  <c r="BO28"/>
  <c r="BQ28" s="1"/>
  <c r="BT28" s="1"/>
  <c r="CY27"/>
  <c r="BZ27"/>
  <c r="CF27" s="1"/>
  <c r="CL27" s="1"/>
  <c r="BO27"/>
  <c r="BP27" s="1"/>
  <c r="BS27" s="1"/>
  <c r="CY26"/>
  <c r="BZ26"/>
  <c r="CE26" s="1"/>
  <c r="CK26" s="1"/>
  <c r="BO26"/>
  <c r="BQ26" s="1"/>
  <c r="BT26" s="1"/>
  <c r="CY25"/>
  <c r="BZ25"/>
  <c r="CF25" s="1"/>
  <c r="CL25" s="1"/>
  <c r="BO25"/>
  <c r="BP25" s="1"/>
  <c r="BS25" s="1"/>
  <c r="CY24"/>
  <c r="BZ24"/>
  <c r="CP24" s="1"/>
  <c r="BO24"/>
  <c r="BQ24" s="1"/>
  <c r="BT24" s="1"/>
  <c r="CY23"/>
  <c r="BZ23"/>
  <c r="CP23" s="1"/>
  <c r="BO23"/>
  <c r="BQ23" s="1"/>
  <c r="BT23" s="1"/>
  <c r="CY22"/>
  <c r="BZ22"/>
  <c r="CP22" s="1"/>
  <c r="BO22"/>
  <c r="BQ22" s="1"/>
  <c r="BT22" s="1"/>
  <c r="CY21"/>
  <c r="BZ21"/>
  <c r="CP21" s="1"/>
  <c r="BO21"/>
  <c r="BQ21" s="1"/>
  <c r="BT21" s="1"/>
  <c r="CY20"/>
  <c r="BZ20"/>
  <c r="CP20" s="1"/>
  <c r="BO20"/>
  <c r="BQ20" s="1"/>
  <c r="BT20" s="1"/>
  <c r="BZ19"/>
  <c r="CF19" s="1"/>
  <c r="CL19" s="1"/>
  <c r="BX19"/>
  <c r="BO19"/>
  <c r="BQ19" s="1"/>
  <c r="BT19" s="1"/>
  <c r="CY38" i="21"/>
  <c r="CY18" i="23" s="1"/>
  <c r="BZ38" i="21"/>
  <c r="CE38" s="1"/>
  <c r="CK38" s="1"/>
  <c r="BO38"/>
  <c r="BQ38" s="1"/>
  <c r="CY37"/>
  <c r="BZ37"/>
  <c r="BO37"/>
  <c r="BQ37" s="1"/>
  <c r="BT37" s="1"/>
  <c r="CY36"/>
  <c r="BZ36"/>
  <c r="CP36" s="1"/>
  <c r="BO36"/>
  <c r="BQ36" s="1"/>
  <c r="BT36" s="1"/>
  <c r="CY35"/>
  <c r="BZ35"/>
  <c r="CP35" s="1"/>
  <c r="BO35"/>
  <c r="BQ35" s="1"/>
  <c r="BT35" s="1"/>
  <c r="CY34"/>
  <c r="BZ34"/>
  <c r="CP34" s="1"/>
  <c r="BO34"/>
  <c r="BQ34" s="1"/>
  <c r="BT34" s="1"/>
  <c r="CY33"/>
  <c r="BZ33"/>
  <c r="CP33" s="1"/>
  <c r="BO33"/>
  <c r="BQ33" s="1"/>
  <c r="BT33" s="1"/>
  <c r="CY32"/>
  <c r="BZ32"/>
  <c r="CP32" s="1"/>
  <c r="BO32"/>
  <c r="BP32" s="1"/>
  <c r="BS32" s="1"/>
  <c r="CY31"/>
  <c r="BZ31"/>
  <c r="CP31" s="1"/>
  <c r="BO31"/>
  <c r="BQ31" s="1"/>
  <c r="BT31" s="1"/>
  <c r="CY30"/>
  <c r="BZ30"/>
  <c r="CP30" s="1"/>
  <c r="BO30"/>
  <c r="BQ30" s="1"/>
  <c r="BT30" s="1"/>
  <c r="CY29"/>
  <c r="BZ29"/>
  <c r="CP29" s="1"/>
  <c r="BO29"/>
  <c r="BQ29" s="1"/>
  <c r="BT29" s="1"/>
  <c r="CY28"/>
  <c r="BZ28"/>
  <c r="CF28" s="1"/>
  <c r="CL28" s="1"/>
  <c r="BO28"/>
  <c r="BQ28" s="1"/>
  <c r="BT28" s="1"/>
  <c r="CY27"/>
  <c r="BZ27"/>
  <c r="CP27" s="1"/>
  <c r="BO27"/>
  <c r="BQ27" s="1"/>
  <c r="BT27" s="1"/>
  <c r="CY26"/>
  <c r="BZ26"/>
  <c r="CF26" s="1"/>
  <c r="CL26" s="1"/>
  <c r="BO26"/>
  <c r="BQ26" s="1"/>
  <c r="BT26" s="1"/>
  <c r="CY25"/>
  <c r="BZ25"/>
  <c r="CP25" s="1"/>
  <c r="BO25"/>
  <c r="BQ25" s="1"/>
  <c r="BT25" s="1"/>
  <c r="CY24"/>
  <c r="BZ24"/>
  <c r="CF24" s="1"/>
  <c r="CL24" s="1"/>
  <c r="BO24"/>
  <c r="BQ24" s="1"/>
  <c r="BT24" s="1"/>
  <c r="CY23"/>
  <c r="BZ23"/>
  <c r="CP23" s="1"/>
  <c r="BO23"/>
  <c r="BP23" s="1"/>
  <c r="BS23" s="1"/>
  <c r="CY22"/>
  <c r="BZ22"/>
  <c r="CE22" s="1"/>
  <c r="CK22" s="1"/>
  <c r="BO22"/>
  <c r="BQ22" s="1"/>
  <c r="BT22" s="1"/>
  <c r="CY21"/>
  <c r="BZ21"/>
  <c r="CP21" s="1"/>
  <c r="BO21"/>
  <c r="BP21" s="1"/>
  <c r="BS21" s="1"/>
  <c r="CY20"/>
  <c r="BZ20"/>
  <c r="CE20" s="1"/>
  <c r="CK20" s="1"/>
  <c r="BO20"/>
  <c r="BQ20" s="1"/>
  <c r="BT20" s="1"/>
  <c r="BZ19"/>
  <c r="CB19" s="1"/>
  <c r="CH19" s="1"/>
  <c r="BX19"/>
  <c r="BO19"/>
  <c r="BQ19" s="1"/>
  <c r="BT19" s="1"/>
  <c r="CY38" i="1"/>
  <c r="CY18" i="21" s="1"/>
  <c r="BZ38" i="1"/>
  <c r="CA38" s="1"/>
  <c r="CA18" i="21" s="1"/>
  <c r="BO38" i="1"/>
  <c r="BR38" s="1"/>
  <c r="BU38" s="1"/>
  <c r="BU18" i="21" s="1"/>
  <c r="CY37" i="1"/>
  <c r="BZ37"/>
  <c r="CF37" s="1"/>
  <c r="CL37" s="1"/>
  <c r="BO37"/>
  <c r="BP37" s="1"/>
  <c r="BS37" s="1"/>
  <c r="CY36"/>
  <c r="BZ36"/>
  <c r="CE36" s="1"/>
  <c r="CK36" s="1"/>
  <c r="BO36"/>
  <c r="BR36" s="1"/>
  <c r="BU36" s="1"/>
  <c r="CY35"/>
  <c r="BZ35"/>
  <c r="BO35"/>
  <c r="BP35" s="1"/>
  <c r="BS35" s="1"/>
  <c r="CY34"/>
  <c r="BZ34"/>
  <c r="BO34"/>
  <c r="BR34" s="1"/>
  <c r="BU34" s="1"/>
  <c r="CY33"/>
  <c r="BZ33"/>
  <c r="BO33"/>
  <c r="BQ33" s="1"/>
  <c r="BT33" s="1"/>
  <c r="CY32"/>
  <c r="BZ32"/>
  <c r="BO32"/>
  <c r="BQ32" s="1"/>
  <c r="BT32" s="1"/>
  <c r="CY31"/>
  <c r="BZ31"/>
  <c r="CB31" s="1"/>
  <c r="CH31" s="1"/>
  <c r="BO31"/>
  <c r="BP31" s="1"/>
  <c r="BS31" s="1"/>
  <c r="CY30"/>
  <c r="BZ30"/>
  <c r="BO30"/>
  <c r="BQ30" s="1"/>
  <c r="BT30" s="1"/>
  <c r="CY29"/>
  <c r="BZ29"/>
  <c r="CB29" s="1"/>
  <c r="CH29" s="1"/>
  <c r="BO29"/>
  <c r="BP29" s="1"/>
  <c r="BS29" s="1"/>
  <c r="CY28"/>
  <c r="BZ28"/>
  <c r="BO28"/>
  <c r="BQ28" s="1"/>
  <c r="BT28" s="1"/>
  <c r="CY27"/>
  <c r="BZ27"/>
  <c r="CB27" s="1"/>
  <c r="CH27" s="1"/>
  <c r="BO27"/>
  <c r="BP27" s="1"/>
  <c r="BS27" s="1"/>
  <c r="CY26"/>
  <c r="BZ26"/>
  <c r="BO26"/>
  <c r="BQ26" s="1"/>
  <c r="BT26" s="1"/>
  <c r="CY25"/>
  <c r="BZ25"/>
  <c r="CB25" s="1"/>
  <c r="CH25" s="1"/>
  <c r="BO25"/>
  <c r="BP25" s="1"/>
  <c r="BS25" s="1"/>
  <c r="CY24"/>
  <c r="BZ24"/>
  <c r="BO24"/>
  <c r="BQ24" s="1"/>
  <c r="BT24" s="1"/>
  <c r="CY23"/>
  <c r="BZ23"/>
  <c r="BO23"/>
  <c r="BQ23" s="1"/>
  <c r="BT23" s="1"/>
  <c r="CY22"/>
  <c r="BZ22"/>
  <c r="BO22"/>
  <c r="BR22" s="1"/>
  <c r="BU22" s="1"/>
  <c r="CY21"/>
  <c r="BZ21"/>
  <c r="BO21"/>
  <c r="BQ21" s="1"/>
  <c r="BT21" s="1"/>
  <c r="CY20"/>
  <c r="BZ20"/>
  <c r="BO20"/>
  <c r="BR20" s="1"/>
  <c r="BU20" s="1"/>
  <c r="CY19"/>
  <c r="BZ19"/>
  <c r="CD19" s="1"/>
  <c r="CJ19" s="1"/>
  <c r="BX19"/>
  <c r="BO19"/>
  <c r="BQ19" s="1"/>
  <c r="BT19" s="1"/>
  <c r="K10" i="31"/>
  <c r="C10"/>
  <c r="K10" i="30"/>
  <c r="C10"/>
  <c r="K10" i="29"/>
  <c r="C10"/>
  <c r="K10" i="28"/>
  <c r="C10"/>
  <c r="K10" i="27"/>
  <c r="C10"/>
  <c r="K10" i="26"/>
  <c r="C10"/>
  <c r="K10" i="25"/>
  <c r="C10"/>
  <c r="K10" i="24"/>
  <c r="C10"/>
  <c r="K10" i="23"/>
  <c r="C10"/>
  <c r="K10" i="21"/>
  <c r="C10"/>
  <c r="C7" i="29"/>
  <c r="AI6" i="1"/>
  <c r="AH4" i="31"/>
  <c r="AH5"/>
  <c r="E6"/>
  <c r="AH6"/>
  <c r="AH7"/>
  <c r="B8"/>
  <c r="G8"/>
  <c r="I8"/>
  <c r="N8"/>
  <c r="AH8"/>
  <c r="B9"/>
  <c r="O9"/>
  <c r="AH9"/>
  <c r="AH10"/>
  <c r="AH11"/>
  <c r="O12"/>
  <c r="G17" s="1"/>
  <c r="AH12"/>
  <c r="AH13"/>
  <c r="AH14"/>
  <c r="AH15"/>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G38" s="1"/>
  <c r="AH4" i="30"/>
  <c r="AH5"/>
  <c r="E6"/>
  <c r="AH6"/>
  <c r="AH7"/>
  <c r="B8"/>
  <c r="G8"/>
  <c r="I8"/>
  <c r="N8"/>
  <c r="AH8"/>
  <c r="B9"/>
  <c r="O9"/>
  <c r="AH9"/>
  <c r="AH10"/>
  <c r="AH11"/>
  <c r="O12"/>
  <c r="E17" s="1"/>
  <c r="AH12"/>
  <c r="AH13"/>
  <c r="AH14"/>
  <c r="AH15"/>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H4" i="29"/>
  <c r="AH5"/>
  <c r="E6"/>
  <c r="AH6"/>
  <c r="AH7"/>
  <c r="B8"/>
  <c r="G8"/>
  <c r="AE24" s="1"/>
  <c r="I8"/>
  <c r="N8"/>
  <c r="AH8"/>
  <c r="B9"/>
  <c r="O9"/>
  <c r="AH9"/>
  <c r="AH10"/>
  <c r="AH11"/>
  <c r="O12"/>
  <c r="E17" s="1"/>
  <c r="AH12"/>
  <c r="AH13"/>
  <c r="AH14"/>
  <c r="AH15"/>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H4" i="28"/>
  <c r="AH5"/>
  <c r="E6"/>
  <c r="AH6"/>
  <c r="AH7"/>
  <c r="B8"/>
  <c r="G8"/>
  <c r="I8"/>
  <c r="N8"/>
  <c r="AH8"/>
  <c r="B9"/>
  <c r="O9"/>
  <c r="AH9"/>
  <c r="AH10"/>
  <c r="AH11"/>
  <c r="O12"/>
  <c r="E17" s="1"/>
  <c r="AH12"/>
  <c r="AH13"/>
  <c r="AH14"/>
  <c r="AH15"/>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29" s="1"/>
  <c r="AH4" i="27"/>
  <c r="AH5"/>
  <c r="E6"/>
  <c r="AH6"/>
  <c r="AH7"/>
  <c r="B8"/>
  <c r="G8"/>
  <c r="I8"/>
  <c r="N8"/>
  <c r="AH8"/>
  <c r="B9"/>
  <c r="O9"/>
  <c r="AH9"/>
  <c r="AH10"/>
  <c r="AH11"/>
  <c r="O12"/>
  <c r="G17" s="1"/>
  <c r="AH12"/>
  <c r="AH13"/>
  <c r="AH14"/>
  <c r="AH15"/>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28" s="1"/>
  <c r="AH4" i="26"/>
  <c r="AH5"/>
  <c r="E6"/>
  <c r="AH6"/>
  <c r="AH7"/>
  <c r="B8"/>
  <c r="G8"/>
  <c r="I8"/>
  <c r="N8"/>
  <c r="AH8"/>
  <c r="B9"/>
  <c r="O9"/>
  <c r="AH9"/>
  <c r="AH10"/>
  <c r="AH11"/>
  <c r="O12"/>
  <c r="E17" s="1"/>
  <c r="AH12"/>
  <c r="AH13"/>
  <c r="AH14"/>
  <c r="AH15"/>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27" s="1"/>
  <c r="AG18" s="1"/>
  <c r="AG19" s="1"/>
  <c r="AH4" i="25"/>
  <c r="AH5"/>
  <c r="E6"/>
  <c r="AH6"/>
  <c r="AH7"/>
  <c r="B8"/>
  <c r="G8"/>
  <c r="I8"/>
  <c r="N8"/>
  <c r="AH8"/>
  <c r="B9"/>
  <c r="O9"/>
  <c r="AH9"/>
  <c r="AH10"/>
  <c r="AH11"/>
  <c r="O12"/>
  <c r="E17" s="1"/>
  <c r="AH12"/>
  <c r="AH13"/>
  <c r="AH14"/>
  <c r="AH15"/>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26" s="1"/>
  <c r="AH4" i="24"/>
  <c r="AH5"/>
  <c r="E6"/>
  <c r="AH6"/>
  <c r="AH7"/>
  <c r="B8"/>
  <c r="G8"/>
  <c r="I8"/>
  <c r="N8"/>
  <c r="AH8"/>
  <c r="B9"/>
  <c r="O9"/>
  <c r="AH9"/>
  <c r="AH10"/>
  <c r="AH11"/>
  <c r="O12"/>
  <c r="E17" s="1"/>
  <c r="AH12"/>
  <c r="AH13"/>
  <c r="AH14"/>
  <c r="AH15"/>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25" s="1"/>
  <c r="AH4" i="23"/>
  <c r="AH5"/>
  <c r="E6"/>
  <c r="AH6"/>
  <c r="AH7"/>
  <c r="B8"/>
  <c r="G8"/>
  <c r="I8"/>
  <c r="N8"/>
  <c r="AH8"/>
  <c r="B9"/>
  <c r="O9"/>
  <c r="AH9"/>
  <c r="AH10"/>
  <c r="AH11"/>
  <c r="O12"/>
  <c r="E17" s="1"/>
  <c r="AH12"/>
  <c r="AH13"/>
  <c r="AH14"/>
  <c r="AH15"/>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24" s="1"/>
  <c r="AH4" i="21"/>
  <c r="AH5"/>
  <c r="E6"/>
  <c r="AH6"/>
  <c r="AH7"/>
  <c r="B8"/>
  <c r="G8"/>
  <c r="I8"/>
  <c r="N8"/>
  <c r="AH8"/>
  <c r="B9"/>
  <c r="O9"/>
  <c r="AH9"/>
  <c r="AH10"/>
  <c r="AH11"/>
  <c r="O12"/>
  <c r="E17" s="1"/>
  <c r="AH12"/>
  <c r="AH13"/>
  <c r="AH14"/>
  <c r="AH15"/>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23" s="1"/>
  <c r="AG18" s="1"/>
  <c r="AG19" s="1"/>
  <c r="R4" i="1"/>
  <c r="AH4" s="1"/>
  <c r="R6"/>
  <c r="AH6" s="1"/>
  <c r="R8"/>
  <c r="AH8" s="1"/>
  <c r="R9"/>
  <c r="AH9" s="1"/>
  <c r="R10"/>
  <c r="AH10" s="1"/>
  <c r="R11"/>
  <c r="AH11" s="1"/>
  <c r="R12"/>
  <c r="AH12" s="1"/>
  <c r="R13"/>
  <c r="AH13" s="1"/>
  <c r="R14"/>
  <c r="AH14" s="1"/>
  <c r="R15"/>
  <c r="AH15" s="1"/>
  <c r="E17"/>
  <c r="G17"/>
  <c r="AB19"/>
  <c r="AC19"/>
  <c r="AE19"/>
  <c r="AF19"/>
  <c r="AG19" s="1"/>
  <c r="AB20"/>
  <c r="AC20"/>
  <c r="AE20"/>
  <c r="AF20"/>
  <c r="AG20" s="1"/>
  <c r="AB21"/>
  <c r="AC21"/>
  <c r="AE21"/>
  <c r="AF21"/>
  <c r="AG21" s="1"/>
  <c r="AB22"/>
  <c r="AC22"/>
  <c r="AE22"/>
  <c r="AF22"/>
  <c r="AG22" s="1"/>
  <c r="AB23"/>
  <c r="AC23"/>
  <c r="AE23"/>
  <c r="AF23"/>
  <c r="AG23" s="1"/>
  <c r="AB24"/>
  <c r="AC24"/>
  <c r="AE24"/>
  <c r="AF24"/>
  <c r="AG24" s="1"/>
  <c r="AB25"/>
  <c r="AC25"/>
  <c r="AE25"/>
  <c r="AF25"/>
  <c r="AG25" s="1"/>
  <c r="AB26"/>
  <c r="AC26"/>
  <c r="AE26"/>
  <c r="AF26"/>
  <c r="AG26" s="1"/>
  <c r="AB27"/>
  <c r="AC27"/>
  <c r="AE27"/>
  <c r="AF27"/>
  <c r="AG27" s="1"/>
  <c r="AB28"/>
  <c r="AC28"/>
  <c r="AE28"/>
  <c r="AF28"/>
  <c r="AG28" s="1"/>
  <c r="AB29"/>
  <c r="AC29"/>
  <c r="AE29"/>
  <c r="AF29"/>
  <c r="AG29" s="1"/>
  <c r="AB30"/>
  <c r="AC30"/>
  <c r="AE30"/>
  <c r="AF30"/>
  <c r="AG30" s="1"/>
  <c r="AB31"/>
  <c r="AC31"/>
  <c r="AE31"/>
  <c r="AF31"/>
  <c r="AG31" s="1"/>
  <c r="AB32"/>
  <c r="AC32"/>
  <c r="AE32"/>
  <c r="AF32"/>
  <c r="AG32" s="1"/>
  <c r="AB33"/>
  <c r="AC33"/>
  <c r="AE33"/>
  <c r="AF33"/>
  <c r="AG33" s="1"/>
  <c r="AB34"/>
  <c r="AC34"/>
  <c r="AE34"/>
  <c r="AF34"/>
  <c r="AG34" s="1"/>
  <c r="AB35"/>
  <c r="AC35"/>
  <c r="AE35"/>
  <c r="AF35"/>
  <c r="AG35" s="1"/>
  <c r="AB36"/>
  <c r="AC36"/>
  <c r="AE36"/>
  <c r="AF36"/>
  <c r="AG36" s="1"/>
  <c r="AB37"/>
  <c r="AC37"/>
  <c r="AE37"/>
  <c r="AF37"/>
  <c r="AG37" s="1"/>
  <c r="AB38"/>
  <c r="AC38"/>
  <c r="AE38"/>
  <c r="AF38"/>
  <c r="AF18" i="21" s="1"/>
  <c r="CA20"/>
  <c r="CG20" s="1"/>
  <c r="CE38" i="30"/>
  <c r="CK38" s="1"/>
  <c r="CA38" i="29"/>
  <c r="CE38" i="27"/>
  <c r="CK38" s="1"/>
  <c r="BQ38" i="25"/>
  <c r="BT38" s="1"/>
  <c r="BT18" i="26" s="1"/>
  <c r="BR20" i="31"/>
  <c r="BU20" s="1"/>
  <c r="CC21"/>
  <c r="CI21" s="1"/>
  <c r="CO21"/>
  <c r="BR22"/>
  <c r="BU22" s="1"/>
  <c r="CC23"/>
  <c r="CI23" s="1"/>
  <c r="CO23"/>
  <c r="BR24"/>
  <c r="BU24" s="1"/>
  <c r="CC25"/>
  <c r="CI25" s="1"/>
  <c r="CO25"/>
  <c r="BR26"/>
  <c r="BU26" s="1"/>
  <c r="CC27"/>
  <c r="CI27" s="1"/>
  <c r="CO27"/>
  <c r="BR28"/>
  <c r="BU28" s="1"/>
  <c r="CC29"/>
  <c r="CI29" s="1"/>
  <c r="CO29"/>
  <c r="BR30"/>
  <c r="BU30" s="1"/>
  <c r="CC31"/>
  <c r="CI31" s="1"/>
  <c r="CO31"/>
  <c r="BR32"/>
  <c r="BU32" s="1"/>
  <c r="CC33"/>
  <c r="CI33" s="1"/>
  <c r="CO33"/>
  <c r="BR34"/>
  <c r="BU34" s="1"/>
  <c r="CA19"/>
  <c r="CG19" s="1"/>
  <c r="CE19"/>
  <c r="CK19" s="1"/>
  <c r="CC19"/>
  <c r="CI19" s="1"/>
  <c r="CO19"/>
  <c r="CQ19" s="1"/>
  <c r="CC20" i="30"/>
  <c r="CI20" s="1"/>
  <c r="CO20"/>
  <c r="BR21"/>
  <c r="BU21" s="1"/>
  <c r="CC22"/>
  <c r="CI22" s="1"/>
  <c r="CO22"/>
  <c r="BR23"/>
  <c r="BU23" s="1"/>
  <c r="CA24"/>
  <c r="CG24" s="1"/>
  <c r="CE24"/>
  <c r="CK24" s="1"/>
  <c r="CO24"/>
  <c r="BP25"/>
  <c r="BS25" s="1"/>
  <c r="CB25"/>
  <c r="CH25" s="1"/>
  <c r="CA26"/>
  <c r="CG26" s="1"/>
  <c r="CE26"/>
  <c r="CK26"/>
  <c r="CO26"/>
  <c r="BP27"/>
  <c r="BS27" s="1"/>
  <c r="CB27"/>
  <c r="CH27" s="1"/>
  <c r="CA28"/>
  <c r="CG28" s="1"/>
  <c r="CE28"/>
  <c r="CK28" s="1"/>
  <c r="CO28"/>
  <c r="BP29"/>
  <c r="BS29" s="1"/>
  <c r="CB29"/>
  <c r="CH29" s="1"/>
  <c r="CA30"/>
  <c r="CG30" s="1"/>
  <c r="CE30"/>
  <c r="CK30" s="1"/>
  <c r="CO30"/>
  <c r="BR31"/>
  <c r="BU31" s="1"/>
  <c r="CC32"/>
  <c r="CI32" s="1"/>
  <c r="CO32"/>
  <c r="BR33"/>
  <c r="BU33" s="1"/>
  <c r="CC34"/>
  <c r="CI34" s="1"/>
  <c r="CO34"/>
  <c r="BR35"/>
  <c r="BU35" s="1"/>
  <c r="CC36"/>
  <c r="CI36" s="1"/>
  <c r="CO36"/>
  <c r="CQ36" s="1"/>
  <c r="BR37"/>
  <c r="BU37" s="1"/>
  <c r="CC38"/>
  <c r="BZ18" i="31"/>
  <c r="CC24" i="30"/>
  <c r="CI24" s="1"/>
  <c r="BR25"/>
  <c r="BU25" s="1"/>
  <c r="CC26"/>
  <c r="CI26" s="1"/>
  <c r="BR27"/>
  <c r="BU27" s="1"/>
  <c r="CC28"/>
  <c r="CI28" s="1"/>
  <c r="BR29"/>
  <c r="BU29" s="1"/>
  <c r="CC30"/>
  <c r="CI30" s="1"/>
  <c r="BO18" i="31"/>
  <c r="BP19" i="30"/>
  <c r="BS19" s="1"/>
  <c r="BR19"/>
  <c r="BU19" s="1"/>
  <c r="CE22" i="29"/>
  <c r="CK22" s="1"/>
  <c r="CE32"/>
  <c r="CK32" s="1"/>
  <c r="CE36"/>
  <c r="CK36" s="1"/>
  <c r="CE20"/>
  <c r="CK20" s="1"/>
  <c r="CA22"/>
  <c r="CG22" s="1"/>
  <c r="BP23"/>
  <c r="BS23" s="1"/>
  <c r="CA32"/>
  <c r="CG32" s="1"/>
  <c r="BP33"/>
  <c r="BS33" s="1"/>
  <c r="CE34"/>
  <c r="CK34" s="1"/>
  <c r="CA36"/>
  <c r="CG36" s="1"/>
  <c r="BP37"/>
  <c r="BS37" s="1"/>
  <c r="CE38"/>
  <c r="CA32" i="28"/>
  <c r="CG32" s="1"/>
  <c r="BP33"/>
  <c r="BS33" s="1"/>
  <c r="CE34"/>
  <c r="CK34" s="1"/>
  <c r="CE24"/>
  <c r="CK24" s="1"/>
  <c r="CA26"/>
  <c r="CG26" s="1"/>
  <c r="CE28"/>
  <c r="CK28" s="1"/>
  <c r="BP31"/>
  <c r="BS31" s="1"/>
  <c r="CE32"/>
  <c r="CK32" s="1"/>
  <c r="CE36"/>
  <c r="CK36" s="1"/>
  <c r="CC20" i="29"/>
  <c r="CI20" s="1"/>
  <c r="CO20"/>
  <c r="BR21"/>
  <c r="BU21" s="1"/>
  <c r="CC22"/>
  <c r="CI22" s="1"/>
  <c r="CO22"/>
  <c r="BR23"/>
  <c r="BU23" s="1"/>
  <c r="CA24"/>
  <c r="CG24" s="1"/>
  <c r="CE24"/>
  <c r="CK24" s="1"/>
  <c r="CO24"/>
  <c r="BP25"/>
  <c r="BS25" s="1"/>
  <c r="CB25"/>
  <c r="CH25" s="1"/>
  <c r="CA26"/>
  <c r="CG26" s="1"/>
  <c r="CE26"/>
  <c r="CK26" s="1"/>
  <c r="CO26"/>
  <c r="CR26" s="1"/>
  <c r="BP27"/>
  <c r="BS27" s="1"/>
  <c r="CB27"/>
  <c r="CH27" s="1"/>
  <c r="CA28"/>
  <c r="CG28" s="1"/>
  <c r="CE28"/>
  <c r="CK28" s="1"/>
  <c r="CO28"/>
  <c r="BP29"/>
  <c r="BS29" s="1"/>
  <c r="CB29"/>
  <c r="CH29" s="1"/>
  <c r="CA30"/>
  <c r="CG30" s="1"/>
  <c r="CE30"/>
  <c r="CK30" s="1"/>
  <c r="CO30"/>
  <c r="BR31"/>
  <c r="BU31" s="1"/>
  <c r="CC32"/>
  <c r="CI32" s="1"/>
  <c r="CO32"/>
  <c r="BR33"/>
  <c r="BU33" s="1"/>
  <c r="CC34"/>
  <c r="CI34" s="1"/>
  <c r="CO34"/>
  <c r="BR35"/>
  <c r="BU35" s="1"/>
  <c r="CC36"/>
  <c r="CI36" s="1"/>
  <c r="CO36"/>
  <c r="BR37"/>
  <c r="BU37" s="1"/>
  <c r="CC38"/>
  <c r="BO18" i="30"/>
  <c r="CC24" i="29"/>
  <c r="CI24" s="1"/>
  <c r="BR25"/>
  <c r="BU25" s="1"/>
  <c r="CC26"/>
  <c r="CI26" s="1"/>
  <c r="BR27"/>
  <c r="BU27" s="1"/>
  <c r="CC28"/>
  <c r="CI28" s="1"/>
  <c r="BR29"/>
  <c r="BU29" s="1"/>
  <c r="CC30"/>
  <c r="CI30" s="1"/>
  <c r="BZ18" i="30"/>
  <c r="BR18"/>
  <c r="BR19" i="29"/>
  <c r="BU19" s="1"/>
  <c r="CA21" i="28"/>
  <c r="CG21" s="1"/>
  <c r="CE21"/>
  <c r="CK21" s="1"/>
  <c r="BP22"/>
  <c r="BS22" s="1"/>
  <c r="CA23"/>
  <c r="CG23" s="1"/>
  <c r="CE23"/>
  <c r="CK23" s="1"/>
  <c r="CC24"/>
  <c r="CI24" s="1"/>
  <c r="CO24"/>
  <c r="BR25"/>
  <c r="BU25" s="1"/>
  <c r="BR27"/>
  <c r="BU27" s="1"/>
  <c r="CC28"/>
  <c r="CI28" s="1"/>
  <c r="CO28"/>
  <c r="CQ28" s="1"/>
  <c r="BR29"/>
  <c r="BU29" s="1"/>
  <c r="CC30"/>
  <c r="CI30" s="1"/>
  <c r="CC32"/>
  <c r="CI32" s="1"/>
  <c r="CO32"/>
  <c r="BR33"/>
  <c r="BU33" s="1"/>
  <c r="CC34"/>
  <c r="CI34" s="1"/>
  <c r="CO34"/>
  <c r="BR35"/>
  <c r="BU35" s="1"/>
  <c r="CC36"/>
  <c r="CI36" s="1"/>
  <c r="CO36"/>
  <c r="BZ18" i="29"/>
  <c r="CC23" i="28"/>
  <c r="CI23" s="1"/>
  <c r="CO23"/>
  <c r="CA19"/>
  <c r="CG19" s="1"/>
  <c r="CE19"/>
  <c r="CK19" s="1"/>
  <c r="CC19"/>
  <c r="CI19" s="1"/>
  <c r="CO19"/>
  <c r="CQ19" s="1"/>
  <c r="BP20" i="27"/>
  <c r="BS20" s="1"/>
  <c r="CA21"/>
  <c r="CG21" s="1"/>
  <c r="CE21"/>
  <c r="CK21" s="1"/>
  <c r="BP22"/>
  <c r="BS22" s="1"/>
  <c r="CA23"/>
  <c r="CG23" s="1"/>
  <c r="CE23"/>
  <c r="CK23" s="1"/>
  <c r="CC24"/>
  <c r="CI24" s="1"/>
  <c r="CO24"/>
  <c r="BR25"/>
  <c r="BU25" s="1"/>
  <c r="CC26"/>
  <c r="CI26" s="1"/>
  <c r="CO26"/>
  <c r="BR27"/>
  <c r="BU27" s="1"/>
  <c r="CC28"/>
  <c r="CI28" s="1"/>
  <c r="CO28"/>
  <c r="BR29"/>
  <c r="BU29"/>
  <c r="CC30"/>
  <c r="CI30" s="1"/>
  <c r="CO30"/>
  <c r="CQ30" s="1"/>
  <c r="BR31"/>
  <c r="BU31" s="1"/>
  <c r="CC32"/>
  <c r="CI32"/>
  <c r="CO32"/>
  <c r="BR33"/>
  <c r="BU33" s="1"/>
  <c r="CC34"/>
  <c r="CI34" s="1"/>
  <c r="CO34"/>
  <c r="BR35"/>
  <c r="BU35" s="1"/>
  <c r="CC36"/>
  <c r="CI36" s="1"/>
  <c r="CO36"/>
  <c r="BR37"/>
  <c r="BU37" s="1"/>
  <c r="CC38"/>
  <c r="CE18" i="28"/>
  <c r="BO18"/>
  <c r="BR20" i="27"/>
  <c r="BU20" s="1"/>
  <c r="CC21"/>
  <c r="CI21" s="1"/>
  <c r="CO21"/>
  <c r="BR22"/>
  <c r="BU22" s="1"/>
  <c r="CC23"/>
  <c r="CI23"/>
  <c r="CO23"/>
  <c r="BZ18" i="28"/>
  <c r="CA19" i="27"/>
  <c r="CG19"/>
  <c r="CE19"/>
  <c r="CK19" s="1"/>
  <c r="CC19"/>
  <c r="CI19" s="1"/>
  <c r="CO19"/>
  <c r="CA20" i="26"/>
  <c r="CG20" s="1"/>
  <c r="CE20"/>
  <c r="CK20" s="1"/>
  <c r="BP21"/>
  <c r="BS21" s="1"/>
  <c r="CA22"/>
  <c r="CG22" s="1"/>
  <c r="CE22"/>
  <c r="CK22" s="1"/>
  <c r="BP23"/>
  <c r="BS23" s="1"/>
  <c r="CC24"/>
  <c r="CI24" s="1"/>
  <c r="BR25"/>
  <c r="BU25" s="1"/>
  <c r="CC26"/>
  <c r="CI26" s="1"/>
  <c r="BR27"/>
  <c r="BU27" s="1"/>
  <c r="CC28"/>
  <c r="CI28" s="1"/>
  <c r="BR29"/>
  <c r="BU29" s="1"/>
  <c r="CC30"/>
  <c r="CI30" s="1"/>
  <c r="BP31"/>
  <c r="BS31" s="1"/>
  <c r="CA32"/>
  <c r="CG32" s="1"/>
  <c r="CE32"/>
  <c r="CK32" s="1"/>
  <c r="BP33"/>
  <c r="BS33"/>
  <c r="CA34"/>
  <c r="CG34" s="1"/>
  <c r="CE34"/>
  <c r="CK34" s="1"/>
  <c r="BP35"/>
  <c r="BS35" s="1"/>
  <c r="CA36"/>
  <c r="CG36" s="1"/>
  <c r="CE36"/>
  <c r="CK36" s="1"/>
  <c r="BP37"/>
  <c r="BS37" s="1"/>
  <c r="CA38"/>
  <c r="CE38"/>
  <c r="BZ18" i="27"/>
  <c r="CC20" i="26"/>
  <c r="CI20" s="1"/>
  <c r="CO20"/>
  <c r="BR21"/>
  <c r="BU21" s="1"/>
  <c r="CC22"/>
  <c r="CI22" s="1"/>
  <c r="CO22"/>
  <c r="BR23"/>
  <c r="BU23" s="1"/>
  <c r="BR31"/>
  <c r="BU31" s="1"/>
  <c r="CC32"/>
  <c r="CI32" s="1"/>
  <c r="CO32"/>
  <c r="CQ32" s="1"/>
  <c r="BR33"/>
  <c r="BU33"/>
  <c r="CC34"/>
  <c r="CI34" s="1"/>
  <c r="CO34"/>
  <c r="BR35"/>
  <c r="BU35" s="1"/>
  <c r="CC36"/>
  <c r="CI36" s="1"/>
  <c r="CO36"/>
  <c r="BR37"/>
  <c r="BU37" s="1"/>
  <c r="CC38"/>
  <c r="CI38" s="1"/>
  <c r="CI18" i="27" s="1"/>
  <c r="BO18"/>
  <c r="BR19" i="26"/>
  <c r="BU19" s="1"/>
  <c r="BP19"/>
  <c r="BS19" s="1"/>
  <c r="CC20" i="25"/>
  <c r="CI20" s="1"/>
  <c r="CO20"/>
  <c r="CR20" s="1"/>
  <c r="BR21"/>
  <c r="BU21" s="1"/>
  <c r="CC22"/>
  <c r="CI22" s="1"/>
  <c r="CO22"/>
  <c r="BR23"/>
  <c r="BU23" s="1"/>
  <c r="BQ18" i="26"/>
  <c r="CA20" i="25"/>
  <c r="CG20" s="1"/>
  <c r="CE20"/>
  <c r="CK20" s="1"/>
  <c r="BP21"/>
  <c r="BS21" s="1"/>
  <c r="CA22"/>
  <c r="CG22" s="1"/>
  <c r="CE22"/>
  <c r="CK22" s="1"/>
  <c r="BP23"/>
  <c r="BS23" s="1"/>
  <c r="CC24"/>
  <c r="CI24" s="1"/>
  <c r="BR25"/>
  <c r="BU25" s="1"/>
  <c r="CC28"/>
  <c r="CI28" s="1"/>
  <c r="BR29"/>
  <c r="BU29" s="1"/>
  <c r="CC32"/>
  <c r="CI32" s="1"/>
  <c r="BR33"/>
  <c r="BU33" s="1"/>
  <c r="CC36"/>
  <c r="CI36" s="1"/>
  <c r="BR37"/>
  <c r="BU37" s="1"/>
  <c r="BZ18" i="26"/>
  <c r="BP19" i="25"/>
  <c r="BS19" s="1"/>
  <c r="BR19"/>
  <c r="BU19" s="1"/>
  <c r="CC21" i="24"/>
  <c r="CI21" s="1"/>
  <c r="CO21"/>
  <c r="BR22"/>
  <c r="BU22" s="1"/>
  <c r="CC23"/>
  <c r="CI23" s="1"/>
  <c r="CO23"/>
  <c r="BR31"/>
  <c r="BU31" s="1"/>
  <c r="CC32"/>
  <c r="CI32" s="1"/>
  <c r="CO32"/>
  <c r="BR33"/>
  <c r="BU33" s="1"/>
  <c r="CC34"/>
  <c r="CI34"/>
  <c r="CO34"/>
  <c r="BR35"/>
  <c r="BU35" s="1"/>
  <c r="CC36"/>
  <c r="CI36" s="1"/>
  <c r="CO36"/>
  <c r="BR37"/>
  <c r="BU37" s="1"/>
  <c r="CC38"/>
  <c r="BO18" i="25"/>
  <c r="CA21" i="24"/>
  <c r="CG21" s="1"/>
  <c r="CE21"/>
  <c r="CK21"/>
  <c r="BP22"/>
  <c r="BS22" s="1"/>
  <c r="CA23"/>
  <c r="CG23" s="1"/>
  <c r="CE23"/>
  <c r="CK23" s="1"/>
  <c r="CC24"/>
  <c r="CI24"/>
  <c r="CO24"/>
  <c r="BR25"/>
  <c r="BU25" s="1"/>
  <c r="CC26"/>
  <c r="CI26" s="1"/>
  <c r="CO26"/>
  <c r="BR27"/>
  <c r="BU27" s="1"/>
  <c r="CC28"/>
  <c r="CI28" s="1"/>
  <c r="CO28"/>
  <c r="BR29"/>
  <c r="BU29" s="1"/>
  <c r="CC30"/>
  <c r="CI30" s="1"/>
  <c r="BP31"/>
  <c r="BS31" s="1"/>
  <c r="BV31" s="1"/>
  <c r="BW31" s="1"/>
  <c r="CA32"/>
  <c r="CG32" s="1"/>
  <c r="CE32"/>
  <c r="CK32" s="1"/>
  <c r="BP33"/>
  <c r="BS33" s="1"/>
  <c r="CA34"/>
  <c r="CG34" s="1"/>
  <c r="CE34"/>
  <c r="CK34" s="1"/>
  <c r="BP35"/>
  <c r="BS35" s="1"/>
  <c r="CA36"/>
  <c r="CG36" s="1"/>
  <c r="CE36"/>
  <c r="CK36" s="1"/>
  <c r="BP37"/>
  <c r="BS37" s="1"/>
  <c r="CA38"/>
  <c r="CG38" s="1"/>
  <c r="CG18" i="25" s="1"/>
  <c r="CE38" i="24"/>
  <c r="CE18" i="25" s="1"/>
  <c r="BZ18"/>
  <c r="BP20" i="24"/>
  <c r="BS20" s="1"/>
  <c r="BR20"/>
  <c r="BU20" s="1"/>
  <c r="CA19"/>
  <c r="CG19" s="1"/>
  <c r="CE19"/>
  <c r="CK19" s="1"/>
  <c r="CC19"/>
  <c r="CI19" s="1"/>
  <c r="CO19"/>
  <c r="CR19" s="1"/>
  <c r="BP20" i="23"/>
  <c r="BS20" s="1"/>
  <c r="CA21"/>
  <c r="CG21" s="1"/>
  <c r="CE21"/>
  <c r="CK21" s="1"/>
  <c r="BP22"/>
  <c r="BS22" s="1"/>
  <c r="CA23"/>
  <c r="CG23" s="1"/>
  <c r="CE23"/>
  <c r="CK23" s="1"/>
  <c r="CC24"/>
  <c r="CI24" s="1"/>
  <c r="CO24"/>
  <c r="BR25"/>
  <c r="BU25" s="1"/>
  <c r="CC26"/>
  <c r="CI26" s="1"/>
  <c r="CO26"/>
  <c r="BR27"/>
  <c r="BU27" s="1"/>
  <c r="CC28"/>
  <c r="CI28" s="1"/>
  <c r="CO28"/>
  <c r="BR29"/>
  <c r="BU29" s="1"/>
  <c r="CC30"/>
  <c r="CI30" s="1"/>
  <c r="BP31"/>
  <c r="BS31" s="1"/>
  <c r="CA32"/>
  <c r="CG32" s="1"/>
  <c r="CE32"/>
  <c r="CK32" s="1"/>
  <c r="BP33"/>
  <c r="BS33" s="1"/>
  <c r="CA34"/>
  <c r="CG34" s="1"/>
  <c r="CE34"/>
  <c r="CK34" s="1"/>
  <c r="BP35"/>
  <c r="BS35" s="1"/>
  <c r="CA36"/>
  <c r="CG36" s="1"/>
  <c r="CE36"/>
  <c r="CK36" s="1"/>
  <c r="BP37"/>
  <c r="BS37" s="1"/>
  <c r="CA38"/>
  <c r="CE38"/>
  <c r="BO18" i="24"/>
  <c r="BR20" i="23"/>
  <c r="BU20" s="1"/>
  <c r="CC21"/>
  <c r="CI21" s="1"/>
  <c r="CO21"/>
  <c r="BR22"/>
  <c r="BU22" s="1"/>
  <c r="CC23"/>
  <c r="CI23" s="1"/>
  <c r="CO23"/>
  <c r="BR31"/>
  <c r="BU31" s="1"/>
  <c r="CC32"/>
  <c r="CI32" s="1"/>
  <c r="CO32"/>
  <c r="BR33"/>
  <c r="BU33" s="1"/>
  <c r="CC34"/>
  <c r="CI34" s="1"/>
  <c r="CO34"/>
  <c r="CQ34" s="1"/>
  <c r="BR35"/>
  <c r="BU35" s="1"/>
  <c r="BV35" s="1"/>
  <c r="BW35" s="1"/>
  <c r="CC36"/>
  <c r="CI36" s="1"/>
  <c r="CO36"/>
  <c r="BR37"/>
  <c r="BU37" s="1"/>
  <c r="CC38"/>
  <c r="BZ18" i="24"/>
  <c r="CA19" i="23"/>
  <c r="CG19" s="1"/>
  <c r="CE19"/>
  <c r="CK19" s="1"/>
  <c r="CC22" i="21"/>
  <c r="CI22" s="1"/>
  <c r="BR23"/>
  <c r="BU23" s="1"/>
  <c r="CO25"/>
  <c r="CR25" s="1"/>
  <c r="BP28"/>
  <c r="BS28" s="1"/>
  <c r="CA29"/>
  <c r="CG29" s="1"/>
  <c r="CB30"/>
  <c r="CH30" s="1"/>
  <c r="BP34"/>
  <c r="BS34" s="1"/>
  <c r="BZ18" i="23"/>
  <c r="BR30" i="21"/>
  <c r="BU30" s="1"/>
  <c r="CC33"/>
  <c r="CI33" s="1"/>
  <c r="BR34"/>
  <c r="BU34" s="1"/>
  <c r="BR38"/>
  <c r="BU38" s="1"/>
  <c r="BU18" i="23" s="1"/>
  <c r="BO18"/>
  <c r="CC28" i="1"/>
  <c r="CI28" s="1"/>
  <c r="CC36"/>
  <c r="CI36" s="1"/>
  <c r="BR23"/>
  <c r="BU23" s="1"/>
  <c r="CO24" i="31"/>
  <c r="CE24"/>
  <c r="CK24" s="1"/>
  <c r="CC24"/>
  <c r="CI24" s="1"/>
  <c r="CA24"/>
  <c r="CG24" s="1"/>
  <c r="BR25"/>
  <c r="BU25" s="1"/>
  <c r="BP25"/>
  <c r="BS25" s="1"/>
  <c r="CO26"/>
  <c r="CQ26" s="1"/>
  <c r="CE26"/>
  <c r="CK26" s="1"/>
  <c r="CC26"/>
  <c r="CI26" s="1"/>
  <c r="CA26"/>
  <c r="CG26" s="1"/>
  <c r="BR27"/>
  <c r="BU27" s="1"/>
  <c r="BP27"/>
  <c r="BS27" s="1"/>
  <c r="CO28"/>
  <c r="CE28"/>
  <c r="CK28"/>
  <c r="CC28"/>
  <c r="CI28" s="1"/>
  <c r="CA28"/>
  <c r="CG28" s="1"/>
  <c r="BR29"/>
  <c r="BU29" s="1"/>
  <c r="BP29"/>
  <c r="BS29"/>
  <c r="BQ19"/>
  <c r="BT19" s="1"/>
  <c r="CB20"/>
  <c r="CH20" s="1"/>
  <c r="CD20"/>
  <c r="CJ20" s="1"/>
  <c r="CF20"/>
  <c r="CL20" s="1"/>
  <c r="CP20"/>
  <c r="BQ21"/>
  <c r="BT21" s="1"/>
  <c r="CB22"/>
  <c r="CH22" s="1"/>
  <c r="CD22"/>
  <c r="CJ22" s="1"/>
  <c r="CF22"/>
  <c r="CL22" s="1"/>
  <c r="CP22"/>
  <c r="BQ23"/>
  <c r="BT23" s="1"/>
  <c r="CD24"/>
  <c r="CJ24" s="1"/>
  <c r="CP24"/>
  <c r="CD26"/>
  <c r="CJ26" s="1"/>
  <c r="CP26"/>
  <c r="CD28"/>
  <c r="CJ28" s="1"/>
  <c r="CP28"/>
  <c r="BP19"/>
  <c r="BS19" s="1"/>
  <c r="CB19"/>
  <c r="CH19" s="1"/>
  <c r="CD19"/>
  <c r="CJ19" s="1"/>
  <c r="CF19"/>
  <c r="CL19" s="1"/>
  <c r="CA20"/>
  <c r="CG20" s="1"/>
  <c r="CC20"/>
  <c r="CI20" s="1"/>
  <c r="CE20"/>
  <c r="CK20" s="1"/>
  <c r="BP21"/>
  <c r="BS21" s="1"/>
  <c r="CB21"/>
  <c r="CH21" s="1"/>
  <c r="CD21"/>
  <c r="CJ21" s="1"/>
  <c r="CF21"/>
  <c r="CL21" s="1"/>
  <c r="CA22"/>
  <c r="CG22" s="1"/>
  <c r="CC22"/>
  <c r="CI22" s="1"/>
  <c r="CE22"/>
  <c r="CK22" s="1"/>
  <c r="BP23"/>
  <c r="BS23" s="1"/>
  <c r="CB23"/>
  <c r="CH23" s="1"/>
  <c r="CD23"/>
  <c r="CJ23" s="1"/>
  <c r="CF23"/>
  <c r="CL23" s="1"/>
  <c r="CB24"/>
  <c r="CH24" s="1"/>
  <c r="CF24"/>
  <c r="CL24" s="1"/>
  <c r="BQ25"/>
  <c r="BT25" s="1"/>
  <c r="CB26"/>
  <c r="CH26" s="1"/>
  <c r="CF26"/>
  <c r="CL26" s="1"/>
  <c r="BQ27"/>
  <c r="BT27" s="1"/>
  <c r="CB28"/>
  <c r="CH28" s="1"/>
  <c r="CF28"/>
  <c r="CL28"/>
  <c r="BQ29"/>
  <c r="BT29" s="1"/>
  <c r="CB25"/>
  <c r="CH25" s="1"/>
  <c r="CD25"/>
  <c r="CJ25" s="1"/>
  <c r="CF25"/>
  <c r="CL25" s="1"/>
  <c r="CB27"/>
  <c r="CH27" s="1"/>
  <c r="CD27"/>
  <c r="CJ27" s="1"/>
  <c r="CF27"/>
  <c r="CL27" s="1"/>
  <c r="CB29"/>
  <c r="CH29"/>
  <c r="CD29"/>
  <c r="CJ29" s="1"/>
  <c r="CF29"/>
  <c r="CL29" s="1"/>
  <c r="CA30"/>
  <c r="CG30" s="1"/>
  <c r="CC30"/>
  <c r="CI30" s="1"/>
  <c r="CE30"/>
  <c r="CK30" s="1"/>
  <c r="CO30"/>
  <c r="BP31"/>
  <c r="BS31" s="1"/>
  <c r="BR31"/>
  <c r="BU31" s="1"/>
  <c r="CB31"/>
  <c r="CH31" s="1"/>
  <c r="CD31"/>
  <c r="CJ31" s="1"/>
  <c r="CF31"/>
  <c r="CL31" s="1"/>
  <c r="CA32"/>
  <c r="CG32" s="1"/>
  <c r="CC32"/>
  <c r="CI32" s="1"/>
  <c r="CE32"/>
  <c r="CK32" s="1"/>
  <c r="CO32"/>
  <c r="BP33"/>
  <c r="BS33" s="1"/>
  <c r="BR33"/>
  <c r="BU33" s="1"/>
  <c r="CB33"/>
  <c r="CH33" s="1"/>
  <c r="CD33"/>
  <c r="CJ33" s="1"/>
  <c r="CF33"/>
  <c r="CL33" s="1"/>
  <c r="CA34"/>
  <c r="CG34" s="1"/>
  <c r="CC34"/>
  <c r="CI34" s="1"/>
  <c r="CE34"/>
  <c r="CK34" s="1"/>
  <c r="CO34"/>
  <c r="BP35"/>
  <c r="BS35"/>
  <c r="BR35"/>
  <c r="BU35" s="1"/>
  <c r="CB35"/>
  <c r="CH35" s="1"/>
  <c r="CD35"/>
  <c r="CJ35" s="1"/>
  <c r="CF35"/>
  <c r="CL35"/>
  <c r="BQ36"/>
  <c r="BT36" s="1"/>
  <c r="CA36"/>
  <c r="CG36" s="1"/>
  <c r="CC36"/>
  <c r="CI36" s="1"/>
  <c r="CE36"/>
  <c r="CK36" s="1"/>
  <c r="BP37"/>
  <c r="BS37" s="1"/>
  <c r="BR37"/>
  <c r="BU37" s="1"/>
  <c r="CB37"/>
  <c r="CH37" s="1"/>
  <c r="CD37"/>
  <c r="CJ37" s="1"/>
  <c r="CF37"/>
  <c r="CL37" s="1"/>
  <c r="BQ38"/>
  <c r="BT38" s="1"/>
  <c r="CA38"/>
  <c r="CG38" s="1"/>
  <c r="CC38"/>
  <c r="CI38" s="1"/>
  <c r="CE38"/>
  <c r="CK38" s="1"/>
  <c r="CB30"/>
  <c r="CH30" s="1"/>
  <c r="CD30"/>
  <c r="CJ30" s="1"/>
  <c r="CF30"/>
  <c r="CL30"/>
  <c r="CB32"/>
  <c r="CH32" s="1"/>
  <c r="CD32"/>
  <c r="CJ32" s="1"/>
  <c r="CF32"/>
  <c r="CL32" s="1"/>
  <c r="CB34"/>
  <c r="CH34" s="1"/>
  <c r="CD34"/>
  <c r="CJ34" s="1"/>
  <c r="CF34"/>
  <c r="CL34" s="1"/>
  <c r="CC35"/>
  <c r="CI35" s="1"/>
  <c r="CE35"/>
  <c r="CK35" s="1"/>
  <c r="CP35"/>
  <c r="BP36"/>
  <c r="BS36" s="1"/>
  <c r="CB36"/>
  <c r="CH36" s="1"/>
  <c r="CD36"/>
  <c r="CJ36" s="1"/>
  <c r="CF36"/>
  <c r="CL36" s="1"/>
  <c r="CA37"/>
  <c r="CG37" s="1"/>
  <c r="CC37"/>
  <c r="CI37" s="1"/>
  <c r="CE37"/>
  <c r="CK37" s="1"/>
  <c r="BP38"/>
  <c r="BS38" s="1"/>
  <c r="CB38"/>
  <c r="CH38" s="1"/>
  <c r="CD38"/>
  <c r="CJ38" s="1"/>
  <c r="CF38"/>
  <c r="CL38" s="1"/>
  <c r="CB19" i="30"/>
  <c r="CH19" s="1"/>
  <c r="CD19"/>
  <c r="CJ19" s="1"/>
  <c r="CF19"/>
  <c r="CL19" s="1"/>
  <c r="CP19"/>
  <c r="BQ20"/>
  <c r="BT20" s="1"/>
  <c r="CB21"/>
  <c r="CH21" s="1"/>
  <c r="CD21"/>
  <c r="CJ21" s="1"/>
  <c r="CF21"/>
  <c r="CL21" s="1"/>
  <c r="CP21"/>
  <c r="BQ22"/>
  <c r="BT22" s="1"/>
  <c r="CB23"/>
  <c r="CH23" s="1"/>
  <c r="CD23"/>
  <c r="CJ23" s="1"/>
  <c r="CF23"/>
  <c r="CL23" s="1"/>
  <c r="CP23"/>
  <c r="BR24"/>
  <c r="BU24" s="1"/>
  <c r="BP24"/>
  <c r="BS24" s="1"/>
  <c r="CO25"/>
  <c r="CE25"/>
  <c r="CK25" s="1"/>
  <c r="CC25"/>
  <c r="CI25" s="1"/>
  <c r="CA25"/>
  <c r="CG25" s="1"/>
  <c r="BR26"/>
  <c r="BU26" s="1"/>
  <c r="BP26"/>
  <c r="BS26" s="1"/>
  <c r="CO27"/>
  <c r="CE27"/>
  <c r="CK27" s="1"/>
  <c r="CC27"/>
  <c r="CI27"/>
  <c r="CA27"/>
  <c r="CG27" s="1"/>
  <c r="BR28"/>
  <c r="BU28" s="1"/>
  <c r="BP28"/>
  <c r="BS28" s="1"/>
  <c r="CO29"/>
  <c r="CE29"/>
  <c r="CK29" s="1"/>
  <c r="CC29"/>
  <c r="CI29" s="1"/>
  <c r="CA29"/>
  <c r="CG29" s="1"/>
  <c r="BR30"/>
  <c r="BU30"/>
  <c r="BP30"/>
  <c r="BS30" s="1"/>
  <c r="CQ30"/>
  <c r="CA19"/>
  <c r="CG19" s="1"/>
  <c r="CC19"/>
  <c r="CI19" s="1"/>
  <c r="CE19"/>
  <c r="CK19" s="1"/>
  <c r="BP20"/>
  <c r="BS20" s="1"/>
  <c r="BV20" s="1"/>
  <c r="BW20" s="1"/>
  <c r="CB20"/>
  <c r="CH20" s="1"/>
  <c r="CD20"/>
  <c r="CJ20" s="1"/>
  <c r="CF20"/>
  <c r="CL20" s="1"/>
  <c r="CA21"/>
  <c r="CG21" s="1"/>
  <c r="CC21"/>
  <c r="CI21" s="1"/>
  <c r="CE21"/>
  <c r="CK21" s="1"/>
  <c r="BP22"/>
  <c r="BS22" s="1"/>
  <c r="CB22"/>
  <c r="CH22" s="1"/>
  <c r="CD22"/>
  <c r="CJ22" s="1"/>
  <c r="CF22"/>
  <c r="CL22" s="1"/>
  <c r="CA23"/>
  <c r="CG23" s="1"/>
  <c r="CC23"/>
  <c r="CI23" s="1"/>
  <c r="CE23"/>
  <c r="CK23" s="1"/>
  <c r="CD25"/>
  <c r="CJ25" s="1"/>
  <c r="CP25"/>
  <c r="CD27"/>
  <c r="CJ27" s="1"/>
  <c r="CN27" s="1"/>
  <c r="CP27"/>
  <c r="CD29"/>
  <c r="CJ29" s="1"/>
  <c r="CP29"/>
  <c r="CR32"/>
  <c r="CB31"/>
  <c r="CH31" s="1"/>
  <c r="CD31"/>
  <c r="CJ31" s="1"/>
  <c r="CF31"/>
  <c r="CL31" s="1"/>
  <c r="CP31"/>
  <c r="CQ31" s="1"/>
  <c r="BQ32"/>
  <c r="BT32" s="1"/>
  <c r="CQ32"/>
  <c r="CB33"/>
  <c r="CH33" s="1"/>
  <c r="CD33"/>
  <c r="CJ33" s="1"/>
  <c r="CF33"/>
  <c r="CL33" s="1"/>
  <c r="CP33"/>
  <c r="BQ34"/>
  <c r="BT34" s="1"/>
  <c r="CB35"/>
  <c r="CH35" s="1"/>
  <c r="CD35"/>
  <c r="CJ35" s="1"/>
  <c r="CF35"/>
  <c r="CL35" s="1"/>
  <c r="CP35"/>
  <c r="BQ36"/>
  <c r="BT36" s="1"/>
  <c r="CB37"/>
  <c r="CH37" s="1"/>
  <c r="CD37"/>
  <c r="CJ37" s="1"/>
  <c r="CF37"/>
  <c r="CL37" s="1"/>
  <c r="CP37"/>
  <c r="BQ38"/>
  <c r="CB24"/>
  <c r="CH24" s="1"/>
  <c r="CD24"/>
  <c r="CJ24" s="1"/>
  <c r="CF24"/>
  <c r="CL24" s="1"/>
  <c r="CB26"/>
  <c r="CH26" s="1"/>
  <c r="CD26"/>
  <c r="CJ26" s="1"/>
  <c r="CF26"/>
  <c r="CL26" s="1"/>
  <c r="CB28"/>
  <c r="CH28" s="1"/>
  <c r="CD28"/>
  <c r="CJ28" s="1"/>
  <c r="CF28"/>
  <c r="CL28" s="1"/>
  <c r="CB30"/>
  <c r="CH30" s="1"/>
  <c r="CD30"/>
  <c r="CJ30" s="1"/>
  <c r="CF30"/>
  <c r="CL30" s="1"/>
  <c r="CA31"/>
  <c r="CG31" s="1"/>
  <c r="CC31"/>
  <c r="CI31" s="1"/>
  <c r="CE31"/>
  <c r="CK31" s="1"/>
  <c r="BP32"/>
  <c r="BS32" s="1"/>
  <c r="CB32"/>
  <c r="CH32" s="1"/>
  <c r="CD32"/>
  <c r="CJ32" s="1"/>
  <c r="CF32"/>
  <c r="CL32" s="1"/>
  <c r="CA33"/>
  <c r="CG33" s="1"/>
  <c r="CC33"/>
  <c r="CI33" s="1"/>
  <c r="CE33"/>
  <c r="CK33" s="1"/>
  <c r="BP34"/>
  <c r="BS34" s="1"/>
  <c r="CB34"/>
  <c r="CH34" s="1"/>
  <c r="CD34"/>
  <c r="CJ34" s="1"/>
  <c r="CF34"/>
  <c r="CL34" s="1"/>
  <c r="CA35"/>
  <c r="CG35" s="1"/>
  <c r="CC35"/>
  <c r="CI35" s="1"/>
  <c r="CE35"/>
  <c r="CK35" s="1"/>
  <c r="BP36"/>
  <c r="BS36" s="1"/>
  <c r="CB36"/>
  <c r="CH36" s="1"/>
  <c r="CD36"/>
  <c r="CJ36" s="1"/>
  <c r="CF36"/>
  <c r="CL36" s="1"/>
  <c r="CA37"/>
  <c r="CG37" s="1"/>
  <c r="CC37"/>
  <c r="CI37" s="1"/>
  <c r="CE37"/>
  <c r="CK37" s="1"/>
  <c r="BP38"/>
  <c r="CB38"/>
  <c r="CB18" i="31" s="1"/>
  <c r="CD38" i="30"/>
  <c r="CJ38" s="1"/>
  <c r="CF38"/>
  <c r="CB19" i="29"/>
  <c r="CH19" s="1"/>
  <c r="CD19"/>
  <c r="CJ19" s="1"/>
  <c r="CN19" s="1"/>
  <c r="CF19"/>
  <c r="CL19" s="1"/>
  <c r="CP19"/>
  <c r="BQ20"/>
  <c r="BT20" s="1"/>
  <c r="CB21"/>
  <c r="CH21" s="1"/>
  <c r="CD21"/>
  <c r="CJ21" s="1"/>
  <c r="CF21"/>
  <c r="CL21" s="1"/>
  <c r="CP21"/>
  <c r="CQ21" s="1"/>
  <c r="BQ22"/>
  <c r="BT22" s="1"/>
  <c r="CB23"/>
  <c r="CH23" s="1"/>
  <c r="CD23"/>
  <c r="CJ23" s="1"/>
  <c r="CF23"/>
  <c r="CL23" s="1"/>
  <c r="CP23"/>
  <c r="CQ23" s="1"/>
  <c r="BR24"/>
  <c r="BU24" s="1"/>
  <c r="BP24"/>
  <c r="BS24" s="1"/>
  <c r="CO25"/>
  <c r="CR25" s="1"/>
  <c r="CE25"/>
  <c r="CK25" s="1"/>
  <c r="CC25"/>
  <c r="CI25" s="1"/>
  <c r="CA25"/>
  <c r="CG25" s="1"/>
  <c r="BR26"/>
  <c r="BU26" s="1"/>
  <c r="BP26"/>
  <c r="BS26" s="1"/>
  <c r="CO27"/>
  <c r="CE27"/>
  <c r="CK27"/>
  <c r="CC27"/>
  <c r="CI27" s="1"/>
  <c r="CA27"/>
  <c r="CG27" s="1"/>
  <c r="BR28"/>
  <c r="BU28" s="1"/>
  <c r="BP28"/>
  <c r="BS28" s="1"/>
  <c r="CO29"/>
  <c r="CE29"/>
  <c r="CK29" s="1"/>
  <c r="CC29"/>
  <c r="CI29" s="1"/>
  <c r="CA29"/>
  <c r="CG29" s="1"/>
  <c r="BR30"/>
  <c r="BU30" s="1"/>
  <c r="BP30"/>
  <c r="BS30" s="1"/>
  <c r="CA19"/>
  <c r="CG19" s="1"/>
  <c r="CC19"/>
  <c r="CI19"/>
  <c r="CE19"/>
  <c r="CK19" s="1"/>
  <c r="BP20"/>
  <c r="BS20" s="1"/>
  <c r="BV20" s="1"/>
  <c r="BW20" s="1"/>
  <c r="CB20"/>
  <c r="CH20" s="1"/>
  <c r="CD20"/>
  <c r="CJ20" s="1"/>
  <c r="CF20"/>
  <c r="CL20" s="1"/>
  <c r="CA21"/>
  <c r="CG21" s="1"/>
  <c r="CC21"/>
  <c r="CI21" s="1"/>
  <c r="CE21"/>
  <c r="CK21" s="1"/>
  <c r="CN21" s="1"/>
  <c r="BP22"/>
  <c r="BS22" s="1"/>
  <c r="CB22"/>
  <c r="CH22" s="1"/>
  <c r="CM22" s="1"/>
  <c r="CD22"/>
  <c r="CJ22" s="1"/>
  <c r="CF22"/>
  <c r="CL22" s="1"/>
  <c r="CA23"/>
  <c r="CG23" s="1"/>
  <c r="CC23"/>
  <c r="CI23" s="1"/>
  <c r="CE23"/>
  <c r="CK23" s="1"/>
  <c r="CD25"/>
  <c r="CJ25" s="1"/>
  <c r="CP25"/>
  <c r="CD27"/>
  <c r="CJ27" s="1"/>
  <c r="CP27"/>
  <c r="CD29"/>
  <c r="CJ29" s="1"/>
  <c r="CP29"/>
  <c r="CB31"/>
  <c r="CH31" s="1"/>
  <c r="CD31"/>
  <c r="CJ31" s="1"/>
  <c r="CF31"/>
  <c r="CL31" s="1"/>
  <c r="CP31"/>
  <c r="BQ32"/>
  <c r="BT32" s="1"/>
  <c r="CB33"/>
  <c r="CH33" s="1"/>
  <c r="CD33"/>
  <c r="CJ33" s="1"/>
  <c r="CF33"/>
  <c r="CL33" s="1"/>
  <c r="CP33"/>
  <c r="BQ34"/>
  <c r="BT34" s="1"/>
  <c r="CB35"/>
  <c r="CH35" s="1"/>
  <c r="CD35"/>
  <c r="CJ35" s="1"/>
  <c r="CF35"/>
  <c r="CL35" s="1"/>
  <c r="CP35"/>
  <c r="CR35" s="1"/>
  <c r="BQ36"/>
  <c r="BT36" s="1"/>
  <c r="CB37"/>
  <c r="CH37" s="1"/>
  <c r="CD37"/>
  <c r="CJ37" s="1"/>
  <c r="CF37"/>
  <c r="CL37" s="1"/>
  <c r="CP37"/>
  <c r="BQ38"/>
  <c r="CB24"/>
  <c r="CH24" s="1"/>
  <c r="CD24"/>
  <c r="CJ24" s="1"/>
  <c r="CF24"/>
  <c r="CL24" s="1"/>
  <c r="CB26"/>
  <c r="CH26" s="1"/>
  <c r="CD26"/>
  <c r="CJ26" s="1"/>
  <c r="CF26"/>
  <c r="CL26" s="1"/>
  <c r="CB28"/>
  <c r="CH28" s="1"/>
  <c r="CD28"/>
  <c r="CJ28" s="1"/>
  <c r="CF28"/>
  <c r="CL28" s="1"/>
  <c r="CB30"/>
  <c r="CH30" s="1"/>
  <c r="CM30" s="1"/>
  <c r="CD30"/>
  <c r="CJ30" s="1"/>
  <c r="CF30"/>
  <c r="CL30" s="1"/>
  <c r="CA31"/>
  <c r="CG31" s="1"/>
  <c r="CC31"/>
  <c r="CI31" s="1"/>
  <c r="CE31"/>
  <c r="CK31" s="1"/>
  <c r="BP32"/>
  <c r="BS32"/>
  <c r="CB32"/>
  <c r="CH32" s="1"/>
  <c r="CD32"/>
  <c r="CJ32" s="1"/>
  <c r="CF32"/>
  <c r="CL32" s="1"/>
  <c r="CA33"/>
  <c r="CG33" s="1"/>
  <c r="CC33"/>
  <c r="CI33" s="1"/>
  <c r="CE33"/>
  <c r="CK33" s="1"/>
  <c r="BP34"/>
  <c r="BS34" s="1"/>
  <c r="BV34" s="1"/>
  <c r="BW34" s="1"/>
  <c r="CB34"/>
  <c r="CH34" s="1"/>
  <c r="CD34"/>
  <c r="CJ34" s="1"/>
  <c r="CF34"/>
  <c r="CL34" s="1"/>
  <c r="CA35"/>
  <c r="CG35" s="1"/>
  <c r="CC35"/>
  <c r="CI35" s="1"/>
  <c r="CE35"/>
  <c r="CK35" s="1"/>
  <c r="BP36"/>
  <c r="BS36" s="1"/>
  <c r="BV36" s="1"/>
  <c r="BW36" s="1"/>
  <c r="CB36"/>
  <c r="CH36" s="1"/>
  <c r="CD36"/>
  <c r="CJ36" s="1"/>
  <c r="CF36"/>
  <c r="CL36" s="1"/>
  <c r="CA37"/>
  <c r="CG37" s="1"/>
  <c r="CC37"/>
  <c r="CI37" s="1"/>
  <c r="CE37"/>
  <c r="CK37" s="1"/>
  <c r="BP38"/>
  <c r="BS38" s="1"/>
  <c r="BS18" i="30" s="1"/>
  <c r="CB38" i="29"/>
  <c r="CB18" i="30" s="1"/>
  <c r="CD38" i="29"/>
  <c r="CF38"/>
  <c r="CB19" i="28"/>
  <c r="CH19" s="1"/>
  <c r="CD19"/>
  <c r="CJ19" s="1"/>
  <c r="CF19"/>
  <c r="CL19" s="1"/>
  <c r="CA20"/>
  <c r="CG20" s="1"/>
  <c r="CC20"/>
  <c r="CI20" s="1"/>
  <c r="CE20"/>
  <c r="CK20" s="1"/>
  <c r="CO20"/>
  <c r="CQ20" s="1"/>
  <c r="CA22"/>
  <c r="CG22" s="1"/>
  <c r="CC22"/>
  <c r="CI22" s="1"/>
  <c r="CE22"/>
  <c r="CK22" s="1"/>
  <c r="CO22"/>
  <c r="CQ22" s="1"/>
  <c r="CD23"/>
  <c r="CJ23" s="1"/>
  <c r="CB25"/>
  <c r="CH25" s="1"/>
  <c r="CB27"/>
  <c r="CH27" s="1"/>
  <c r="CB31"/>
  <c r="CH31" s="1"/>
  <c r="CB33"/>
  <c r="CH33" s="1"/>
  <c r="CB35"/>
  <c r="CH35" s="1"/>
  <c r="CB37"/>
  <c r="CH37" s="1"/>
  <c r="BR24"/>
  <c r="BU24" s="1"/>
  <c r="CO25"/>
  <c r="BP26"/>
  <c r="BS26" s="1"/>
  <c r="CO27"/>
  <c r="CE27"/>
  <c r="CK27" s="1"/>
  <c r="CC27"/>
  <c r="CI27" s="1"/>
  <c r="CA27"/>
  <c r="CG27" s="1"/>
  <c r="BR28"/>
  <c r="BU28" s="1"/>
  <c r="BP28"/>
  <c r="BS28" s="1"/>
  <c r="CE29"/>
  <c r="CK29" s="1"/>
  <c r="CA29"/>
  <c r="CG29" s="1"/>
  <c r="CO31"/>
  <c r="CE31"/>
  <c r="CK31" s="1"/>
  <c r="CC31"/>
  <c r="CI31" s="1"/>
  <c r="CA31"/>
  <c r="CG31" s="1"/>
  <c r="BR32"/>
  <c r="BU32" s="1"/>
  <c r="BP32"/>
  <c r="BS32" s="1"/>
  <c r="CE33"/>
  <c r="CK33" s="1"/>
  <c r="CC33"/>
  <c r="CI33" s="1"/>
  <c r="CA33"/>
  <c r="CG33" s="1"/>
  <c r="CE35"/>
  <c r="CK35" s="1"/>
  <c r="CC35"/>
  <c r="CI35" s="1"/>
  <c r="CA35"/>
  <c r="CG35" s="1"/>
  <c r="CO37"/>
  <c r="CE37"/>
  <c r="CK37" s="1"/>
  <c r="CC37"/>
  <c r="CI37" s="1"/>
  <c r="CA37"/>
  <c r="CG37" s="1"/>
  <c r="CP37"/>
  <c r="CB20"/>
  <c r="CH20" s="1"/>
  <c r="CD20"/>
  <c r="CJ20" s="1"/>
  <c r="CF20"/>
  <c r="CL20" s="1"/>
  <c r="CB22"/>
  <c r="CH22" s="1"/>
  <c r="CD22"/>
  <c r="CJ22" s="1"/>
  <c r="CF22"/>
  <c r="CL22" s="1"/>
  <c r="CD25"/>
  <c r="CJ25" s="1"/>
  <c r="CD27"/>
  <c r="CJ27" s="1"/>
  <c r="CP27"/>
  <c r="CD31"/>
  <c r="CJ31" s="1"/>
  <c r="CP31"/>
  <c r="CD33"/>
  <c r="CJ33" s="1"/>
  <c r="CD35"/>
  <c r="CJ35" s="1"/>
  <c r="CD37"/>
  <c r="CJ37" s="1"/>
  <c r="CB24"/>
  <c r="CH24" s="1"/>
  <c r="CM24" s="1"/>
  <c r="CD24"/>
  <c r="CJ24" s="1"/>
  <c r="CF24"/>
  <c r="CL24" s="1"/>
  <c r="CB26"/>
  <c r="CH26" s="1"/>
  <c r="CB28"/>
  <c r="CH28" s="1"/>
  <c r="CM28" s="1"/>
  <c r="CD28"/>
  <c r="CJ28" s="1"/>
  <c r="CF28"/>
  <c r="CL28" s="1"/>
  <c r="CF30"/>
  <c r="CL30" s="1"/>
  <c r="CB32"/>
  <c r="CH32" s="1"/>
  <c r="CD32"/>
  <c r="CJ32" s="1"/>
  <c r="CN32" s="1"/>
  <c r="CF32"/>
  <c r="CL32" s="1"/>
  <c r="CB34"/>
  <c r="CH34" s="1"/>
  <c r="CD34"/>
  <c r="CJ34" s="1"/>
  <c r="CF34"/>
  <c r="CL34" s="1"/>
  <c r="CB36"/>
  <c r="CH36" s="1"/>
  <c r="CD36"/>
  <c r="CJ36" s="1"/>
  <c r="CB38"/>
  <c r="CF38"/>
  <c r="BP19" i="27"/>
  <c r="BS19" s="1"/>
  <c r="BR19"/>
  <c r="BU19" s="1"/>
  <c r="CB19"/>
  <c r="CH19" s="1"/>
  <c r="CD19"/>
  <c r="CJ19" s="1"/>
  <c r="CF19"/>
  <c r="CL19"/>
  <c r="CA20"/>
  <c r="CG20" s="1"/>
  <c r="CC20"/>
  <c r="CI20" s="1"/>
  <c r="CE20"/>
  <c r="CK20" s="1"/>
  <c r="CO20"/>
  <c r="BP21"/>
  <c r="BS21" s="1"/>
  <c r="BR21"/>
  <c r="BU21" s="1"/>
  <c r="CB21"/>
  <c r="CH21" s="1"/>
  <c r="CD21"/>
  <c r="CJ21" s="1"/>
  <c r="CF21"/>
  <c r="CL21" s="1"/>
  <c r="CA22"/>
  <c r="CG22" s="1"/>
  <c r="CC22"/>
  <c r="CI22" s="1"/>
  <c r="CE22"/>
  <c r="CK22" s="1"/>
  <c r="CO22"/>
  <c r="BP23"/>
  <c r="BS23" s="1"/>
  <c r="BR23"/>
  <c r="BU23" s="1"/>
  <c r="CB23"/>
  <c r="CH23" s="1"/>
  <c r="CM23" s="1"/>
  <c r="CD23"/>
  <c r="CJ23" s="1"/>
  <c r="CF23"/>
  <c r="CL23" s="1"/>
  <c r="CB25"/>
  <c r="CH25" s="1"/>
  <c r="CB27"/>
  <c r="CH27" s="1"/>
  <c r="CB29"/>
  <c r="CH29" s="1"/>
  <c r="CB31"/>
  <c r="CH31" s="1"/>
  <c r="CB33"/>
  <c r="CH33" s="1"/>
  <c r="CB35"/>
  <c r="CH35" s="1"/>
  <c r="CB37"/>
  <c r="CH37" s="1"/>
  <c r="BR24"/>
  <c r="BU24" s="1"/>
  <c r="BP24"/>
  <c r="BS24" s="1"/>
  <c r="CO25"/>
  <c r="CE25"/>
  <c r="CK25" s="1"/>
  <c r="CC25"/>
  <c r="CI25" s="1"/>
  <c r="CA25"/>
  <c r="CG25" s="1"/>
  <c r="BR26"/>
  <c r="BU26" s="1"/>
  <c r="BP26"/>
  <c r="BS26" s="1"/>
  <c r="CO27"/>
  <c r="CR27" s="1"/>
  <c r="CE27"/>
  <c r="CK27" s="1"/>
  <c r="CC27"/>
  <c r="CI27" s="1"/>
  <c r="CA27"/>
  <c r="CG27" s="1"/>
  <c r="BR28"/>
  <c r="BU28" s="1"/>
  <c r="BP28"/>
  <c r="BS28" s="1"/>
  <c r="CO29"/>
  <c r="CE29"/>
  <c r="CK29" s="1"/>
  <c r="CC29"/>
  <c r="CI29" s="1"/>
  <c r="CA29"/>
  <c r="CG29" s="1"/>
  <c r="BR30"/>
  <c r="BU30" s="1"/>
  <c r="BP30"/>
  <c r="BS30" s="1"/>
  <c r="BV30" s="1"/>
  <c r="BW30" s="1"/>
  <c r="CO31"/>
  <c r="CE31"/>
  <c r="CK31" s="1"/>
  <c r="CC31"/>
  <c r="CI31" s="1"/>
  <c r="CA31"/>
  <c r="CG31" s="1"/>
  <c r="BR32"/>
  <c r="BU32" s="1"/>
  <c r="BP32"/>
  <c r="BS32" s="1"/>
  <c r="CO33"/>
  <c r="CE33"/>
  <c r="CK33" s="1"/>
  <c r="CC33"/>
  <c r="CI33" s="1"/>
  <c r="CA33"/>
  <c r="CG33" s="1"/>
  <c r="BR34"/>
  <c r="BU34" s="1"/>
  <c r="BP34"/>
  <c r="BS34" s="1"/>
  <c r="CO35"/>
  <c r="CE35"/>
  <c r="CK35" s="1"/>
  <c r="CC35"/>
  <c r="CI35" s="1"/>
  <c r="CA35"/>
  <c r="CG35" s="1"/>
  <c r="BR36"/>
  <c r="BU36" s="1"/>
  <c r="BP36"/>
  <c r="BS36" s="1"/>
  <c r="CO37"/>
  <c r="CE37"/>
  <c r="CK37" s="1"/>
  <c r="CC37"/>
  <c r="CI37" s="1"/>
  <c r="CA37"/>
  <c r="CG37" s="1"/>
  <c r="BR38"/>
  <c r="BR18" i="28" s="1"/>
  <c r="BP38" i="27"/>
  <c r="BP18" i="28" s="1"/>
  <c r="CB20" i="27"/>
  <c r="CH20" s="1"/>
  <c r="CD20"/>
  <c r="CJ20" s="1"/>
  <c r="CF20"/>
  <c r="CL20" s="1"/>
  <c r="CB22"/>
  <c r="CH22" s="1"/>
  <c r="CD22"/>
  <c r="CJ22" s="1"/>
  <c r="CF22"/>
  <c r="CL22" s="1"/>
  <c r="CD25"/>
  <c r="CJ25" s="1"/>
  <c r="CP25"/>
  <c r="CD27"/>
  <c r="CJ27" s="1"/>
  <c r="CN27" s="1"/>
  <c r="CP27"/>
  <c r="CD29"/>
  <c r="CJ29" s="1"/>
  <c r="CP29"/>
  <c r="CQ29" s="1"/>
  <c r="CD31"/>
  <c r="CJ31" s="1"/>
  <c r="CN31" s="1"/>
  <c r="CP31"/>
  <c r="CD33"/>
  <c r="CJ33" s="1"/>
  <c r="CP33"/>
  <c r="CD35"/>
  <c r="CJ35" s="1"/>
  <c r="CP35"/>
  <c r="CD37"/>
  <c r="CJ37" s="1"/>
  <c r="CP37"/>
  <c r="CB24"/>
  <c r="CH24" s="1"/>
  <c r="CD24"/>
  <c r="CJ24" s="1"/>
  <c r="CF24"/>
  <c r="CL24" s="1"/>
  <c r="CB26"/>
  <c r="CH26" s="1"/>
  <c r="CD26"/>
  <c r="CJ26" s="1"/>
  <c r="CF26"/>
  <c r="CL26" s="1"/>
  <c r="CB28"/>
  <c r="CH28" s="1"/>
  <c r="CD28"/>
  <c r="CJ28" s="1"/>
  <c r="CF28"/>
  <c r="CL28" s="1"/>
  <c r="CB30"/>
  <c r="CH30" s="1"/>
  <c r="CD30"/>
  <c r="CJ30" s="1"/>
  <c r="CF30"/>
  <c r="CL30" s="1"/>
  <c r="CB32"/>
  <c r="CH32" s="1"/>
  <c r="CD32"/>
  <c r="CJ32" s="1"/>
  <c r="CF32"/>
  <c r="CL32" s="1"/>
  <c r="CB34"/>
  <c r="CH34" s="1"/>
  <c r="CD34"/>
  <c r="CJ34" s="1"/>
  <c r="CF34"/>
  <c r="CL34" s="1"/>
  <c r="CB36"/>
  <c r="CH36" s="1"/>
  <c r="CD36"/>
  <c r="CJ36" s="1"/>
  <c r="CF36"/>
  <c r="CL36" s="1"/>
  <c r="CB38"/>
  <c r="CD38"/>
  <c r="CJ38" s="1"/>
  <c r="CJ18" i="28" s="1"/>
  <c r="CF38" i="27"/>
  <c r="CL38" s="1"/>
  <c r="CL18" i="28" s="1"/>
  <c r="BR24" i="26"/>
  <c r="BU24" s="1"/>
  <c r="BP24"/>
  <c r="BS24" s="1"/>
  <c r="CO25"/>
  <c r="CR25" s="1"/>
  <c r="CE25"/>
  <c r="CK25" s="1"/>
  <c r="CC25"/>
  <c r="CI25" s="1"/>
  <c r="CA25"/>
  <c r="CG25" s="1"/>
  <c r="BR26"/>
  <c r="BU26" s="1"/>
  <c r="BP26"/>
  <c r="BS26" s="1"/>
  <c r="CO27"/>
  <c r="CQ27" s="1"/>
  <c r="CE27"/>
  <c r="CK27" s="1"/>
  <c r="CC27"/>
  <c r="CI27" s="1"/>
  <c r="CA27"/>
  <c r="CG27" s="1"/>
  <c r="BR28"/>
  <c r="BU28" s="1"/>
  <c r="BP28"/>
  <c r="BS28" s="1"/>
  <c r="CO29"/>
  <c r="CQ29" s="1"/>
  <c r="CE29"/>
  <c r="CK29" s="1"/>
  <c r="CC29"/>
  <c r="CI29" s="1"/>
  <c r="CA29"/>
  <c r="CG29" s="1"/>
  <c r="BR30"/>
  <c r="BU30" s="1"/>
  <c r="BP30"/>
  <c r="BS30" s="1"/>
  <c r="CA19"/>
  <c r="CG19" s="1"/>
  <c r="CC19"/>
  <c r="CI19" s="1"/>
  <c r="CE19"/>
  <c r="CK19" s="1"/>
  <c r="CO19"/>
  <c r="BP20"/>
  <c r="BS20" s="1"/>
  <c r="BR20"/>
  <c r="BU20" s="1"/>
  <c r="CB20"/>
  <c r="CH20" s="1"/>
  <c r="CD20"/>
  <c r="CJ20" s="1"/>
  <c r="CF20"/>
  <c r="CL20" s="1"/>
  <c r="CA21"/>
  <c r="CG21" s="1"/>
  <c r="CC21"/>
  <c r="CI21" s="1"/>
  <c r="CM21" s="1"/>
  <c r="CE21"/>
  <c r="CK21" s="1"/>
  <c r="CO21"/>
  <c r="BP22"/>
  <c r="BS22" s="1"/>
  <c r="BR22"/>
  <c r="BU22" s="1"/>
  <c r="CB22"/>
  <c r="CH22" s="1"/>
  <c r="CD22"/>
  <c r="CJ22" s="1"/>
  <c r="CF22"/>
  <c r="CL22" s="1"/>
  <c r="CA23"/>
  <c r="CG23" s="1"/>
  <c r="CC23"/>
  <c r="CI23" s="1"/>
  <c r="CE23"/>
  <c r="CK23" s="1"/>
  <c r="CO23"/>
  <c r="CD25"/>
  <c r="CJ25" s="1"/>
  <c r="CP25"/>
  <c r="CD27"/>
  <c r="CJ27" s="1"/>
  <c r="CP27"/>
  <c r="CD29"/>
  <c r="CJ29" s="1"/>
  <c r="CP29"/>
  <c r="CB19"/>
  <c r="CH19" s="1"/>
  <c r="CD19"/>
  <c r="CJ19" s="1"/>
  <c r="CF19"/>
  <c r="CL19" s="1"/>
  <c r="CB21"/>
  <c r="CH21" s="1"/>
  <c r="CD21"/>
  <c r="CJ21" s="1"/>
  <c r="CF21"/>
  <c r="CL21" s="1"/>
  <c r="CB23"/>
  <c r="CH23" s="1"/>
  <c r="CD23"/>
  <c r="CJ23" s="1"/>
  <c r="CF23"/>
  <c r="CL23" s="1"/>
  <c r="CB31"/>
  <c r="CH31" s="1"/>
  <c r="CD31"/>
  <c r="CJ31" s="1"/>
  <c r="CF31"/>
  <c r="CL31" s="1"/>
  <c r="CP31"/>
  <c r="BQ32"/>
  <c r="BT32" s="1"/>
  <c r="CB33"/>
  <c r="CH33" s="1"/>
  <c r="CD33"/>
  <c r="CJ33" s="1"/>
  <c r="CF33"/>
  <c r="CL33" s="1"/>
  <c r="CP33"/>
  <c r="BQ34"/>
  <c r="BT34" s="1"/>
  <c r="CB35"/>
  <c r="CH35" s="1"/>
  <c r="CD35"/>
  <c r="CJ35" s="1"/>
  <c r="CF35"/>
  <c r="CL35" s="1"/>
  <c r="CP35"/>
  <c r="BQ36"/>
  <c r="BT36" s="1"/>
  <c r="CB37"/>
  <c r="CH37" s="1"/>
  <c r="CD37"/>
  <c r="CJ37" s="1"/>
  <c r="CF37"/>
  <c r="CL37" s="1"/>
  <c r="CP37"/>
  <c r="BQ38"/>
  <c r="BT38" s="1"/>
  <c r="BT18" i="27" s="1"/>
  <c r="CB24" i="26"/>
  <c r="CH24" s="1"/>
  <c r="CD24"/>
  <c r="CJ24" s="1"/>
  <c r="CF24"/>
  <c r="CL24" s="1"/>
  <c r="CB26"/>
  <c r="CH26" s="1"/>
  <c r="CD26"/>
  <c r="CJ26" s="1"/>
  <c r="CF26"/>
  <c r="CL26" s="1"/>
  <c r="CB28"/>
  <c r="CH28" s="1"/>
  <c r="CD28"/>
  <c r="CJ28" s="1"/>
  <c r="CF28"/>
  <c r="CL28" s="1"/>
  <c r="CB30"/>
  <c r="CH30" s="1"/>
  <c r="CD30"/>
  <c r="CJ30" s="1"/>
  <c r="CF30"/>
  <c r="CL30" s="1"/>
  <c r="CA31"/>
  <c r="CG31" s="1"/>
  <c r="CC31"/>
  <c r="CI31" s="1"/>
  <c r="CE31"/>
  <c r="CK31" s="1"/>
  <c r="BP32"/>
  <c r="BS32" s="1"/>
  <c r="CB32"/>
  <c r="CH32" s="1"/>
  <c r="CD32"/>
  <c r="CJ32" s="1"/>
  <c r="CF32"/>
  <c r="CL32" s="1"/>
  <c r="CA33"/>
  <c r="CG33" s="1"/>
  <c r="CC33"/>
  <c r="CI33" s="1"/>
  <c r="CE33"/>
  <c r="CK33" s="1"/>
  <c r="BP34"/>
  <c r="BS34" s="1"/>
  <c r="CB34"/>
  <c r="CH34" s="1"/>
  <c r="CD34"/>
  <c r="CJ34" s="1"/>
  <c r="CF34"/>
  <c r="CL34" s="1"/>
  <c r="CA35"/>
  <c r="CG35" s="1"/>
  <c r="CC35"/>
  <c r="CI35" s="1"/>
  <c r="CE35"/>
  <c r="CK35" s="1"/>
  <c r="BP36"/>
  <c r="BS36" s="1"/>
  <c r="CB36"/>
  <c r="CH36" s="1"/>
  <c r="CD36"/>
  <c r="CJ36" s="1"/>
  <c r="CF36"/>
  <c r="CL36" s="1"/>
  <c r="CA37"/>
  <c r="CG37" s="1"/>
  <c r="CC37"/>
  <c r="CI37" s="1"/>
  <c r="CE37"/>
  <c r="CK37" s="1"/>
  <c r="BP38"/>
  <c r="BS38" s="1"/>
  <c r="CB38"/>
  <c r="CB18" i="27" s="1"/>
  <c r="CD38" i="26"/>
  <c r="CF38"/>
  <c r="CF18" i="27" s="1"/>
  <c r="BQ20" i="25"/>
  <c r="BT20" s="1"/>
  <c r="CB21"/>
  <c r="CH21" s="1"/>
  <c r="CD21"/>
  <c r="CJ21" s="1"/>
  <c r="CF21"/>
  <c r="CL21" s="1"/>
  <c r="CP21"/>
  <c r="CR21" s="1"/>
  <c r="BQ22"/>
  <c r="BT22" s="1"/>
  <c r="CB23"/>
  <c r="CH23" s="1"/>
  <c r="CD23"/>
  <c r="CJ23" s="1"/>
  <c r="CF23"/>
  <c r="CL23" s="1"/>
  <c r="CP23"/>
  <c r="BR24"/>
  <c r="BU24" s="1"/>
  <c r="BP24"/>
  <c r="BS24" s="1"/>
  <c r="BR26"/>
  <c r="BU26" s="1"/>
  <c r="BP26"/>
  <c r="BS26" s="1"/>
  <c r="CO27"/>
  <c r="CE27"/>
  <c r="CK27" s="1"/>
  <c r="CC27"/>
  <c r="CI27" s="1"/>
  <c r="CA27"/>
  <c r="CG27" s="1"/>
  <c r="BR28"/>
  <c r="BU28" s="1"/>
  <c r="BP28"/>
  <c r="BS28" s="1"/>
  <c r="CE29"/>
  <c r="CK29" s="1"/>
  <c r="CC29"/>
  <c r="CI29" s="1"/>
  <c r="CA29"/>
  <c r="CG29" s="1"/>
  <c r="CO31"/>
  <c r="CR31" s="1"/>
  <c r="CE31"/>
  <c r="CK31" s="1"/>
  <c r="CC31"/>
  <c r="CI31" s="1"/>
  <c r="CA31"/>
  <c r="CG31" s="1"/>
  <c r="BR32"/>
  <c r="BU32" s="1"/>
  <c r="BP32"/>
  <c r="BS32" s="1"/>
  <c r="BR34"/>
  <c r="BU34" s="1"/>
  <c r="BP34"/>
  <c r="BS34" s="1"/>
  <c r="CO35"/>
  <c r="CR35" s="1"/>
  <c r="CE35"/>
  <c r="CK35" s="1"/>
  <c r="CC35"/>
  <c r="CI35" s="1"/>
  <c r="CA35"/>
  <c r="CG35" s="1"/>
  <c r="BR36"/>
  <c r="BU36" s="1"/>
  <c r="BP36"/>
  <c r="BS36" s="1"/>
  <c r="CE37"/>
  <c r="CK37" s="1"/>
  <c r="CC37"/>
  <c r="CI37" s="1"/>
  <c r="CA37"/>
  <c r="CG37" s="1"/>
  <c r="BR38"/>
  <c r="BP38"/>
  <c r="BS38" s="1"/>
  <c r="BP20"/>
  <c r="BS20" s="1"/>
  <c r="BV20" s="1"/>
  <c r="BW20" s="1"/>
  <c r="CB20"/>
  <c r="CH20" s="1"/>
  <c r="CD20"/>
  <c r="CJ20" s="1"/>
  <c r="CF20"/>
  <c r="CL20" s="1"/>
  <c r="CA21"/>
  <c r="CG21" s="1"/>
  <c r="CC21"/>
  <c r="CI21" s="1"/>
  <c r="CE21"/>
  <c r="CK21" s="1"/>
  <c r="BP22"/>
  <c r="BS22" s="1"/>
  <c r="CB22"/>
  <c r="CH22" s="1"/>
  <c r="CD22"/>
  <c r="CJ22" s="1"/>
  <c r="CF22"/>
  <c r="CL22" s="1"/>
  <c r="CA23"/>
  <c r="CG23" s="1"/>
  <c r="CC23"/>
  <c r="CI23" s="1"/>
  <c r="CE23"/>
  <c r="CK23" s="1"/>
  <c r="CP25"/>
  <c r="CD27"/>
  <c r="CJ27" s="1"/>
  <c r="CP27"/>
  <c r="CD31"/>
  <c r="CJ31" s="1"/>
  <c r="CP31"/>
  <c r="CD33"/>
  <c r="CJ33" s="1"/>
  <c r="CD35"/>
  <c r="CJ35" s="1"/>
  <c r="CP35"/>
  <c r="CB24"/>
  <c r="CH24" s="1"/>
  <c r="CD24"/>
  <c r="CJ24" s="1"/>
  <c r="CF24"/>
  <c r="CL24" s="1"/>
  <c r="CD26"/>
  <c r="CJ26" s="1"/>
  <c r="CB28"/>
  <c r="CH28" s="1"/>
  <c r="CD28"/>
  <c r="CJ28" s="1"/>
  <c r="CF28"/>
  <c r="CL28" s="1"/>
  <c r="CB30"/>
  <c r="CH30" s="1"/>
  <c r="CD30"/>
  <c r="CJ30" s="1"/>
  <c r="CF30"/>
  <c r="CL30" s="1"/>
  <c r="CB32"/>
  <c r="CH32" s="1"/>
  <c r="CD32"/>
  <c r="CJ32" s="1"/>
  <c r="CF32"/>
  <c r="CL32" s="1"/>
  <c r="CD34"/>
  <c r="CJ34" s="1"/>
  <c r="CB36"/>
  <c r="CH36" s="1"/>
  <c r="CD36"/>
  <c r="CJ36" s="1"/>
  <c r="CF36"/>
  <c r="CL36" s="1"/>
  <c r="CB38"/>
  <c r="CD38"/>
  <c r="CJ38" s="1"/>
  <c r="CJ18" i="26" s="1"/>
  <c r="BP19" i="24"/>
  <c r="BS19" s="1"/>
  <c r="BR19"/>
  <c r="BU19" s="1"/>
  <c r="CB19"/>
  <c r="CH19" s="1"/>
  <c r="CD19"/>
  <c r="CJ19" s="1"/>
  <c r="CF19"/>
  <c r="CL19" s="1"/>
  <c r="CA20"/>
  <c r="CG20" s="1"/>
  <c r="CC20"/>
  <c r="CI20" s="1"/>
  <c r="CE20"/>
  <c r="CK20" s="1"/>
  <c r="CO20"/>
  <c r="CR20" s="1"/>
  <c r="BP21"/>
  <c r="BS21" s="1"/>
  <c r="BR21"/>
  <c r="BU21" s="1"/>
  <c r="CB21"/>
  <c r="CH21" s="1"/>
  <c r="CD21"/>
  <c r="CJ21" s="1"/>
  <c r="CF21"/>
  <c r="CL21" s="1"/>
  <c r="CA22"/>
  <c r="CG22" s="1"/>
  <c r="CC22"/>
  <c r="CI22" s="1"/>
  <c r="CE22"/>
  <c r="CK22" s="1"/>
  <c r="CO22"/>
  <c r="CR22" s="1"/>
  <c r="BP23"/>
  <c r="BS23" s="1"/>
  <c r="BR23"/>
  <c r="BU23" s="1"/>
  <c r="CB23"/>
  <c r="CH23" s="1"/>
  <c r="CD23"/>
  <c r="CJ23" s="1"/>
  <c r="CF23"/>
  <c r="CL23" s="1"/>
  <c r="CB25"/>
  <c r="CH25" s="1"/>
  <c r="CB27"/>
  <c r="CH27" s="1"/>
  <c r="CB29"/>
  <c r="CH29" s="1"/>
  <c r="BR24"/>
  <c r="BU24" s="1"/>
  <c r="BP24"/>
  <c r="BS24" s="1"/>
  <c r="CO25"/>
  <c r="CE25"/>
  <c r="CK25" s="1"/>
  <c r="CC25"/>
  <c r="CI25" s="1"/>
  <c r="CA25"/>
  <c r="CG25" s="1"/>
  <c r="BR26"/>
  <c r="BU26" s="1"/>
  <c r="BP26"/>
  <c r="BS26" s="1"/>
  <c r="CO27"/>
  <c r="CE27"/>
  <c r="CK27" s="1"/>
  <c r="CC27"/>
  <c r="CI27" s="1"/>
  <c r="CA27"/>
  <c r="CG27" s="1"/>
  <c r="BR28"/>
  <c r="BU28" s="1"/>
  <c r="BP28"/>
  <c r="BS28" s="1"/>
  <c r="CO29"/>
  <c r="CE29"/>
  <c r="CK29" s="1"/>
  <c r="CC29"/>
  <c r="CI29" s="1"/>
  <c r="CA29"/>
  <c r="CG29" s="1"/>
  <c r="BR30"/>
  <c r="BU30" s="1"/>
  <c r="BP30"/>
  <c r="BS30" s="1"/>
  <c r="CB20"/>
  <c r="CH20" s="1"/>
  <c r="CD20"/>
  <c r="CJ20" s="1"/>
  <c r="CF20"/>
  <c r="CL20" s="1"/>
  <c r="CB22"/>
  <c r="CH22" s="1"/>
  <c r="CD22"/>
  <c r="CJ22" s="1"/>
  <c r="CF22"/>
  <c r="CL22" s="1"/>
  <c r="CD25"/>
  <c r="CJ25" s="1"/>
  <c r="CP25"/>
  <c r="CR25" s="1"/>
  <c r="CD27"/>
  <c r="CJ27" s="1"/>
  <c r="CP27"/>
  <c r="CD29"/>
  <c r="CJ29" s="1"/>
  <c r="CP29"/>
  <c r="CR29" s="1"/>
  <c r="CB31"/>
  <c r="CH31" s="1"/>
  <c r="CD31"/>
  <c r="CJ31" s="1"/>
  <c r="CF31"/>
  <c r="CL31" s="1"/>
  <c r="CP31"/>
  <c r="BQ32"/>
  <c r="BT32" s="1"/>
  <c r="CB33"/>
  <c r="CH33" s="1"/>
  <c r="CD33"/>
  <c r="CJ33" s="1"/>
  <c r="CF33"/>
  <c r="CL33" s="1"/>
  <c r="CP33"/>
  <c r="BQ34"/>
  <c r="BT34" s="1"/>
  <c r="CB35"/>
  <c r="CH35" s="1"/>
  <c r="CD35"/>
  <c r="CJ35" s="1"/>
  <c r="CF35"/>
  <c r="CL35" s="1"/>
  <c r="CP35"/>
  <c r="BQ36"/>
  <c r="BT36" s="1"/>
  <c r="CB37"/>
  <c r="CH37" s="1"/>
  <c r="CD37"/>
  <c r="CJ37" s="1"/>
  <c r="CF37"/>
  <c r="CL37" s="1"/>
  <c r="CP37"/>
  <c r="BQ38"/>
  <c r="CB24"/>
  <c r="CH24" s="1"/>
  <c r="CD24"/>
  <c r="CJ24" s="1"/>
  <c r="CF24"/>
  <c r="CL24" s="1"/>
  <c r="CB26"/>
  <c r="CH26" s="1"/>
  <c r="CD26"/>
  <c r="CJ26" s="1"/>
  <c r="CF26"/>
  <c r="CL26" s="1"/>
  <c r="CB28"/>
  <c r="CH28" s="1"/>
  <c r="CD28"/>
  <c r="CJ28" s="1"/>
  <c r="CF28"/>
  <c r="CL28" s="1"/>
  <c r="CB30"/>
  <c r="CH30" s="1"/>
  <c r="CD30"/>
  <c r="CJ30" s="1"/>
  <c r="CF30"/>
  <c r="CL30" s="1"/>
  <c r="CA31"/>
  <c r="CG31" s="1"/>
  <c r="CC31"/>
  <c r="CI31" s="1"/>
  <c r="CE31"/>
  <c r="CK31" s="1"/>
  <c r="BP32"/>
  <c r="BS32" s="1"/>
  <c r="CB32"/>
  <c r="CH32" s="1"/>
  <c r="CD32"/>
  <c r="CJ32" s="1"/>
  <c r="CF32"/>
  <c r="CL32" s="1"/>
  <c r="CA33"/>
  <c r="CG33" s="1"/>
  <c r="CC33"/>
  <c r="CI33" s="1"/>
  <c r="CE33"/>
  <c r="CK33" s="1"/>
  <c r="BP34"/>
  <c r="BS34" s="1"/>
  <c r="CB34"/>
  <c r="CH34" s="1"/>
  <c r="CD34"/>
  <c r="CJ34" s="1"/>
  <c r="CF34"/>
  <c r="CL34" s="1"/>
  <c r="CA35"/>
  <c r="CG35" s="1"/>
  <c r="CC35"/>
  <c r="CI35" s="1"/>
  <c r="CE35"/>
  <c r="CK35" s="1"/>
  <c r="BP36"/>
  <c r="BS36" s="1"/>
  <c r="BV36" s="1"/>
  <c r="BW36" s="1"/>
  <c r="CB36"/>
  <c r="CH36" s="1"/>
  <c r="CD36"/>
  <c r="CJ36" s="1"/>
  <c r="CF36"/>
  <c r="CL36" s="1"/>
  <c r="CA37"/>
  <c r="CG37" s="1"/>
  <c r="CC37"/>
  <c r="CI37" s="1"/>
  <c r="CE37"/>
  <c r="CK37" s="1"/>
  <c r="BP38"/>
  <c r="BS38" s="1"/>
  <c r="CB38"/>
  <c r="CD38"/>
  <c r="CF38"/>
  <c r="CL38" s="1"/>
  <c r="CA20" i="23"/>
  <c r="CG20" s="1"/>
  <c r="CC20"/>
  <c r="CI20" s="1"/>
  <c r="CE20"/>
  <c r="CK20" s="1"/>
  <c r="CO20"/>
  <c r="CQ20" s="1"/>
  <c r="BP21"/>
  <c r="BS21"/>
  <c r="BR21"/>
  <c r="BU21" s="1"/>
  <c r="CB21"/>
  <c r="CH21" s="1"/>
  <c r="CD21"/>
  <c r="CJ21" s="1"/>
  <c r="CF21"/>
  <c r="CL21" s="1"/>
  <c r="CA22"/>
  <c r="CG22" s="1"/>
  <c r="CC22"/>
  <c r="CI22" s="1"/>
  <c r="CE22"/>
  <c r="CK22" s="1"/>
  <c r="CO22"/>
  <c r="BP23"/>
  <c r="BS23" s="1"/>
  <c r="BR23"/>
  <c r="BU23" s="1"/>
  <c r="CB23"/>
  <c r="CH23" s="1"/>
  <c r="CD23"/>
  <c r="CJ23" s="1"/>
  <c r="CN23" s="1"/>
  <c r="CF23"/>
  <c r="CL23" s="1"/>
  <c r="CB25"/>
  <c r="CH25" s="1"/>
  <c r="CB27"/>
  <c r="CH27" s="1"/>
  <c r="CB29"/>
  <c r="CH29" s="1"/>
  <c r="CR32"/>
  <c r="BR24"/>
  <c r="BU24" s="1"/>
  <c r="BP24"/>
  <c r="BS24" s="1"/>
  <c r="CO25"/>
  <c r="CE25"/>
  <c r="CK25" s="1"/>
  <c r="CC25"/>
  <c r="CI25" s="1"/>
  <c r="CA25"/>
  <c r="CG25" s="1"/>
  <c r="BR26"/>
  <c r="BU26" s="1"/>
  <c r="BP26"/>
  <c r="BS26" s="1"/>
  <c r="CO27"/>
  <c r="CE27"/>
  <c r="CK27" s="1"/>
  <c r="CC27"/>
  <c r="CI27" s="1"/>
  <c r="CA27"/>
  <c r="CG27" s="1"/>
  <c r="BR28"/>
  <c r="BU28" s="1"/>
  <c r="BP28"/>
  <c r="BS28" s="1"/>
  <c r="CO29"/>
  <c r="CR29" s="1"/>
  <c r="CE29"/>
  <c r="CK29" s="1"/>
  <c r="CC29"/>
  <c r="CI29" s="1"/>
  <c r="CA29"/>
  <c r="CG29" s="1"/>
  <c r="BR30"/>
  <c r="BU30" s="1"/>
  <c r="BP30"/>
  <c r="BS30" s="1"/>
  <c r="CB20"/>
  <c r="CH20" s="1"/>
  <c r="CD20"/>
  <c r="CJ20" s="1"/>
  <c r="CF20"/>
  <c r="CL20" s="1"/>
  <c r="CB22"/>
  <c r="CH22" s="1"/>
  <c r="CD22"/>
  <c r="CJ22" s="1"/>
  <c r="CF22"/>
  <c r="CL22" s="1"/>
  <c r="CR24"/>
  <c r="CD25"/>
  <c r="CJ25" s="1"/>
  <c r="CP25"/>
  <c r="CD27"/>
  <c r="CJ27" s="1"/>
  <c r="CP27"/>
  <c r="CR27" s="1"/>
  <c r="CD29"/>
  <c r="CJ29" s="1"/>
  <c r="CP29"/>
  <c r="CB31"/>
  <c r="CH31" s="1"/>
  <c r="CD31"/>
  <c r="CJ31" s="1"/>
  <c r="CF31"/>
  <c r="CL31" s="1"/>
  <c r="CP31"/>
  <c r="CR31" s="1"/>
  <c r="BQ32"/>
  <c r="BT32" s="1"/>
  <c r="CQ32"/>
  <c r="CB33"/>
  <c r="CH33" s="1"/>
  <c r="CD33"/>
  <c r="CJ33" s="1"/>
  <c r="CF33"/>
  <c r="CL33" s="1"/>
  <c r="CP33"/>
  <c r="CR33" s="1"/>
  <c r="BQ34"/>
  <c r="BT34" s="1"/>
  <c r="CB35"/>
  <c r="CH35" s="1"/>
  <c r="CD35"/>
  <c r="CJ35" s="1"/>
  <c r="CF35"/>
  <c r="CL35" s="1"/>
  <c r="CP35"/>
  <c r="CQ35" s="1"/>
  <c r="BQ36"/>
  <c r="BT36" s="1"/>
  <c r="CB37"/>
  <c r="CH37" s="1"/>
  <c r="CD37"/>
  <c r="CJ37" s="1"/>
  <c r="CF37"/>
  <c r="CL37" s="1"/>
  <c r="CP37"/>
  <c r="BQ38"/>
  <c r="BT38" s="1"/>
  <c r="CB24"/>
  <c r="CH24" s="1"/>
  <c r="CD24"/>
  <c r="CJ24" s="1"/>
  <c r="CF24"/>
  <c r="CL24" s="1"/>
  <c r="CB26"/>
  <c r="CH26" s="1"/>
  <c r="CD26"/>
  <c r="CJ26" s="1"/>
  <c r="CF26"/>
  <c r="CL26" s="1"/>
  <c r="CB28"/>
  <c r="CH28" s="1"/>
  <c r="CD28"/>
  <c r="CJ28" s="1"/>
  <c r="CF28"/>
  <c r="CL28" s="1"/>
  <c r="CB30"/>
  <c r="CH30" s="1"/>
  <c r="CD30"/>
  <c r="CJ30" s="1"/>
  <c r="CF30"/>
  <c r="CL30" s="1"/>
  <c r="CA31"/>
  <c r="CG31" s="1"/>
  <c r="CC31"/>
  <c r="CI31" s="1"/>
  <c r="CE31"/>
  <c r="CK31" s="1"/>
  <c r="BP32"/>
  <c r="BS32" s="1"/>
  <c r="BV32" s="1"/>
  <c r="BW32" s="1"/>
  <c r="CB32"/>
  <c r="CH32" s="1"/>
  <c r="CD32"/>
  <c r="CJ32" s="1"/>
  <c r="CF32"/>
  <c r="CL32" s="1"/>
  <c r="CA33"/>
  <c r="CG33" s="1"/>
  <c r="CC33"/>
  <c r="CI33" s="1"/>
  <c r="CE33"/>
  <c r="CK33" s="1"/>
  <c r="BP34"/>
  <c r="BS34" s="1"/>
  <c r="CB34"/>
  <c r="CH34" s="1"/>
  <c r="CD34"/>
  <c r="CJ34" s="1"/>
  <c r="CF34"/>
  <c r="CL34" s="1"/>
  <c r="CA35"/>
  <c r="CG35" s="1"/>
  <c r="CC35"/>
  <c r="CI35" s="1"/>
  <c r="CE35"/>
  <c r="CK35" s="1"/>
  <c r="BP36"/>
  <c r="BS36" s="1"/>
  <c r="BV36" s="1"/>
  <c r="BW36" s="1"/>
  <c r="CB36"/>
  <c r="CH36" s="1"/>
  <c r="CD36"/>
  <c r="CJ36" s="1"/>
  <c r="CF36"/>
  <c r="CL36" s="1"/>
  <c r="CA37"/>
  <c r="CG37" s="1"/>
  <c r="CC37"/>
  <c r="CI37" s="1"/>
  <c r="CE37"/>
  <c r="CK37" s="1"/>
  <c r="BP38"/>
  <c r="BP18" i="24" s="1"/>
  <c r="CB38" i="23"/>
  <c r="CD38"/>
  <c r="CJ38" s="1"/>
  <c r="CF38"/>
  <c r="CL38" s="1"/>
  <c r="CC24" i="21"/>
  <c r="CI24" s="1"/>
  <c r="CO26"/>
  <c r="BR27"/>
  <c r="BU27" s="1"/>
  <c r="CO30"/>
  <c r="CE30"/>
  <c r="CK30" s="1"/>
  <c r="CA30"/>
  <c r="CG30" s="1"/>
  <c r="BP31"/>
  <c r="BS31" s="1"/>
  <c r="CF20"/>
  <c r="CL20" s="1"/>
  <c r="CC21"/>
  <c r="CI21" s="1"/>
  <c r="CP24"/>
  <c r="CD26"/>
  <c r="CJ26" s="1"/>
  <c r="CP26"/>
  <c r="CR26" s="1"/>
  <c r="CD30"/>
  <c r="CJ30" s="1"/>
  <c r="CF21"/>
  <c r="CL21" s="1"/>
  <c r="CB23"/>
  <c r="CH23" s="1"/>
  <c r="CB25"/>
  <c r="CH25" s="1"/>
  <c r="CB27"/>
  <c r="CH27" s="1"/>
  <c r="CF29"/>
  <c r="CL29" s="1"/>
  <c r="CA32"/>
  <c r="CG32" s="1"/>
  <c r="CC32"/>
  <c r="CI32" s="1"/>
  <c r="CE32"/>
  <c r="CK32" s="1"/>
  <c r="CO32"/>
  <c r="BP33"/>
  <c r="BS33" s="1"/>
  <c r="CD33"/>
  <c r="CJ33" s="1"/>
  <c r="BP35"/>
  <c r="BS35" s="1"/>
  <c r="BR35"/>
  <c r="BU35" s="1"/>
  <c r="CB35"/>
  <c r="CH35" s="1"/>
  <c r="CD35"/>
  <c r="CJ35" s="1"/>
  <c r="CA38"/>
  <c r="CA18" i="23" s="1"/>
  <c r="CB32" i="21"/>
  <c r="CH32" s="1"/>
  <c r="CD32"/>
  <c r="CJ32" s="1"/>
  <c r="CF32"/>
  <c r="CL32" s="1"/>
  <c r="CF38"/>
  <c r="CL38" s="1"/>
  <c r="CL18" i="23" s="1"/>
  <c r="CA31" i="1"/>
  <c r="CG31" s="1"/>
  <c r="CF20"/>
  <c r="CL20" s="1"/>
  <c r="CB28"/>
  <c r="CH28" s="1"/>
  <c r="CF28"/>
  <c r="CL28" s="1"/>
  <c r="CB36"/>
  <c r="CH36" s="1"/>
  <c r="CD36"/>
  <c r="CJ36" s="1"/>
  <c r="CF36"/>
  <c r="CL36" s="1"/>
  <c r="CP20" i="21"/>
  <c r="CD18" i="31"/>
  <c r="CI38" i="30"/>
  <c r="CI18" i="31" s="1"/>
  <c r="CC18"/>
  <c r="CL38" i="30"/>
  <c r="CL18" i="31" s="1"/>
  <c r="CF18"/>
  <c r="CH38" i="30"/>
  <c r="CH18" i="31" s="1"/>
  <c r="CL38" i="29"/>
  <c r="CL18" i="30" s="1"/>
  <c r="CF18"/>
  <c r="CH38" i="29"/>
  <c r="CH18" i="30" s="1"/>
  <c r="CJ38" i="29"/>
  <c r="CJ18" i="30" s="1"/>
  <c r="CD18"/>
  <c r="BP18"/>
  <c r="BT38" i="29"/>
  <c r="BT18" i="30" s="1"/>
  <c r="BQ18"/>
  <c r="CI38" i="29"/>
  <c r="CI18" i="30" s="1"/>
  <c r="CC18"/>
  <c r="CD18" i="28"/>
  <c r="BU38" i="27"/>
  <c r="BU18" i="28" s="1"/>
  <c r="CI38" i="27"/>
  <c r="CI18" i="28" s="1"/>
  <c r="CC18"/>
  <c r="BS38" i="27"/>
  <c r="BS18" i="28" s="1"/>
  <c r="CJ38" i="26"/>
  <c r="CJ18" i="27" s="1"/>
  <c r="CD18"/>
  <c r="BP18"/>
  <c r="BQ18"/>
  <c r="CC18"/>
  <c r="CK38" i="26"/>
  <c r="CK18" i="27" s="1"/>
  <c r="CE18"/>
  <c r="CL38" i="26"/>
  <c r="CL18" i="27" s="1"/>
  <c r="CH38" i="26"/>
  <c r="CH18" i="27" s="1"/>
  <c r="CG38" i="26"/>
  <c r="CG18" i="27" s="1"/>
  <c r="CA18"/>
  <c r="CD18" i="26"/>
  <c r="BU38" i="25"/>
  <c r="BU18" i="26" s="1"/>
  <c r="BR18"/>
  <c r="CJ38" i="24"/>
  <c r="CJ18" i="25" s="1"/>
  <c r="CD18"/>
  <c r="BP18"/>
  <c r="CK38" i="24"/>
  <c r="CK18" i="25" s="1"/>
  <c r="CI38" i="24"/>
  <c r="CI18" i="25" s="1"/>
  <c r="CC18"/>
  <c r="CA18"/>
  <c r="CI38" i="23"/>
  <c r="CI18" i="24"/>
  <c r="CC18"/>
  <c r="CK38" i="23"/>
  <c r="CK18" i="24" s="1"/>
  <c r="CE18"/>
  <c r="CG38" i="23"/>
  <c r="CG18" i="24" s="1"/>
  <c r="CA18"/>
  <c r="CQ32" i="31"/>
  <c r="CQ28"/>
  <c r="CR28"/>
  <c r="CR26"/>
  <c r="CQ24"/>
  <c r="CR24"/>
  <c r="CR31" i="30"/>
  <c r="CS32" s="1"/>
  <c r="CQ27"/>
  <c r="CQ29" i="29"/>
  <c r="CR29"/>
  <c r="CQ27"/>
  <c r="CR27"/>
  <c r="CQ25"/>
  <c r="CQ35"/>
  <c r="CQ37" i="28"/>
  <c r="CQ27"/>
  <c r="CQ37" i="27"/>
  <c r="CR37"/>
  <c r="CQ35"/>
  <c r="CR35"/>
  <c r="CQ33"/>
  <c r="CR33"/>
  <c r="CQ31"/>
  <c r="CR31"/>
  <c r="CQ27"/>
  <c r="CQ25"/>
  <c r="CR29" i="26"/>
  <c r="CQ25"/>
  <c r="CN38"/>
  <c r="CN18" i="27" s="1"/>
  <c r="CQ31" i="25"/>
  <c r="CR27"/>
  <c r="CR27" i="24"/>
  <c r="CQ29" i="23"/>
  <c r="CQ27"/>
  <c r="CR25"/>
  <c r="CR20"/>
  <c r="CQ26" i="21"/>
  <c r="CP38" i="29"/>
  <c r="CP18" i="30" s="1"/>
  <c r="CP38" i="27"/>
  <c r="CP18" i="28"/>
  <c r="CP38" i="26"/>
  <c r="CP18" i="27" s="1"/>
  <c r="CP38" i="24"/>
  <c r="CP18" i="25" s="1"/>
  <c r="BS18" i="27"/>
  <c r="CJ18" i="24"/>
  <c r="CP38" i="30"/>
  <c r="CP18" i="31" s="1"/>
  <c r="CO38" i="30"/>
  <c r="CO38" i="29"/>
  <c r="CP38" i="28"/>
  <c r="CP18" i="29" s="1"/>
  <c r="CO38" i="28"/>
  <c r="CO18" i="29"/>
  <c r="CO38" i="27"/>
  <c r="CQ38" s="1"/>
  <c r="CQ18" i="28" s="1"/>
  <c r="CO38" i="26"/>
  <c r="CO18" i="27" s="1"/>
  <c r="CP38" i="25"/>
  <c r="CP18" i="26" s="1"/>
  <c r="CO38" i="25"/>
  <c r="CQ38" s="1"/>
  <c r="CQ18" i="26" s="1"/>
  <c r="CO38" i="24"/>
  <c r="CO38" i="23"/>
  <c r="CP38"/>
  <c r="CP18" i="24" s="1"/>
  <c r="CO18" i="30"/>
  <c r="CO18" i="25"/>
  <c r="CG38" i="29"/>
  <c r="CG18" i="30" s="1"/>
  <c r="CA18"/>
  <c r="CA28" i="1"/>
  <c r="CG28" s="1"/>
  <c r="CE28"/>
  <c r="CK28" s="1"/>
  <c r="CA24" i="23"/>
  <c r="CG24" s="1"/>
  <c r="CE28"/>
  <c r="CK28" s="1"/>
  <c r="BP29"/>
  <c r="BS29" s="1"/>
  <c r="CE26" i="24"/>
  <c r="CK26" s="1"/>
  <c r="BP27"/>
  <c r="BS27" s="1"/>
  <c r="CE24" i="23"/>
  <c r="CK24" s="1"/>
  <c r="CA30" i="24"/>
  <c r="CG30" s="1"/>
  <c r="CE30"/>
  <c r="CK30" s="1"/>
  <c r="CA24" i="25"/>
  <c r="CG24" s="1"/>
  <c r="CM24" s="1"/>
  <c r="CE24"/>
  <c r="CK24" s="1"/>
  <c r="CO24"/>
  <c r="CR24" s="1"/>
  <c r="CB27"/>
  <c r="CH27" s="1"/>
  <c r="CA28"/>
  <c r="CG28" s="1"/>
  <c r="CM28" s="1"/>
  <c r="CE28"/>
  <c r="CK28" s="1"/>
  <c r="CO28"/>
  <c r="CR28" s="1"/>
  <c r="CB31"/>
  <c r="CH31" s="1"/>
  <c r="CA32"/>
  <c r="CG32" s="1"/>
  <c r="CM32" s="1"/>
  <c r="CE32"/>
  <c r="CK32" s="1"/>
  <c r="CO32"/>
  <c r="CB35"/>
  <c r="CH35" s="1"/>
  <c r="CA36"/>
  <c r="CG36" s="1"/>
  <c r="CE36"/>
  <c r="CK36" s="1"/>
  <c r="CO36"/>
  <c r="CQ36" s="1"/>
  <c r="CA24" i="26"/>
  <c r="CG24" s="1"/>
  <c r="CE24"/>
  <c r="CK24" s="1"/>
  <c r="CN24" s="1"/>
  <c r="CO24"/>
  <c r="CR24" s="1"/>
  <c r="BP27"/>
  <c r="BS27" s="1"/>
  <c r="BV27" s="1"/>
  <c r="BW27" s="1"/>
  <c r="CB27"/>
  <c r="CH27" s="1"/>
  <c r="CA28"/>
  <c r="CG28" s="1"/>
  <c r="CE28"/>
  <c r="CK28" s="1"/>
  <c r="CO28"/>
  <c r="CQ28" s="1"/>
  <c r="CE26" i="27"/>
  <c r="CK26" s="1"/>
  <c r="CN26" s="1"/>
  <c r="CE34"/>
  <c r="CK34" s="1"/>
  <c r="CN34" s="1"/>
  <c r="CA36" i="1"/>
  <c r="CG36" s="1"/>
  <c r="CA26" i="23"/>
  <c r="CG26" s="1"/>
  <c r="CM26" s="1"/>
  <c r="CA30"/>
  <c r="CG30" s="1"/>
  <c r="CA24" i="24"/>
  <c r="CG24" s="1"/>
  <c r="CA28"/>
  <c r="CG28" s="1"/>
  <c r="CP30"/>
  <c r="CQ30" s="1"/>
  <c r="CE30" i="25"/>
  <c r="CK30" s="1"/>
  <c r="CE34"/>
  <c r="CK34" s="1"/>
  <c r="CA26" i="26"/>
  <c r="CG26" s="1"/>
  <c r="CE26"/>
  <c r="CK26" s="1"/>
  <c r="CN26" s="1"/>
  <c r="CA26" i="27"/>
  <c r="CG26" s="1"/>
  <c r="CM26" s="1"/>
  <c r="CE30"/>
  <c r="CK30" s="1"/>
  <c r="BP31"/>
  <c r="BS31" s="1"/>
  <c r="CA34"/>
  <c r="CG34" s="1"/>
  <c r="CM34" s="1"/>
  <c r="CA30" i="26"/>
  <c r="CG30" s="1"/>
  <c r="CA24" i="27"/>
  <c r="CG24" s="1"/>
  <c r="CM24" s="1"/>
  <c r="CA28"/>
  <c r="CG28" s="1"/>
  <c r="CM28" s="1"/>
  <c r="CA32"/>
  <c r="CG32" s="1"/>
  <c r="CA36"/>
  <c r="CG36" s="1"/>
  <c r="CM36" s="1"/>
  <c r="CP34" i="28"/>
  <c r="CR34" s="1"/>
  <c r="BQ35"/>
  <c r="BT35" s="1"/>
  <c r="BV35" s="1"/>
  <c r="BW35" s="1"/>
  <c r="CP20" i="29"/>
  <c r="CR20" s="1"/>
  <c r="BQ21"/>
  <c r="BT21" s="1"/>
  <c r="BV21" s="1"/>
  <c r="BW21" s="1"/>
  <c r="CP20" i="30"/>
  <c r="CQ20" s="1"/>
  <c r="BQ21"/>
  <c r="BT21" s="1"/>
  <c r="CP22"/>
  <c r="CR22" s="1"/>
  <c r="BQ23"/>
  <c r="BT23" s="1"/>
  <c r="BV23" s="1"/>
  <c r="BW23" s="1"/>
  <c r="CA32"/>
  <c r="CG32" s="1"/>
  <c r="CA34"/>
  <c r="CG34" s="1"/>
  <c r="CM34" s="1"/>
  <c r="CA36"/>
  <c r="CG36" s="1"/>
  <c r="CM36" s="1"/>
  <c r="CA21" i="31"/>
  <c r="CG21" s="1"/>
  <c r="CA23"/>
  <c r="CG23" s="1"/>
  <c r="CP25"/>
  <c r="CR25" s="1"/>
  <c r="BQ26"/>
  <c r="BT26" s="1"/>
  <c r="CA27"/>
  <c r="CG27" s="1"/>
  <c r="CP29"/>
  <c r="CR29" s="1"/>
  <c r="BQ30"/>
  <c r="BT30" s="1"/>
  <c r="CP31"/>
  <c r="CR31" s="1"/>
  <c r="BQ32"/>
  <c r="BT32" s="1"/>
  <c r="CP33"/>
  <c r="CR33" s="1"/>
  <c r="BQ34"/>
  <c r="BT34" s="1"/>
  <c r="CA20" i="30"/>
  <c r="CG20" s="1"/>
  <c r="CA22"/>
  <c r="CG22" s="1"/>
  <c r="CA25" i="31"/>
  <c r="CG25" s="1"/>
  <c r="CA29"/>
  <c r="CG29" s="1"/>
  <c r="CM29" s="1"/>
  <c r="CA31"/>
  <c r="CG31" s="1"/>
  <c r="CA33"/>
  <c r="CG33" s="1"/>
  <c r="CM33" s="1"/>
  <c r="CQ33"/>
  <c r="CN28"/>
  <c r="CP27"/>
  <c r="CR27" s="1"/>
  <c r="BQ28"/>
  <c r="BT28"/>
  <c r="BT38" i="30"/>
  <c r="BQ18" i="31"/>
  <c r="CQ29" i="30"/>
  <c r="CR29"/>
  <c r="CQ25"/>
  <c r="CR25"/>
  <c r="CN26"/>
  <c r="CR22" i="29"/>
  <c r="CQ22"/>
  <c r="CR21"/>
  <c r="CR23"/>
  <c r="CR37"/>
  <c r="CQ37"/>
  <c r="CN21" i="27"/>
  <c r="CO18" i="28"/>
  <c r="CF18"/>
  <c r="CP24" i="27"/>
  <c r="CQ24" s="1"/>
  <c r="CP28"/>
  <c r="CR28" s="1"/>
  <c r="BQ29"/>
  <c r="BT29" s="1"/>
  <c r="BV29" s="1"/>
  <c r="BW29" s="1"/>
  <c r="CP32"/>
  <c r="CR32" s="1"/>
  <c r="CP36"/>
  <c r="CR36" s="1"/>
  <c r="BQ37"/>
  <c r="BT37" s="1"/>
  <c r="BV37" s="1"/>
  <c r="BW37" s="1"/>
  <c r="CF25" i="26"/>
  <c r="CL25" s="1"/>
  <c r="CN25" s="1"/>
  <c r="CP26"/>
  <c r="CP30"/>
  <c r="CQ30" s="1"/>
  <c r="CE30"/>
  <c r="CK30" s="1"/>
  <c r="CN30" s="1"/>
  <c r="CP30" i="25"/>
  <c r="CP34"/>
  <c r="CF37"/>
  <c r="CL37" s="1"/>
  <c r="CQ20" i="24"/>
  <c r="CQ22"/>
  <c r="CQ21"/>
  <c r="CR21"/>
  <c r="CP24"/>
  <c r="CQ24" s="1"/>
  <c r="BQ25"/>
  <c r="BT25" s="1"/>
  <c r="CP28"/>
  <c r="CQ28" s="1"/>
  <c r="BQ29"/>
  <c r="BT29" s="1"/>
  <c r="BV29" s="1"/>
  <c r="BW29" s="1"/>
  <c r="CR35" i="23"/>
  <c r="CQ37"/>
  <c r="CR37"/>
  <c r="CR36"/>
  <c r="CQ36"/>
  <c r="CQ38"/>
  <c r="CP26"/>
  <c r="CR26" s="1"/>
  <c r="BQ27"/>
  <c r="BT27" s="1"/>
  <c r="CP30"/>
  <c r="CQ30" s="1"/>
  <c r="CE30"/>
  <c r="CK30" s="1"/>
  <c r="CN30" s="1"/>
  <c r="BQ31" i="1"/>
  <c r="BT31" s="1"/>
  <c r="BT18" i="31"/>
  <c r="CQ32" i="27"/>
  <c r="CQ18" i="24"/>
  <c r="BQ37" i="25"/>
  <c r="BT37" s="1"/>
  <c r="CM37" i="26"/>
  <c r="CN37"/>
  <c r="BU38"/>
  <c r="BR18" i="27"/>
  <c r="CR38" i="26"/>
  <c r="CR18" i="27" s="1"/>
  <c r="CR36" i="25"/>
  <c r="CR23" i="24"/>
  <c r="CQ23"/>
  <c r="CQ29" i="31"/>
  <c r="CR20" i="30"/>
  <c r="CQ31" i="31"/>
  <c r="CR38" i="28"/>
  <c r="CR18" i="29" s="1"/>
  <c r="CQ26" i="30"/>
  <c r="CR26"/>
  <c r="CK38" i="25"/>
  <c r="CK18" i="26" s="1"/>
  <c r="CM26" i="30"/>
  <c r="CR28" i="29"/>
  <c r="CQ28"/>
  <c r="CR24"/>
  <c r="CQ24"/>
  <c r="CK38"/>
  <c r="CE18" i="30"/>
  <c r="CM24" i="31"/>
  <c r="BV21" i="25"/>
  <c r="BW21" s="1"/>
  <c r="AF18" i="31"/>
  <c r="AG18" s="1"/>
  <c r="AG19" s="1"/>
  <c r="AG38" i="30"/>
  <c r="AG38" i="24"/>
  <c r="AG38" i="28"/>
  <c r="AF18" i="30"/>
  <c r="AG18" s="1"/>
  <c r="AG19" s="1"/>
  <c r="AG38" i="29"/>
  <c r="BP25" i="26"/>
  <c r="BS25" s="1"/>
  <c r="BQ25"/>
  <c r="BT25" s="1"/>
  <c r="BP27" i="27"/>
  <c r="BS27" s="1"/>
  <c r="BQ27"/>
  <c r="BT27" s="1"/>
  <c r="BQ21" i="21"/>
  <c r="BT21" s="1"/>
  <c r="BQ25" i="23"/>
  <c r="BT25" s="1"/>
  <c r="BV25" s="1"/>
  <c r="BW25" s="1"/>
  <c r="BQ25" i="25"/>
  <c r="BT25" s="1"/>
  <c r="BQ29"/>
  <c r="BT29" s="1"/>
  <c r="BV29" s="1"/>
  <c r="BW29" s="1"/>
  <c r="BQ33"/>
  <c r="BT33" s="1"/>
  <c r="BQ35" i="27"/>
  <c r="BT35" s="1"/>
  <c r="BV35" s="1"/>
  <c r="BW35" s="1"/>
  <c r="CP24" i="28"/>
  <c r="CR24" s="1"/>
  <c r="BQ25"/>
  <c r="BT25" s="1"/>
  <c r="BQ31" i="29"/>
  <c r="BT31" s="1"/>
  <c r="CP34"/>
  <c r="CR34" s="1"/>
  <c r="BQ35"/>
  <c r="BT35" s="1"/>
  <c r="BQ20" i="31"/>
  <c r="BT20" s="1"/>
  <c r="CP21"/>
  <c r="CQ21" s="1"/>
  <c r="BQ22"/>
  <c r="BT22" s="1"/>
  <c r="CP23"/>
  <c r="CR23" s="1"/>
  <c r="BQ24"/>
  <c r="BT24" s="1"/>
  <c r="CQ23"/>
  <c r="CK18" i="30"/>
  <c r="CQ30" i="31"/>
  <c r="CR30"/>
  <c r="CN30"/>
  <c r="BV29"/>
  <c r="BW29" s="1"/>
  <c r="CM28"/>
  <c r="CM30"/>
  <c r="CQ23" i="30"/>
  <c r="CR23"/>
  <c r="BU38"/>
  <c r="BU18" i="31" s="1"/>
  <c r="BR18"/>
  <c r="CK18"/>
  <c r="CQ24" i="30"/>
  <c r="CR24"/>
  <c r="CQ28"/>
  <c r="CR28"/>
  <c r="CA18" i="31"/>
  <c r="CG38" i="30"/>
  <c r="CM38" s="1"/>
  <c r="CM18" i="31" s="1"/>
  <c r="CN35" i="30"/>
  <c r="BV26"/>
  <c r="BW26" s="1"/>
  <c r="CQ30" i="29"/>
  <c r="CR30"/>
  <c r="CR32"/>
  <c r="CQ32"/>
  <c r="BU18" i="30"/>
  <c r="BV38" i="29"/>
  <c r="BW38" s="1"/>
  <c r="BW18" i="30" s="1"/>
  <c r="CR31" i="29"/>
  <c r="CQ31"/>
  <c r="CR33"/>
  <c r="CQ33"/>
  <c r="CR22" i="28"/>
  <c r="BQ20"/>
  <c r="BT20" s="1"/>
  <c r="BR20"/>
  <c r="BU20" s="1"/>
  <c r="BQ21"/>
  <c r="BT21" s="1"/>
  <c r="BP21"/>
  <c r="BS21" s="1"/>
  <c r="BR21"/>
  <c r="BU21" s="1"/>
  <c r="BQ23"/>
  <c r="BT23" s="1"/>
  <c r="BP23"/>
  <c r="BS23" s="1"/>
  <c r="BR23"/>
  <c r="BU23" s="1"/>
  <c r="CF29"/>
  <c r="CL29" s="1"/>
  <c r="CO29"/>
  <c r="CD29"/>
  <c r="CJ29" s="1"/>
  <c r="CP30"/>
  <c r="CE30"/>
  <c r="CK30" s="1"/>
  <c r="CB30"/>
  <c r="CH30"/>
  <c r="CD30"/>
  <c r="CJ30" s="1"/>
  <c r="BQ34"/>
  <c r="BT34" s="1"/>
  <c r="BR34"/>
  <c r="BU34" s="1"/>
  <c r="BP34"/>
  <c r="BS34" s="1"/>
  <c r="BQ36"/>
  <c r="BT36" s="1"/>
  <c r="BR36"/>
  <c r="BU36" s="1"/>
  <c r="BP36"/>
  <c r="BS36" s="1"/>
  <c r="BV36" s="1"/>
  <c r="BW36" s="1"/>
  <c r="BQ37"/>
  <c r="BT37" s="1"/>
  <c r="BP37"/>
  <c r="BS37" s="1"/>
  <c r="BR37"/>
  <c r="BU37" s="1"/>
  <c r="BR38"/>
  <c r="BR18" i="29" s="1"/>
  <c r="BO18"/>
  <c r="BQ38" i="28"/>
  <c r="BT38" s="1"/>
  <c r="BP38"/>
  <c r="BQ19"/>
  <c r="BT19" s="1"/>
  <c r="BP19"/>
  <c r="BS19" s="1"/>
  <c r="BR19"/>
  <c r="BU19" s="1"/>
  <c r="CP21"/>
  <c r="CC21"/>
  <c r="CI21" s="1"/>
  <c r="CO21"/>
  <c r="CQ21" s="1"/>
  <c r="CB21"/>
  <c r="CH21" s="1"/>
  <c r="CD21"/>
  <c r="CJ21" s="1"/>
  <c r="CF21"/>
  <c r="CL21" s="1"/>
  <c r="CP23"/>
  <c r="CB23"/>
  <c r="CH23" s="1"/>
  <c r="CM23" s="1"/>
  <c r="CF23"/>
  <c r="CL23" s="1"/>
  <c r="CF25"/>
  <c r="CL25" s="1"/>
  <c r="CE25"/>
  <c r="CK25" s="1"/>
  <c r="CC25"/>
  <c r="CI25" s="1"/>
  <c r="CA25"/>
  <c r="CG25" s="1"/>
  <c r="CP25"/>
  <c r="CQ25" s="1"/>
  <c r="CP26"/>
  <c r="CE26"/>
  <c r="CK26" s="1"/>
  <c r="CC26"/>
  <c r="CI26" s="1"/>
  <c r="CO26"/>
  <c r="CR26" s="1"/>
  <c r="CD26"/>
  <c r="CJ26" s="1"/>
  <c r="CF26"/>
  <c r="CL26" s="1"/>
  <c r="BQ30"/>
  <c r="BT30" s="1"/>
  <c r="BR30"/>
  <c r="BU30" s="1"/>
  <c r="BP30"/>
  <c r="BS30" s="1"/>
  <c r="BQ31"/>
  <c r="BT31" s="1"/>
  <c r="BR31"/>
  <c r="BU31" s="1"/>
  <c r="CF33"/>
  <c r="CL33" s="1"/>
  <c r="CO33"/>
  <c r="CP33"/>
  <c r="CF35"/>
  <c r="CL35" s="1"/>
  <c r="CO35"/>
  <c r="CP35"/>
  <c r="CP36"/>
  <c r="CQ36" s="1"/>
  <c r="CA36"/>
  <c r="CG36" s="1"/>
  <c r="CF36"/>
  <c r="CL36" s="1"/>
  <c r="CN36" s="1"/>
  <c r="CA38"/>
  <c r="CG38" s="1"/>
  <c r="CE38"/>
  <c r="CE18" i="29" s="1"/>
  <c r="CC38" i="28"/>
  <c r="CI38" s="1"/>
  <c r="CI18" i="29" s="1"/>
  <c r="CD38" i="28"/>
  <c r="CD18" i="29" s="1"/>
  <c r="CQ38" i="28"/>
  <c r="CR31"/>
  <c r="CP29"/>
  <c r="CR28"/>
  <c r="CC29"/>
  <c r="CI29" s="1"/>
  <c r="BR26"/>
  <c r="BU26" s="1"/>
  <c r="BV26" s="1"/>
  <c r="BW26" s="1"/>
  <c r="BP24"/>
  <c r="BS24" s="1"/>
  <c r="CB29"/>
  <c r="CH29" s="1"/>
  <c r="BR22"/>
  <c r="BU22" s="1"/>
  <c r="BV22" s="1"/>
  <c r="BW22" s="1"/>
  <c r="CO30"/>
  <c r="BP20"/>
  <c r="BS20" s="1"/>
  <c r="CA30"/>
  <c r="CG30" s="1"/>
  <c r="BP27"/>
  <c r="BS27" s="1"/>
  <c r="CQ20" i="27"/>
  <c r="CR20"/>
  <c r="CR22"/>
  <c r="CQ22"/>
  <c r="CA18" i="28"/>
  <c r="CG38" i="27"/>
  <c r="CG18" i="28" s="1"/>
  <c r="CN19" i="27"/>
  <c r="CR21"/>
  <c r="CQ21"/>
  <c r="CS21" s="1"/>
  <c r="CQ23"/>
  <c r="CR23"/>
  <c r="CQ26"/>
  <c r="CR26"/>
  <c r="CQ34"/>
  <c r="CR34"/>
  <c r="CS34" s="1"/>
  <c r="BT38"/>
  <c r="BQ18" i="28"/>
  <c r="CN22" i="27"/>
  <c r="CQ20" i="26"/>
  <c r="CR20"/>
  <c r="CQ22"/>
  <c r="CS22" s="1"/>
  <c r="CR22"/>
  <c r="CQ24"/>
  <c r="CR28"/>
  <c r="CR34"/>
  <c r="CQ34"/>
  <c r="CQ36"/>
  <c r="CR36"/>
  <c r="CN35"/>
  <c r="CN21"/>
  <c r="BV30"/>
  <c r="BW30" s="1"/>
  <c r="CM34"/>
  <c r="CQ21"/>
  <c r="CR21"/>
  <c r="CQ23"/>
  <c r="CR23"/>
  <c r="CN36"/>
  <c r="BQ29"/>
  <c r="BT29" s="1"/>
  <c r="CB25" i="25"/>
  <c r="CH25" s="1"/>
  <c r="CE25"/>
  <c r="CK25" s="1"/>
  <c r="CC25"/>
  <c r="CI25" s="1"/>
  <c r="CA25"/>
  <c r="CG25" s="1"/>
  <c r="CO26"/>
  <c r="CR26" s="1"/>
  <c r="CC26"/>
  <c r="CI26" s="1"/>
  <c r="CE26"/>
  <c r="CK26" s="1"/>
  <c r="CP26"/>
  <c r="BQ30"/>
  <c r="BT30" s="1"/>
  <c r="BR30"/>
  <c r="BU30" s="1"/>
  <c r="BP30"/>
  <c r="BS30" s="1"/>
  <c r="BQ31"/>
  <c r="BT31" s="1"/>
  <c r="BR31"/>
  <c r="BU31" s="1"/>
  <c r="CB33"/>
  <c r="CH33" s="1"/>
  <c r="CE33"/>
  <c r="CK33" s="1"/>
  <c r="CC33"/>
  <c r="CI33" s="1"/>
  <c r="CA33"/>
  <c r="CG33" s="1"/>
  <c r="CF33"/>
  <c r="CL33" s="1"/>
  <c r="CO34"/>
  <c r="CQ34" s="1"/>
  <c r="CC34"/>
  <c r="CI34" s="1"/>
  <c r="CA34"/>
  <c r="CG34" s="1"/>
  <c r="CB19"/>
  <c r="CH19" s="1"/>
  <c r="CF19"/>
  <c r="CL19" s="1"/>
  <c r="CP19"/>
  <c r="CC19"/>
  <c r="CI19" s="1"/>
  <c r="BQ27"/>
  <c r="BT27" s="1"/>
  <c r="BR27"/>
  <c r="BU27" s="1"/>
  <c r="BP27"/>
  <c r="BS27" s="1"/>
  <c r="CB29"/>
  <c r="CH29" s="1"/>
  <c r="CM29" s="1"/>
  <c r="CO29"/>
  <c r="CD29"/>
  <c r="CJ29" s="1"/>
  <c r="CP29"/>
  <c r="CF29"/>
  <c r="CL29" s="1"/>
  <c r="CO30"/>
  <c r="CQ30" s="1"/>
  <c r="CC30"/>
  <c r="CI30" s="1"/>
  <c r="CA30"/>
  <c r="CG30" s="1"/>
  <c r="BQ35"/>
  <c r="BT35" s="1"/>
  <c r="BR35"/>
  <c r="BU35" s="1"/>
  <c r="BP35"/>
  <c r="BS35" s="1"/>
  <c r="CB37"/>
  <c r="CH37" s="1"/>
  <c r="CM37" s="1"/>
  <c r="CO37"/>
  <c r="CD37"/>
  <c r="CJ37" s="1"/>
  <c r="CN37" s="1"/>
  <c r="CP37"/>
  <c r="CR37" s="1"/>
  <c r="CA38"/>
  <c r="CG38" s="1"/>
  <c r="CG18" i="26" s="1"/>
  <c r="CC38" i="25"/>
  <c r="CI38" s="1"/>
  <c r="CI18" i="26" s="1"/>
  <c r="CF38" i="25"/>
  <c r="CF18" i="26" s="1"/>
  <c r="AG38" i="25"/>
  <c r="CF25"/>
  <c r="CL25" s="1"/>
  <c r="CQ28"/>
  <c r="CA26"/>
  <c r="CG26" s="1"/>
  <c r="BP31"/>
  <c r="BS31" s="1"/>
  <c r="BV31" s="1"/>
  <c r="BW31" s="1"/>
  <c r="BP18" i="26"/>
  <c r="CF34" i="25"/>
  <c r="CL34" s="1"/>
  <c r="CB34"/>
  <c r="CH34" s="1"/>
  <c r="CF26"/>
  <c r="CL26" s="1"/>
  <c r="CB26"/>
  <c r="CH26" s="1"/>
  <c r="CP33"/>
  <c r="CD25"/>
  <c r="CJ25" s="1"/>
  <c r="CN25" s="1"/>
  <c r="CQ35"/>
  <c r="CO33"/>
  <c r="CQ27"/>
  <c r="CO25"/>
  <c r="CR25" s="1"/>
  <c r="CQ20"/>
  <c r="CM22"/>
  <c r="CQ19" i="24"/>
  <c r="CR32"/>
  <c r="CR34"/>
  <c r="CQ34"/>
  <c r="CR36"/>
  <c r="BU38"/>
  <c r="BU18" i="25" s="1"/>
  <c r="BR18"/>
  <c r="CQ31" i="23"/>
  <c r="CF18" i="24"/>
  <c r="BQ18"/>
  <c r="CP28" i="23"/>
  <c r="CQ28" s="1"/>
  <c r="CS29" i="30"/>
  <c r="CU29" s="1"/>
  <c r="CG18" i="31"/>
  <c r="BV18" i="30"/>
  <c r="CQ18" i="29"/>
  <c r="CA18"/>
  <c r="BS38" i="28"/>
  <c r="BS18" i="29" s="1"/>
  <c r="BP18"/>
  <c r="CQ29" i="28"/>
  <c r="BT18"/>
  <c r="BV38" i="27"/>
  <c r="BV18" i="28" s="1"/>
  <c r="CS23" i="27"/>
  <c r="CW23" s="1"/>
  <c r="CL38" i="25"/>
  <c r="CL18" i="26" s="1"/>
  <c r="CR30" i="25"/>
  <c r="CQ25"/>
  <c r="CR28" i="23"/>
  <c r="CW29" i="30"/>
  <c r="CU22" i="26" l="1"/>
  <c r="CW22"/>
  <c r="CS23"/>
  <c r="CS24"/>
  <c r="CR30" i="28"/>
  <c r="CQ25" i="23"/>
  <c r="CR22"/>
  <c r="CQ22"/>
  <c r="CH38" i="24"/>
  <c r="CB18" i="25"/>
  <c r="BV34"/>
  <c r="BW34" s="1"/>
  <c r="CS28" i="23"/>
  <c r="CU28" s="1"/>
  <c r="CQ37" i="25"/>
  <c r="CC18" i="26"/>
  <c r="CK38" i="28"/>
  <c r="CK18" i="29" s="1"/>
  <c r="CR33" i="25"/>
  <c r="CQ29"/>
  <c r="CS24" i="30"/>
  <c r="CR30" i="26"/>
  <c r="CD18" i="24"/>
  <c r="BV37" i="28"/>
  <c r="BW37" s="1"/>
  <c r="CM31" i="26"/>
  <c r="CS22" i="27"/>
  <c r="CQ38" i="30"/>
  <c r="CQ18" i="31" s="1"/>
  <c r="CO18"/>
  <c r="BS38" i="23"/>
  <c r="BS18" i="24" s="1"/>
  <c r="CL38" i="28"/>
  <c r="CL18" i="29" s="1"/>
  <c r="CF18"/>
  <c r="CR37" i="28"/>
  <c r="CQ35" i="30"/>
  <c r="CR35"/>
  <c r="CS25"/>
  <c r="CN30" i="25"/>
  <c r="CM30" i="23"/>
  <c r="CM27" i="26"/>
  <c r="CM35" i="25"/>
  <c r="CM31"/>
  <c r="CM27"/>
  <c r="CR38" i="24"/>
  <c r="CR18" i="25" s="1"/>
  <c r="BV28" i="23"/>
  <c r="BW28" s="1"/>
  <c r="BV32" i="25"/>
  <c r="BW32" s="1"/>
  <c r="CR27" i="26"/>
  <c r="BV30" i="30"/>
  <c r="BW30" s="1"/>
  <c r="CR32" i="31"/>
  <c r="AG18" i="24"/>
  <c r="AG19" s="1"/>
  <c r="AG38" i="27"/>
  <c r="BQ33"/>
  <c r="BT33" s="1"/>
  <c r="BP29" i="28"/>
  <c r="BS29" s="1"/>
  <c r="CR30" i="30"/>
  <c r="CN28" i="26"/>
  <c r="CN32" i="25"/>
  <c r="CN28"/>
  <c r="CN24"/>
  <c r="CN24" i="23"/>
  <c r="CN28"/>
  <c r="CM23" i="24"/>
  <c r="CN22" i="25"/>
  <c r="BV36"/>
  <c r="BW36" s="1"/>
  <c r="BV34" i="26"/>
  <c r="BW34" s="1"/>
  <c r="CN20"/>
  <c r="CR30" i="27"/>
  <c r="BV19"/>
  <c r="BW19" s="1"/>
  <c r="CS23" i="29"/>
  <c r="CR36" i="30"/>
  <c r="CM27"/>
  <c r="CR27"/>
  <c r="CS27" s="1"/>
  <c r="CM19" i="31"/>
  <c r="CM32" i="23"/>
  <c r="CQ32" i="24"/>
  <c r="BQ33" i="30"/>
  <c r="BT33" s="1"/>
  <c r="BQ35"/>
  <c r="BT35" s="1"/>
  <c r="CQ24" i="23"/>
  <c r="CQ36" i="24"/>
  <c r="CW24" i="26"/>
  <c r="CU24"/>
  <c r="CM25" i="25"/>
  <c r="CW24" i="30"/>
  <c r="CU24"/>
  <c r="CU22" i="27"/>
  <c r="CW22"/>
  <c r="CW34"/>
  <c r="CU34"/>
  <c r="CJ38" i="28"/>
  <c r="CJ18" i="29" s="1"/>
  <c r="CS21" i="26"/>
  <c r="CQ36" i="27"/>
  <c r="CS36" s="1"/>
  <c r="CU36" s="1"/>
  <c r="CR34" i="25"/>
  <c r="CQ22" i="30"/>
  <c r="CS23" s="1"/>
  <c r="CQ33" i="23"/>
  <c r="CS27" i="27"/>
  <c r="CM19" i="24"/>
  <c r="CH38" i="25"/>
  <c r="CB18" i="26"/>
  <c r="CB18" i="28"/>
  <c r="CH38" i="27"/>
  <c r="CH18" i="28" s="1"/>
  <c r="CM19" i="27"/>
  <c r="CH38" i="28"/>
  <c r="CH18" i="29" s="1"/>
  <c r="CB18"/>
  <c r="BS38" i="30"/>
  <c r="BP18" i="31"/>
  <c r="BW38" i="27"/>
  <c r="CU23"/>
  <c r="CA18" i="26"/>
  <c r="CR29" i="28"/>
  <c r="CN38" i="25"/>
  <c r="CN18" i="26" s="1"/>
  <c r="CN29" i="25"/>
  <c r="CR29"/>
  <c r="CS30" s="1"/>
  <c r="CR36" i="28"/>
  <c r="CR35"/>
  <c r="CR33"/>
  <c r="BV30"/>
  <c r="BW30" s="1"/>
  <c r="CS31" i="29"/>
  <c r="CU31" s="1"/>
  <c r="CQ34"/>
  <c r="CQ28" i="27"/>
  <c r="CS28" s="1"/>
  <c r="CR24"/>
  <c r="CR38"/>
  <c r="CR18" i="28" s="1"/>
  <c r="CS19" s="1"/>
  <c r="CW19" s="1"/>
  <c r="CR38" i="30"/>
  <c r="CR18" i="31" s="1"/>
  <c r="CM25"/>
  <c r="BV27" i="24"/>
  <c r="BW27" s="1"/>
  <c r="CM38" i="29"/>
  <c r="CM18" i="30" s="1"/>
  <c r="CQ38" i="29"/>
  <c r="CQ18" i="30" s="1"/>
  <c r="CS33" i="27"/>
  <c r="CH38" i="23"/>
  <c r="CB18" i="24"/>
  <c r="CN36" i="23"/>
  <c r="CM34"/>
  <c r="CR34"/>
  <c r="BT38" i="24"/>
  <c r="BT18" i="25" s="1"/>
  <c r="BQ18"/>
  <c r="CM29" i="27"/>
  <c r="CR29"/>
  <c r="CS30" s="1"/>
  <c r="CR25"/>
  <c r="CS25" s="1"/>
  <c r="CN25" i="29"/>
  <c r="CN31" i="26"/>
  <c r="CR34" i="30"/>
  <c r="CQ34"/>
  <c r="CS35" s="1"/>
  <c r="CS25" i="26"/>
  <c r="CQ26" i="23"/>
  <c r="BV35" i="25"/>
  <c r="BW35" s="1"/>
  <c r="CQ26"/>
  <c r="CS33" i="29"/>
  <c r="CS30"/>
  <c r="CS28" i="30"/>
  <c r="BV27" i="27"/>
  <c r="BW27" s="1"/>
  <c r="CN38" i="29"/>
  <c r="CN18" i="30" s="1"/>
  <c r="CM28" i="26"/>
  <c r="CM30" i="24"/>
  <c r="CS29" i="23"/>
  <c r="CS31" i="27"/>
  <c r="CS25" i="29"/>
  <c r="CU25" s="1"/>
  <c r="BV36" i="26"/>
  <c r="BW36" s="1"/>
  <c r="CN33" i="27"/>
  <c r="BV28" i="30"/>
  <c r="BW28" s="1"/>
  <c r="CR36" i="29"/>
  <c r="CQ36"/>
  <c r="CS36" s="1"/>
  <c r="CQ30" i="21"/>
  <c r="CQ24" i="25"/>
  <c r="CS25" s="1"/>
  <c r="CN34" i="26"/>
  <c r="CN32"/>
  <c r="BV32"/>
  <c r="BW32" s="1"/>
  <c r="CN27"/>
  <c r="CN20" i="27"/>
  <c r="CM37"/>
  <c r="CM27" i="29"/>
  <c r="CN19" i="30"/>
  <c r="BV31" i="23"/>
  <c r="BW31" s="1"/>
  <c r="BV22"/>
  <c r="BW22" s="1"/>
  <c r="BV35" i="24"/>
  <c r="BW35" s="1"/>
  <c r="BV21" i="26"/>
  <c r="BW21" s="1"/>
  <c r="BV26" i="29"/>
  <c r="BW26" s="1"/>
  <c r="CN36" i="30"/>
  <c r="CR37"/>
  <c r="CN20" i="25"/>
  <c r="CM36" i="26"/>
  <c r="CM20" i="28"/>
  <c r="CM35" i="30"/>
  <c r="CN31"/>
  <c r="CM29"/>
  <c r="BV38" i="31"/>
  <c r="BW38" s="1"/>
  <c r="BV20" i="27"/>
  <c r="BW20" s="1"/>
  <c r="CR19" i="28"/>
  <c r="CR32" i="21"/>
  <c r="CR22" i="25"/>
  <c r="BQ31" i="30"/>
  <c r="BT31" s="1"/>
  <c r="BV31" s="1"/>
  <c r="BW31" s="1"/>
  <c r="CR33"/>
  <c r="CN29" i="23"/>
  <c r="BV24" i="24"/>
  <c r="BW24" s="1"/>
  <c r="CN35" i="25"/>
  <c r="CM20"/>
  <c r="CM35" i="26"/>
  <c r="CM33"/>
  <c r="CM22"/>
  <c r="CN23" i="27"/>
  <c r="CM22" i="28"/>
  <c r="CM27"/>
  <c r="BV22" i="29"/>
  <c r="BW22" s="1"/>
  <c r="BV28"/>
  <c r="BW28" s="1"/>
  <c r="CM30" i="30"/>
  <c r="BV19" i="31"/>
  <c r="BW19" s="1"/>
  <c r="BV29" i="28"/>
  <c r="BW29" s="1"/>
  <c r="AG18"/>
  <c r="AG19" s="1"/>
  <c r="AG18" i="29"/>
  <c r="AG19" s="1"/>
  <c r="BQ37" i="30"/>
  <c r="BT37" s="1"/>
  <c r="Y31" i="27"/>
  <c r="Y23"/>
  <c r="Y26"/>
  <c r="Y27"/>
  <c r="Y38"/>
  <c r="Y32"/>
  <c r="Y24"/>
  <c r="Y34"/>
  <c r="Y35"/>
  <c r="Y19"/>
  <c r="Y22"/>
  <c r="Y33"/>
  <c r="Y25"/>
  <c r="Y36"/>
  <c r="Y28"/>
  <c r="Y20"/>
  <c r="Y37"/>
  <c r="Y29"/>
  <c r="Y21"/>
  <c r="Y30"/>
  <c r="Y35" i="28"/>
  <c r="Y27"/>
  <c r="Y19"/>
  <c r="Y31"/>
  <c r="Y36"/>
  <c r="Y28"/>
  <c r="Y20"/>
  <c r="Y38"/>
  <c r="Y22"/>
  <c r="Y23"/>
  <c r="Y37"/>
  <c r="Y29"/>
  <c r="Y21"/>
  <c r="Y30"/>
  <c r="Y26"/>
  <c r="Y32"/>
  <c r="Y24"/>
  <c r="Y33"/>
  <c r="Y25"/>
  <c r="Y34"/>
  <c r="Y31" i="29"/>
  <c r="Y23"/>
  <c r="Y27"/>
  <c r="Y32"/>
  <c r="Y24"/>
  <c r="Y34"/>
  <c r="Y26"/>
  <c r="Y35"/>
  <c r="Y19"/>
  <c r="Y22"/>
  <c r="Y33"/>
  <c r="Y25"/>
  <c r="Y36"/>
  <c r="Y28"/>
  <c r="Y20"/>
  <c r="Y37"/>
  <c r="Y29"/>
  <c r="Y21"/>
  <c r="Y38"/>
  <c r="Y30"/>
  <c r="Y35" i="30"/>
  <c r="Y27"/>
  <c r="Y19"/>
  <c r="Y38"/>
  <c r="Y23"/>
  <c r="Y34"/>
  <c r="Y36"/>
  <c r="Y28"/>
  <c r="Y20"/>
  <c r="Y30"/>
  <c r="Y22"/>
  <c r="Y31"/>
  <c r="Y37"/>
  <c r="Y29"/>
  <c r="Y21"/>
  <c r="Y32"/>
  <c r="Y24"/>
  <c r="Y33"/>
  <c r="Y25"/>
  <c r="Y26"/>
  <c r="Y31" i="31"/>
  <c r="Y23"/>
  <c r="Y35"/>
  <c r="Y32"/>
  <c r="Y24"/>
  <c r="Y26"/>
  <c r="Y27"/>
  <c r="Y19"/>
  <c r="Y30"/>
  <c r="Y33"/>
  <c r="Y25"/>
  <c r="Y34"/>
  <c r="Y22"/>
  <c r="Y36"/>
  <c r="Y28"/>
  <c r="Y20"/>
  <c r="Y37"/>
  <c r="Y29"/>
  <c r="Y21"/>
  <c r="Y38"/>
  <c r="Y35" i="21"/>
  <c r="R35" s="1"/>
  <c r="Y27"/>
  <c r="R27" s="1"/>
  <c r="Y19"/>
  <c r="Y30"/>
  <c r="R30" s="1"/>
  <c r="Y23"/>
  <c r="Y36"/>
  <c r="Y28"/>
  <c r="Y20"/>
  <c r="Y38"/>
  <c r="R38" s="1"/>
  <c r="Y31"/>
  <c r="Y37"/>
  <c r="R37" s="1"/>
  <c r="Y29"/>
  <c r="R29" s="1"/>
  <c r="Y21"/>
  <c r="R21" s="1"/>
  <c r="Y22"/>
  <c r="R22" s="1"/>
  <c r="Y34"/>
  <c r="Y32"/>
  <c r="Y24"/>
  <c r="Y33"/>
  <c r="Y25"/>
  <c r="Y26"/>
  <c r="AB30" i="23"/>
  <c r="Y31"/>
  <c r="Y23"/>
  <c r="Y34"/>
  <c r="Y27"/>
  <c r="Y38"/>
  <c r="Y32"/>
  <c r="Y24"/>
  <c r="Y35"/>
  <c r="Y22"/>
  <c r="Y33"/>
  <c r="Y25"/>
  <c r="Y26"/>
  <c r="Y19"/>
  <c r="Y36"/>
  <c r="Y28"/>
  <c r="Y20"/>
  <c r="Y37"/>
  <c r="Y29"/>
  <c r="Y21"/>
  <c r="Y30"/>
  <c r="Y35" i="24"/>
  <c r="Y27"/>
  <c r="Y19"/>
  <c r="Y23"/>
  <c r="Y36"/>
  <c r="Y28"/>
  <c r="Y20"/>
  <c r="Y38"/>
  <c r="Y22"/>
  <c r="Y31"/>
  <c r="Y37"/>
  <c r="Y29"/>
  <c r="Y21"/>
  <c r="Y30"/>
  <c r="Y26"/>
  <c r="Y32"/>
  <c r="Y24"/>
  <c r="Y33"/>
  <c r="Y25"/>
  <c r="Y34"/>
  <c r="Y31" i="25"/>
  <c r="Y23"/>
  <c r="Y26"/>
  <c r="Y35"/>
  <c r="Y19"/>
  <c r="Y30"/>
  <c r="Y32"/>
  <c r="Y24"/>
  <c r="Y27"/>
  <c r="Y22"/>
  <c r="Y33"/>
  <c r="Y25"/>
  <c r="Y34"/>
  <c r="Y36"/>
  <c r="Y28"/>
  <c r="Y20"/>
  <c r="Y37"/>
  <c r="Y29"/>
  <c r="Y21"/>
  <c r="Y38"/>
  <c r="Y35" i="26"/>
  <c r="Y27"/>
  <c r="Y19"/>
  <c r="Y31"/>
  <c r="Y34"/>
  <c r="Y36"/>
  <c r="Y28"/>
  <c r="Y20"/>
  <c r="Y30"/>
  <c r="Y22"/>
  <c r="Y23"/>
  <c r="Y37"/>
  <c r="Y29"/>
  <c r="Y21"/>
  <c r="Y38"/>
  <c r="Y26"/>
  <c r="Y32"/>
  <c r="Y24"/>
  <c r="Y33"/>
  <c r="Y25"/>
  <c r="CF18" i="23"/>
  <c r="CB38" i="21"/>
  <c r="CB18" i="23" s="1"/>
  <c r="CD23" i="21"/>
  <c r="CJ23" s="1"/>
  <c r="BR26"/>
  <c r="BU26" s="1"/>
  <c r="CB28"/>
  <c r="CH28" s="1"/>
  <c r="CD38"/>
  <c r="CD18" i="23" s="1"/>
  <c r="CF35" i="21"/>
  <c r="CL35" s="1"/>
  <c r="CQ32"/>
  <c r="CF23"/>
  <c r="CL23" s="1"/>
  <c r="CD28"/>
  <c r="CJ28" s="1"/>
  <c r="BR22"/>
  <c r="BU22" s="1"/>
  <c r="CC30"/>
  <c r="CI30" s="1"/>
  <c r="CM30" s="1"/>
  <c r="BR28"/>
  <c r="BU28" s="1"/>
  <c r="CC20"/>
  <c r="CI20" s="1"/>
  <c r="CF30"/>
  <c r="CL30" s="1"/>
  <c r="CP28"/>
  <c r="CC38"/>
  <c r="CC18" i="23" s="1"/>
  <c r="BR33" i="21"/>
  <c r="BU33" s="1"/>
  <c r="BV33" s="1"/>
  <c r="BW33" s="1"/>
  <c r="CG38"/>
  <c r="CG18" i="23" s="1"/>
  <c r="CD27" i="21"/>
  <c r="CJ27" s="1"/>
  <c r="CE23"/>
  <c r="CK23" s="1"/>
  <c r="CB20"/>
  <c r="CH20" s="1"/>
  <c r="CE28"/>
  <c r="CK28" s="1"/>
  <c r="CA35"/>
  <c r="CG35" s="1"/>
  <c r="AG18"/>
  <c r="AG19" s="1"/>
  <c r="CA23"/>
  <c r="CG23" s="1"/>
  <c r="BQ23"/>
  <c r="BT23" s="1"/>
  <c r="CD19"/>
  <c r="CJ19" s="1"/>
  <c r="CO23"/>
  <c r="CO20"/>
  <c r="CQ20" s="1"/>
  <c r="CC28"/>
  <c r="CI28" s="1"/>
  <c r="CC35"/>
  <c r="CI35" s="1"/>
  <c r="CE35"/>
  <c r="CK35" s="1"/>
  <c r="CN35" s="1"/>
  <c r="BP26"/>
  <c r="BS26" s="1"/>
  <c r="CC23"/>
  <c r="CI23" s="1"/>
  <c r="CO28"/>
  <c r="CR28" s="1"/>
  <c r="CD20"/>
  <c r="CJ20" s="1"/>
  <c r="CN20" s="1"/>
  <c r="CA28"/>
  <c r="CG28" s="1"/>
  <c r="CO35"/>
  <c r="BP38"/>
  <c r="BP18" i="23" s="1"/>
  <c r="CO27" i="21"/>
  <c r="CQ27" s="1"/>
  <c r="CA37" i="1"/>
  <c r="CG37" s="1"/>
  <c r="CC21"/>
  <c r="CI21" s="1"/>
  <c r="CC37"/>
  <c r="CI37" s="1"/>
  <c r="CE37"/>
  <c r="CK37" s="1"/>
  <c r="CD24"/>
  <c r="CJ24" s="1"/>
  <c r="BR24"/>
  <c r="BU24" s="1"/>
  <c r="BP24"/>
  <c r="BS24" s="1"/>
  <c r="CB24"/>
  <c r="CH24" s="1"/>
  <c r="BQ27"/>
  <c r="BT27" s="1"/>
  <c r="CB37"/>
  <c r="CH37" s="1"/>
  <c r="CB32"/>
  <c r="CH32" s="1"/>
  <c r="BR32"/>
  <c r="BU32" s="1"/>
  <c r="CD37"/>
  <c r="CJ37" s="1"/>
  <c r="BP32"/>
  <c r="BS32" s="1"/>
  <c r="CF35"/>
  <c r="CL35" s="1"/>
  <c r="CB21"/>
  <c r="CH21" s="1"/>
  <c r="BP38"/>
  <c r="BS38" s="1"/>
  <c r="BS18" i="21" s="1"/>
  <c r="BQ35" i="1"/>
  <c r="BT35" s="1"/>
  <c r="CD35"/>
  <c r="CJ35" s="1"/>
  <c r="CC24"/>
  <c r="CI24" s="1"/>
  <c r="CF29"/>
  <c r="CL29" s="1"/>
  <c r="BQ38"/>
  <c r="BT38" s="1"/>
  <c r="BT18" i="21" s="1"/>
  <c r="CA21" i="1"/>
  <c r="CG21" s="1"/>
  <c r="CF21"/>
  <c r="CL21" s="1"/>
  <c r="CE24"/>
  <c r="CK24" s="1"/>
  <c r="AB35" i="23"/>
  <c r="CC19"/>
  <c r="CI19" s="1"/>
  <c r="BP19"/>
  <c r="BS19" s="1"/>
  <c r="BR19"/>
  <c r="BU19" s="1"/>
  <c r="CB19"/>
  <c r="CH19" s="1"/>
  <c r="CD19"/>
  <c r="CJ19" s="1"/>
  <c r="CN19" s="1"/>
  <c r="CP19" s="1"/>
  <c r="CB34" i="1"/>
  <c r="CH34" s="1"/>
  <c r="CB23"/>
  <c r="CH23" s="1"/>
  <c r="CA30"/>
  <c r="CG30" s="1"/>
  <c r="BP36"/>
  <c r="BS36" s="1"/>
  <c r="CF23"/>
  <c r="CL23" s="1"/>
  <c r="CF38"/>
  <c r="CL38" s="1"/>
  <c r="CL18" i="21" s="1"/>
  <c r="BQ25" i="1"/>
  <c r="BT25" s="1"/>
  <c r="CD26"/>
  <c r="CJ26" s="1"/>
  <c r="CE30"/>
  <c r="CK30" s="1"/>
  <c r="CA22"/>
  <c r="CG22" s="1"/>
  <c r="CE25"/>
  <c r="CK25" s="1"/>
  <c r="CB30"/>
  <c r="CH30" s="1"/>
  <c r="BP26"/>
  <c r="BS26" s="1"/>
  <c r="CD30"/>
  <c r="CJ30" s="1"/>
  <c r="CB22"/>
  <c r="CH22" s="1"/>
  <c r="BP33"/>
  <c r="BS33" s="1"/>
  <c r="CE23"/>
  <c r="CK23" s="1"/>
  <c r="CC31"/>
  <c r="CI31" s="1"/>
  <c r="CM31" s="1"/>
  <c r="CO31" s="1"/>
  <c r="BR18" i="21"/>
  <c r="CF34" i="1"/>
  <c r="CL34" s="1"/>
  <c r="BR26"/>
  <c r="BU26" s="1"/>
  <c r="BQ22"/>
  <c r="BT22" s="1"/>
  <c r="CD34"/>
  <c r="CJ34" s="1"/>
  <c r="CA26"/>
  <c r="CG26" s="1"/>
  <c r="BQ29"/>
  <c r="BT29" s="1"/>
  <c r="CD31"/>
  <c r="CJ31" s="1"/>
  <c r="CA27"/>
  <c r="CG27" s="1"/>
  <c r="CD23"/>
  <c r="CJ23" s="1"/>
  <c r="CE34"/>
  <c r="CK34" s="1"/>
  <c r="CE33"/>
  <c r="CK33" s="1"/>
  <c r="BQ34"/>
  <c r="BT34" s="1"/>
  <c r="CE26"/>
  <c r="CK26" s="1"/>
  <c r="CA34"/>
  <c r="CG34" s="1"/>
  <c r="BP34"/>
  <c r="BS34" s="1"/>
  <c r="CB35"/>
  <c r="CH35" s="1"/>
  <c r="BP22"/>
  <c r="BS22" s="1"/>
  <c r="CE31"/>
  <c r="CK31" s="1"/>
  <c r="CC26"/>
  <c r="CI26" s="1"/>
  <c r="AC19" i="29"/>
  <c r="Z35"/>
  <c r="Z31"/>
  <c r="Z27"/>
  <c r="Z23"/>
  <c r="Z19"/>
  <c r="AD31"/>
  <c r="AD23"/>
  <c r="AA36"/>
  <c r="AA24"/>
  <c r="Z37"/>
  <c r="Z33"/>
  <c r="Z29"/>
  <c r="Z25"/>
  <c r="Z21"/>
  <c r="AA38"/>
  <c r="AA34"/>
  <c r="AA30"/>
  <c r="AA26"/>
  <c r="AA22"/>
  <c r="AD30"/>
  <c r="AA35"/>
  <c r="AA31"/>
  <c r="AA27"/>
  <c r="AA23"/>
  <c r="AA19"/>
  <c r="AD32"/>
  <c r="AD24"/>
  <c r="AA28"/>
  <c r="AD35"/>
  <c r="AD27"/>
  <c r="AD19"/>
  <c r="AD22"/>
  <c r="Z36"/>
  <c r="Z32"/>
  <c r="Z28"/>
  <c r="Z24"/>
  <c r="Z20"/>
  <c r="AD33"/>
  <c r="AD25"/>
  <c r="AA32"/>
  <c r="AA20"/>
  <c r="AD34"/>
  <c r="AD26"/>
  <c r="AA37"/>
  <c r="AA33"/>
  <c r="AA29"/>
  <c r="AA25"/>
  <c r="AA21"/>
  <c r="AD36"/>
  <c r="AD28"/>
  <c r="AD20"/>
  <c r="Z38"/>
  <c r="Z34"/>
  <c r="Z30"/>
  <c r="Z26"/>
  <c r="Z22"/>
  <c r="AD37"/>
  <c r="AD29"/>
  <c r="AD21"/>
  <c r="AD38"/>
  <c r="AB26" i="31"/>
  <c r="Z35"/>
  <c r="Z31"/>
  <c r="Z27"/>
  <c r="Z23"/>
  <c r="Z19"/>
  <c r="AD31"/>
  <c r="AD23"/>
  <c r="AA28"/>
  <c r="Z37"/>
  <c r="Z33"/>
  <c r="Z29"/>
  <c r="Z25"/>
  <c r="AA38"/>
  <c r="AA26"/>
  <c r="AA22"/>
  <c r="AD22"/>
  <c r="AA35"/>
  <c r="AA31"/>
  <c r="AA27"/>
  <c r="AA23"/>
  <c r="AA19"/>
  <c r="AD32"/>
  <c r="AD24"/>
  <c r="AA36"/>
  <c r="AA24"/>
  <c r="AA20"/>
  <c r="AD35"/>
  <c r="AD27"/>
  <c r="AD19"/>
  <c r="AA30"/>
  <c r="AD30"/>
  <c r="Z36"/>
  <c r="Z32"/>
  <c r="Z28"/>
  <c r="Z24"/>
  <c r="Z20"/>
  <c r="AD33"/>
  <c r="AD25"/>
  <c r="AA32"/>
  <c r="AD34"/>
  <c r="AD26"/>
  <c r="Z21"/>
  <c r="AA37"/>
  <c r="AA33"/>
  <c r="AA29"/>
  <c r="AA25"/>
  <c r="AA21"/>
  <c r="AD36"/>
  <c r="AD28"/>
  <c r="AD20"/>
  <c r="Z38"/>
  <c r="Z34"/>
  <c r="Z30"/>
  <c r="Z26"/>
  <c r="Z22"/>
  <c r="AD37"/>
  <c r="AD29"/>
  <c r="AD21"/>
  <c r="AA34"/>
  <c r="AD38"/>
  <c r="AC27" i="21"/>
  <c r="Z35"/>
  <c r="Z31"/>
  <c r="Z27"/>
  <c r="Z23"/>
  <c r="Z19"/>
  <c r="AD35"/>
  <c r="AD27"/>
  <c r="AD19"/>
  <c r="AA28"/>
  <c r="Z33"/>
  <c r="Z21"/>
  <c r="AA38"/>
  <c r="AA22"/>
  <c r="AA35"/>
  <c r="AA31"/>
  <c r="AA27"/>
  <c r="AA23"/>
  <c r="AA19"/>
  <c r="AD36"/>
  <c r="AD28"/>
  <c r="AD20"/>
  <c r="AA36"/>
  <c r="AA24"/>
  <c r="AD30"/>
  <c r="Z29"/>
  <c r="AD31"/>
  <c r="AD23"/>
  <c r="AA26"/>
  <c r="AD34"/>
  <c r="Z36"/>
  <c r="Z32"/>
  <c r="Z28"/>
  <c r="Z24"/>
  <c r="Z20"/>
  <c r="AD37"/>
  <c r="AD29"/>
  <c r="AD21"/>
  <c r="AA32"/>
  <c r="AA20"/>
  <c r="AD38"/>
  <c r="AD22"/>
  <c r="Z37"/>
  <c r="Z25"/>
  <c r="AA34"/>
  <c r="AA37"/>
  <c r="AA33"/>
  <c r="AA29"/>
  <c r="AA25"/>
  <c r="AA21"/>
  <c r="AD32"/>
  <c r="AD24"/>
  <c r="Z38"/>
  <c r="Z34"/>
  <c r="Z30"/>
  <c r="Z26"/>
  <c r="Z22"/>
  <c r="AD33"/>
  <c r="AD25"/>
  <c r="AA30"/>
  <c r="AD26"/>
  <c r="AB24" i="23"/>
  <c r="Z35"/>
  <c r="Z31"/>
  <c r="Z27"/>
  <c r="Z23"/>
  <c r="Z19"/>
  <c r="AD31"/>
  <c r="AD23"/>
  <c r="AA32"/>
  <c r="AA20"/>
  <c r="Z37"/>
  <c r="Z25"/>
  <c r="AD27"/>
  <c r="AA38"/>
  <c r="AD22"/>
  <c r="AA35"/>
  <c r="AA31"/>
  <c r="AA27"/>
  <c r="AA23"/>
  <c r="AA19"/>
  <c r="AD32"/>
  <c r="AD24"/>
  <c r="AA36"/>
  <c r="AA24"/>
  <c r="Z33"/>
  <c r="Z21"/>
  <c r="AD35"/>
  <c r="AD19"/>
  <c r="AA34"/>
  <c r="AA22"/>
  <c r="AD38"/>
  <c r="Z36"/>
  <c r="Z32"/>
  <c r="Z28"/>
  <c r="Z24"/>
  <c r="Z20"/>
  <c r="AD33"/>
  <c r="AD25"/>
  <c r="AA28"/>
  <c r="AD34"/>
  <c r="AD26"/>
  <c r="Z29"/>
  <c r="AA30"/>
  <c r="AA37"/>
  <c r="AA33"/>
  <c r="AA29"/>
  <c r="AA25"/>
  <c r="AA21"/>
  <c r="AD36"/>
  <c r="AD28"/>
  <c r="AD20"/>
  <c r="Z38"/>
  <c r="Z34"/>
  <c r="Z30"/>
  <c r="Z26"/>
  <c r="Z22"/>
  <c r="AD37"/>
  <c r="AD29"/>
  <c r="AD21"/>
  <c r="AA26"/>
  <c r="AD30"/>
  <c r="AB22" i="24"/>
  <c r="Z35"/>
  <c r="Z31"/>
  <c r="Z27"/>
  <c r="Z23"/>
  <c r="Z19"/>
  <c r="AD35"/>
  <c r="AD27"/>
  <c r="AD19"/>
  <c r="AA36"/>
  <c r="AA24"/>
  <c r="AD22"/>
  <c r="Z29"/>
  <c r="AA34"/>
  <c r="AD26"/>
  <c r="AA35"/>
  <c r="AA31"/>
  <c r="AA27"/>
  <c r="AA23"/>
  <c r="AA19"/>
  <c r="AD36"/>
  <c r="AD28"/>
  <c r="AD20"/>
  <c r="AA28"/>
  <c r="AD30"/>
  <c r="Z33"/>
  <c r="Z21"/>
  <c r="AD23"/>
  <c r="AA30"/>
  <c r="Z36"/>
  <c r="Z32"/>
  <c r="Z28"/>
  <c r="Z24"/>
  <c r="Z20"/>
  <c r="AD37"/>
  <c r="AD29"/>
  <c r="AD21"/>
  <c r="AA32"/>
  <c r="AA20"/>
  <c r="AD38"/>
  <c r="Z37"/>
  <c r="Z25"/>
  <c r="AD31"/>
  <c r="AA26"/>
  <c r="AA37"/>
  <c r="AA33"/>
  <c r="AA29"/>
  <c r="AA25"/>
  <c r="AA21"/>
  <c r="AD32"/>
  <c r="AD24"/>
  <c r="Z38"/>
  <c r="Z34"/>
  <c r="Z30"/>
  <c r="Z26"/>
  <c r="Z22"/>
  <c r="AD33"/>
  <c r="AD25"/>
  <c r="AA38"/>
  <c r="AA22"/>
  <c r="AD34"/>
  <c r="AE29" i="25"/>
  <c r="Z35"/>
  <c r="Z31"/>
  <c r="Z27"/>
  <c r="Z23"/>
  <c r="Z19"/>
  <c r="AD31"/>
  <c r="AD23"/>
  <c r="AA28"/>
  <c r="Z33"/>
  <c r="Z21"/>
  <c r="AA30"/>
  <c r="AD30"/>
  <c r="AA35"/>
  <c r="AA31"/>
  <c r="AA27"/>
  <c r="AA23"/>
  <c r="AA19"/>
  <c r="AD32"/>
  <c r="AD24"/>
  <c r="AA32"/>
  <c r="AA20"/>
  <c r="Z37"/>
  <c r="Z25"/>
  <c r="AD35"/>
  <c r="AD27"/>
  <c r="AD19"/>
  <c r="AA38"/>
  <c r="AA26"/>
  <c r="AD22"/>
  <c r="Z36"/>
  <c r="Z32"/>
  <c r="Z28"/>
  <c r="Z24"/>
  <c r="Z20"/>
  <c r="AD33"/>
  <c r="AD25"/>
  <c r="AA36"/>
  <c r="AA24"/>
  <c r="AD34"/>
  <c r="AD26"/>
  <c r="Z29"/>
  <c r="AA22"/>
  <c r="AA37"/>
  <c r="AA33"/>
  <c r="AA29"/>
  <c r="AA25"/>
  <c r="AA21"/>
  <c r="AD36"/>
  <c r="AD28"/>
  <c r="AD20"/>
  <c r="Z38"/>
  <c r="Z34"/>
  <c r="Z30"/>
  <c r="Z26"/>
  <c r="Z22"/>
  <c r="AD37"/>
  <c r="AD29"/>
  <c r="AD21"/>
  <c r="AA34"/>
  <c r="AD38"/>
  <c r="AE19" i="26"/>
  <c r="Z35"/>
  <c r="Z31"/>
  <c r="Z27"/>
  <c r="Z23"/>
  <c r="Z19"/>
  <c r="AD35"/>
  <c r="AD27"/>
  <c r="AD19"/>
  <c r="AA32"/>
  <c r="AA20"/>
  <c r="Z33"/>
  <c r="Z25"/>
  <c r="AA38"/>
  <c r="AA30"/>
  <c r="AA26"/>
  <c r="AD34"/>
  <c r="AA35"/>
  <c r="AA31"/>
  <c r="AA27"/>
  <c r="AA23"/>
  <c r="AA19"/>
  <c r="AD36"/>
  <c r="AD28"/>
  <c r="AD20"/>
  <c r="AA36"/>
  <c r="AA24"/>
  <c r="Z37"/>
  <c r="Z29"/>
  <c r="AD31"/>
  <c r="AD23"/>
  <c r="AA34"/>
  <c r="AD26"/>
  <c r="Z36"/>
  <c r="Z32"/>
  <c r="Z28"/>
  <c r="Z24"/>
  <c r="Z20"/>
  <c r="AD37"/>
  <c r="AD29"/>
  <c r="AD21"/>
  <c r="AA28"/>
  <c r="AD38"/>
  <c r="AD30"/>
  <c r="AD22"/>
  <c r="Z21"/>
  <c r="AA22"/>
  <c r="AA37"/>
  <c r="AA33"/>
  <c r="AA29"/>
  <c r="AA25"/>
  <c r="AA21"/>
  <c r="AD32"/>
  <c r="AD24"/>
  <c r="Z38"/>
  <c r="Z34"/>
  <c r="Z30"/>
  <c r="Z26"/>
  <c r="Z22"/>
  <c r="AD33"/>
  <c r="AD25"/>
  <c r="Z35" i="27"/>
  <c r="Z31"/>
  <c r="Z27"/>
  <c r="Z23"/>
  <c r="Z19"/>
  <c r="AD31"/>
  <c r="AD23"/>
  <c r="AA28"/>
  <c r="Z37"/>
  <c r="Z29"/>
  <c r="Z21"/>
  <c r="AA38"/>
  <c r="AA30"/>
  <c r="AA35"/>
  <c r="AA31"/>
  <c r="AA27"/>
  <c r="AA23"/>
  <c r="AA19"/>
  <c r="AD32"/>
  <c r="AD24"/>
  <c r="AA32"/>
  <c r="AA20"/>
  <c r="Z33"/>
  <c r="AD35"/>
  <c r="AD27"/>
  <c r="AD19"/>
  <c r="AA34"/>
  <c r="AD38"/>
  <c r="AD22"/>
  <c r="Z36"/>
  <c r="Z32"/>
  <c r="Z28"/>
  <c r="Z24"/>
  <c r="Z20"/>
  <c r="AD33"/>
  <c r="AD25"/>
  <c r="AA36"/>
  <c r="AA24"/>
  <c r="AD34"/>
  <c r="AD26"/>
  <c r="Z25"/>
  <c r="AA22"/>
  <c r="AA37"/>
  <c r="AA33"/>
  <c r="AA29"/>
  <c r="AA25"/>
  <c r="AA21"/>
  <c r="AD36"/>
  <c r="AD28"/>
  <c r="AD20"/>
  <c r="Z38"/>
  <c r="Z34"/>
  <c r="Z30"/>
  <c r="Z26"/>
  <c r="Z22"/>
  <c r="AD37"/>
  <c r="AD29"/>
  <c r="AD21"/>
  <c r="AA26"/>
  <c r="AD30"/>
  <c r="Z35" i="28"/>
  <c r="Z31"/>
  <c r="Z27"/>
  <c r="Z23"/>
  <c r="Z19"/>
  <c r="AD35"/>
  <c r="AD27"/>
  <c r="AD19"/>
  <c r="AA32"/>
  <c r="AA20"/>
  <c r="Z37"/>
  <c r="Z33"/>
  <c r="Z29"/>
  <c r="Z25"/>
  <c r="Z21"/>
  <c r="AA38"/>
  <c r="AA34"/>
  <c r="AA30"/>
  <c r="AA26"/>
  <c r="AA22"/>
  <c r="AD26"/>
  <c r="AA35"/>
  <c r="AA31"/>
  <c r="AA27"/>
  <c r="AA23"/>
  <c r="AA19"/>
  <c r="AD36"/>
  <c r="AD28"/>
  <c r="AD20"/>
  <c r="AA36"/>
  <c r="AA24"/>
  <c r="AD31"/>
  <c r="AD23"/>
  <c r="Z36"/>
  <c r="Z32"/>
  <c r="Z28"/>
  <c r="Z24"/>
  <c r="Z20"/>
  <c r="AD37"/>
  <c r="AD29"/>
  <c r="AD21"/>
  <c r="AA28"/>
  <c r="AD38"/>
  <c r="AD30"/>
  <c r="AD22"/>
  <c r="AA37"/>
  <c r="AA33"/>
  <c r="AA29"/>
  <c r="AA25"/>
  <c r="AA21"/>
  <c r="AD32"/>
  <c r="AD24"/>
  <c r="Z38"/>
  <c r="Z34"/>
  <c r="Z30"/>
  <c r="Z26"/>
  <c r="Z22"/>
  <c r="AD33"/>
  <c r="AD25"/>
  <c r="AD34"/>
  <c r="AB36" i="30"/>
  <c r="Z35"/>
  <c r="Z31"/>
  <c r="Z27"/>
  <c r="Z23"/>
  <c r="Z19"/>
  <c r="AD35"/>
  <c r="AD27"/>
  <c r="AD19"/>
  <c r="Z33"/>
  <c r="Z29"/>
  <c r="Z25"/>
  <c r="Z21"/>
  <c r="AA34"/>
  <c r="AA30"/>
  <c r="AA26"/>
  <c r="AA22"/>
  <c r="AA35"/>
  <c r="AA31"/>
  <c r="AA27"/>
  <c r="AA23"/>
  <c r="AA19"/>
  <c r="AD36"/>
  <c r="AD28"/>
  <c r="AD20"/>
  <c r="AA36"/>
  <c r="AA32"/>
  <c r="AA28"/>
  <c r="AA20"/>
  <c r="Z37"/>
  <c r="AD31"/>
  <c r="AD23"/>
  <c r="AD26"/>
  <c r="Z36"/>
  <c r="Z32"/>
  <c r="Z28"/>
  <c r="Z24"/>
  <c r="Z20"/>
  <c r="AD37"/>
  <c r="AD29"/>
  <c r="AD21"/>
  <c r="AA24"/>
  <c r="AD38"/>
  <c r="AD30"/>
  <c r="AD22"/>
  <c r="AA38"/>
  <c r="AA37"/>
  <c r="AA33"/>
  <c r="AA29"/>
  <c r="AA25"/>
  <c r="AA21"/>
  <c r="AD32"/>
  <c r="AD24"/>
  <c r="Z38"/>
  <c r="Z34"/>
  <c r="Z30"/>
  <c r="Z26"/>
  <c r="Z22"/>
  <c r="AD33"/>
  <c r="AD25"/>
  <c r="AD34"/>
  <c r="BR37" i="1"/>
  <c r="BU37" s="1"/>
  <c r="CD38"/>
  <c r="CJ38" s="1"/>
  <c r="CJ18" i="21" s="1"/>
  <c r="CE38" i="1"/>
  <c r="CK38" s="1"/>
  <c r="CK18" i="21" s="1"/>
  <c r="CP22"/>
  <c r="CE21"/>
  <c r="CK21" s="1"/>
  <c r="CC31"/>
  <c r="CI31" s="1"/>
  <c r="CF27"/>
  <c r="CL27" s="1"/>
  <c r="CD21"/>
  <c r="CJ21" s="1"/>
  <c r="BP22"/>
  <c r="BS22" s="1"/>
  <c r="BV22" s="1"/>
  <c r="BW22" s="1"/>
  <c r="BR31"/>
  <c r="BU31" s="1"/>
  <c r="BV31" s="1"/>
  <c r="BW31" s="1"/>
  <c r="BR32"/>
  <c r="BU32" s="1"/>
  <c r="BP24"/>
  <c r="BS24" s="1"/>
  <c r="CB31"/>
  <c r="CH31" s="1"/>
  <c r="BP30"/>
  <c r="BS30" s="1"/>
  <c r="BR37"/>
  <c r="BU37" s="1"/>
  <c r="CF33"/>
  <c r="CL33" s="1"/>
  <c r="CF31"/>
  <c r="CL31" s="1"/>
  <c r="CD22"/>
  <c r="CJ22" s="1"/>
  <c r="BR29"/>
  <c r="BU29" s="1"/>
  <c r="CE26"/>
  <c r="CK26" s="1"/>
  <c r="CB26"/>
  <c r="CH26" s="1"/>
  <c r="BR18" i="23"/>
  <c r="CE36" i="21"/>
  <c r="CK36" s="1"/>
  <c r="CO34"/>
  <c r="CR34" s="1"/>
  <c r="CC26"/>
  <c r="CI26" s="1"/>
  <c r="CC27"/>
  <c r="CI27" s="1"/>
  <c r="CA33"/>
  <c r="CG33" s="1"/>
  <c r="CA27"/>
  <c r="CG27" s="1"/>
  <c r="CB36"/>
  <c r="CH36" s="1"/>
  <c r="CB22"/>
  <c r="CH22" s="1"/>
  <c r="CA26"/>
  <c r="CG26" s="1"/>
  <c r="BR36"/>
  <c r="BU36" s="1"/>
  <c r="CE33"/>
  <c r="CK33" s="1"/>
  <c r="CE27"/>
  <c r="CK27" s="1"/>
  <c r="BR21"/>
  <c r="BU21" s="1"/>
  <c r="BV21" s="1"/>
  <c r="BW21" s="1"/>
  <c r="CA19"/>
  <c r="CG19" s="1"/>
  <c r="CO19"/>
  <c r="CE19"/>
  <c r="CK19" s="1"/>
  <c r="CF19"/>
  <c r="CL19" s="1"/>
  <c r="CD36"/>
  <c r="CJ36" s="1"/>
  <c r="CO36"/>
  <c r="CQ36" s="1"/>
  <c r="CD25"/>
  <c r="CJ25" s="1"/>
  <c r="CO24"/>
  <c r="CQ24" s="1"/>
  <c r="CE29"/>
  <c r="CK29" s="1"/>
  <c r="CA22"/>
  <c r="CG22" s="1"/>
  <c r="CF36"/>
  <c r="CL36" s="1"/>
  <c r="BP37"/>
  <c r="BS37" s="1"/>
  <c r="CB33"/>
  <c r="CH33" s="1"/>
  <c r="CD31"/>
  <c r="CJ31" s="1"/>
  <c r="CF25"/>
  <c r="CL25" s="1"/>
  <c r="CB21"/>
  <c r="CH21" s="1"/>
  <c r="CF22"/>
  <c r="CL22" s="1"/>
  <c r="CA21"/>
  <c r="CG21" s="1"/>
  <c r="CC19"/>
  <c r="CI19" s="1"/>
  <c r="BP29"/>
  <c r="BS29" s="1"/>
  <c r="CE24"/>
  <c r="CK24" s="1"/>
  <c r="CC37"/>
  <c r="CI37" s="1"/>
  <c r="CO31"/>
  <c r="CQ31" s="1"/>
  <c r="BR24"/>
  <c r="BU24" s="1"/>
  <c r="CO29"/>
  <c r="CO22"/>
  <c r="BQ32"/>
  <c r="BT32" s="1"/>
  <c r="BV23"/>
  <c r="BW23" s="1"/>
  <c r="CB34"/>
  <c r="CH34" s="1"/>
  <c r="CD37"/>
  <c r="CJ37" s="1"/>
  <c r="CA34"/>
  <c r="CG34" s="1"/>
  <c r="CO21"/>
  <c r="CQ21" s="1"/>
  <c r="BR20"/>
  <c r="BU20" s="1"/>
  <c r="BR25"/>
  <c r="BU25" s="1"/>
  <c r="CO33"/>
  <c r="BP36"/>
  <c r="BS36" s="1"/>
  <c r="BV36" s="1"/>
  <c r="BW36" s="1"/>
  <c r="CA31"/>
  <c r="CG31" s="1"/>
  <c r="CB24"/>
  <c r="CH24" s="1"/>
  <c r="CM24" s="1"/>
  <c r="CE18" i="23"/>
  <c r="BP20" i="21"/>
  <c r="BS20" s="1"/>
  <c r="BV20" s="1"/>
  <c r="BW20" s="1"/>
  <c r="CA24"/>
  <c r="CG24" s="1"/>
  <c r="CD34"/>
  <c r="CJ34" s="1"/>
  <c r="CF37"/>
  <c r="CL37" s="1"/>
  <c r="CA36"/>
  <c r="CG36" s="1"/>
  <c r="CC34"/>
  <c r="CI34" s="1"/>
  <c r="CB29"/>
  <c r="CH29" s="1"/>
  <c r="CM20"/>
  <c r="BP25"/>
  <c r="BS25" s="1"/>
  <c r="BP19"/>
  <c r="BS19" s="1"/>
  <c r="CA37"/>
  <c r="CG37" s="1"/>
  <c r="CE31"/>
  <c r="CK31" s="1"/>
  <c r="CA25"/>
  <c r="CG25" s="1"/>
  <c r="CC25"/>
  <c r="CI25" s="1"/>
  <c r="CB37"/>
  <c r="CH37" s="1"/>
  <c r="BP27"/>
  <c r="BS27" s="1"/>
  <c r="BV27" s="1"/>
  <c r="BW27" s="1"/>
  <c r="CP19"/>
  <c r="CJ38"/>
  <c r="CJ18" i="23" s="1"/>
  <c r="CF34" i="21"/>
  <c r="CL34" s="1"/>
  <c r="CC36"/>
  <c r="CI36" s="1"/>
  <c r="CE34"/>
  <c r="CK34" s="1"/>
  <c r="CD29"/>
  <c r="CJ29" s="1"/>
  <c r="CN29" s="1"/>
  <c r="CD24"/>
  <c r="CJ24" s="1"/>
  <c r="BR19"/>
  <c r="BU19" s="1"/>
  <c r="CC29"/>
  <c r="CI29" s="1"/>
  <c r="CE37"/>
  <c r="CK37" s="1"/>
  <c r="CE25"/>
  <c r="CK25" s="1"/>
  <c r="AB23" i="29"/>
  <c r="AB19" i="23"/>
  <c r="E17" i="31"/>
  <c r="S25" s="1"/>
  <c r="AB33" i="23"/>
  <c r="BQ37" i="1"/>
  <c r="BT37" s="1"/>
  <c r="G7" i="36"/>
  <c r="F7"/>
  <c r="G14"/>
  <c r="F14"/>
  <c r="G4"/>
  <c r="F4"/>
  <c r="G8"/>
  <c r="F8"/>
  <c r="G16"/>
  <c r="F16"/>
  <c r="CF25" i="1"/>
  <c r="CL25" s="1"/>
  <c r="CD22"/>
  <c r="CJ22" s="1"/>
  <c r="BP28"/>
  <c r="BS28" s="1"/>
  <c r="CE22"/>
  <c r="CK22" s="1"/>
  <c r="BZ18" i="21"/>
  <c r="BO18"/>
  <c r="CB38" i="1"/>
  <c r="CE35"/>
  <c r="CK35" s="1"/>
  <c r="CC33"/>
  <c r="CI33" s="1"/>
  <c r="CD27"/>
  <c r="CJ27" s="1"/>
  <c r="CC27"/>
  <c r="CI27" s="1"/>
  <c r="BR33"/>
  <c r="BU33" s="1"/>
  <c r="G12" i="36"/>
  <c r="F12"/>
  <c r="G11"/>
  <c r="F11"/>
  <c r="CC25" i="1"/>
  <c r="CI25" s="1"/>
  <c r="CC38"/>
  <c r="CI38" s="1"/>
  <c r="CI18" i="21" s="1"/>
  <c r="CD32" i="1"/>
  <c r="CJ32" s="1"/>
  <c r="CF24"/>
  <c r="CL24" s="1"/>
  <c r="BQ36"/>
  <c r="BT36" s="1"/>
  <c r="CB33"/>
  <c r="CH33" s="1"/>
  <c r="BP20"/>
  <c r="BS20" s="1"/>
  <c r="BR30"/>
  <c r="BU30" s="1"/>
  <c r="CC22"/>
  <c r="CI22" s="1"/>
  <c r="G15" i="36"/>
  <c r="F15"/>
  <c r="G6"/>
  <c r="F6"/>
  <c r="G5"/>
  <c r="F5"/>
  <c r="G10"/>
  <c r="F10"/>
  <c r="G18"/>
  <c r="F18"/>
  <c r="BR28" i="1"/>
  <c r="BU28" s="1"/>
  <c r="E15" i="36"/>
  <c r="CF22" i="1"/>
  <c r="CL22" s="1"/>
  <c r="CG38"/>
  <c r="CG18" i="21" s="1"/>
  <c r="CA35" i="1"/>
  <c r="CG35" s="1"/>
  <c r="CF32"/>
  <c r="CL32" s="1"/>
  <c r="CD33"/>
  <c r="CJ33" s="1"/>
  <c r="CD25"/>
  <c r="CJ25" s="1"/>
  <c r="BP30"/>
  <c r="BS30" s="1"/>
  <c r="BQ20"/>
  <c r="BT20" s="1"/>
  <c r="E4" i="36"/>
  <c r="G13"/>
  <c r="F13"/>
  <c r="G9"/>
  <c r="F9"/>
  <c r="G17"/>
  <c r="F17"/>
  <c r="CF30" i="1"/>
  <c r="CL30" s="1"/>
  <c r="CA25"/>
  <c r="CG25" s="1"/>
  <c r="CC35"/>
  <c r="CI35" s="1"/>
  <c r="CA33"/>
  <c r="CG33" s="1"/>
  <c r="CF33"/>
  <c r="CL33" s="1"/>
  <c r="CE27"/>
  <c r="CK27" s="1"/>
  <c r="CC30"/>
  <c r="CI30" s="1"/>
  <c r="CA24"/>
  <c r="CG24" s="1"/>
  <c r="E12" i="36"/>
  <c r="CF19" i="1"/>
  <c r="CL19" s="1"/>
  <c r="CP19"/>
  <c r="CC19"/>
  <c r="CI19" s="1"/>
  <c r="AC33" i="23"/>
  <c r="AC34"/>
  <c r="AC35"/>
  <c r="AC26"/>
  <c r="AC28"/>
  <c r="AE35"/>
  <c r="AB27"/>
  <c r="AB25"/>
  <c r="AB31"/>
  <c r="AB26"/>
  <c r="AC25"/>
  <c r="AE32"/>
  <c r="AC37"/>
  <c r="AE24"/>
  <c r="AB23"/>
  <c r="AB34"/>
  <c r="AB37"/>
  <c r="AE33"/>
  <c r="AC30"/>
  <c r="AE21"/>
  <c r="AE34"/>
  <c r="AE36"/>
  <c r="AC19"/>
  <c r="AC29"/>
  <c r="AC20"/>
  <c r="AB32"/>
  <c r="AE23"/>
  <c r="AE29"/>
  <c r="AB36"/>
  <c r="AB38"/>
  <c r="AE31"/>
  <c r="AB28"/>
  <c r="AC36"/>
  <c r="AE28"/>
  <c r="AE20"/>
  <c r="AE37"/>
  <c r="AB20"/>
  <c r="AB21"/>
  <c r="AE38"/>
  <c r="AC27"/>
  <c r="AC31"/>
  <c r="AC23"/>
  <c r="AC21"/>
  <c r="AE25"/>
  <c r="AC38"/>
  <c r="AC24"/>
  <c r="AE26"/>
  <c r="AE22"/>
  <c r="AB29"/>
  <c r="AB22"/>
  <c r="AE27"/>
  <c r="AE19"/>
  <c r="AC32"/>
  <c r="AE30"/>
  <c r="AC24" i="30"/>
  <c r="AB22"/>
  <c r="AC28"/>
  <c r="AB27" i="21"/>
  <c r="AB34" i="24"/>
  <c r="AC19" i="21"/>
  <c r="AE37"/>
  <c r="AC26" i="30"/>
  <c r="AE23" i="21"/>
  <c r="AB23" i="30"/>
  <c r="AC33"/>
  <c r="AB31"/>
  <c r="AC36"/>
  <c r="AB24"/>
  <c r="AE29"/>
  <c r="AE34"/>
  <c r="AB34" i="21"/>
  <c r="AE29"/>
  <c r="AE37" i="30"/>
  <c r="AE30" i="21"/>
  <c r="AB34" i="30"/>
  <c r="AE22"/>
  <c r="AC22" i="21"/>
  <c r="AB19" i="30"/>
  <c r="AE35"/>
  <c r="AE27"/>
  <c r="AE25"/>
  <c r="AE20"/>
  <c r="AC34"/>
  <c r="AE21"/>
  <c r="AE24"/>
  <c r="AC35" i="21"/>
  <c r="AE36" i="30"/>
  <c r="AE28"/>
  <c r="AB35"/>
  <c r="AB21"/>
  <c r="AE38" i="21"/>
  <c r="AC35" i="30"/>
  <c r="AC27"/>
  <c r="AB32" i="21"/>
  <c r="AE30" i="28"/>
  <c r="AE38" i="30"/>
  <c r="AE30"/>
  <c r="AB38"/>
  <c r="AC25"/>
  <c r="AE26"/>
  <c r="AE31"/>
  <c r="AE23"/>
  <c r="AB33"/>
  <c r="AC23"/>
  <c r="AC34" i="21"/>
  <c r="AC38" i="30"/>
  <c r="AC30"/>
  <c r="AB20" i="21"/>
  <c r="AB37" i="30"/>
  <c r="AB30"/>
  <c r="AC25" i="21"/>
  <c r="AC22" i="30"/>
  <c r="AE32"/>
  <c r="AC19"/>
  <c r="AB26"/>
  <c r="AB28"/>
  <c r="AC31"/>
  <c r="AC36" i="21"/>
  <c r="AB32" i="30"/>
  <c r="AB27"/>
  <c r="AC37"/>
  <c r="AC29"/>
  <c r="AB25"/>
  <c r="AE33"/>
  <c r="AC21"/>
  <c r="AB20"/>
  <c r="AE19"/>
  <c r="AC31" i="21"/>
  <c r="AC32" i="30"/>
  <c r="AB29"/>
  <c r="AC20"/>
  <c r="F3" i="36"/>
  <c r="G3"/>
  <c r="AB25" i="24"/>
  <c r="AC23" i="31"/>
  <c r="AE19" i="24"/>
  <c r="AC38" i="27"/>
  <c r="AC23"/>
  <c r="AC35" i="28"/>
  <c r="AC20" i="25"/>
  <c r="AB24" i="24"/>
  <c r="AC29" i="27"/>
  <c r="AE32" i="24"/>
  <c r="AE36" i="26"/>
  <c r="AC30"/>
  <c r="AE28" i="25"/>
  <c r="AB19" i="28"/>
  <c r="AE24" i="24"/>
  <c r="AE19" i="28"/>
  <c r="AE38" i="26"/>
  <c r="AC32" i="31"/>
  <c r="AB21" i="28"/>
  <c r="AC34" i="31"/>
  <c r="AB31" i="27"/>
  <c r="AE24" i="28"/>
  <c r="AE27" i="27"/>
  <c r="AC27"/>
  <c r="AC35" i="31"/>
  <c r="AB23"/>
  <c r="AE31" i="28"/>
  <c r="AC32"/>
  <c r="AC31" i="25"/>
  <c r="AC32" i="24"/>
  <c r="AB33" i="26"/>
  <c r="AB35" i="29"/>
  <c r="AB31" i="28"/>
  <c r="AC37" i="29"/>
  <c r="AE34" i="24"/>
  <c r="AE37" i="25"/>
  <c r="AE38" i="24"/>
  <c r="AE33"/>
  <c r="AE35"/>
  <c r="AB30"/>
  <c r="AB25" i="31"/>
  <c r="AB26" i="24"/>
  <c r="AC26" i="25"/>
  <c r="AE25" i="31"/>
  <c r="AB20" i="26"/>
  <c r="AE23" i="31"/>
  <c r="AE21"/>
  <c r="AC19" i="26"/>
  <c r="AC38"/>
  <c r="AB21"/>
  <c r="AE23" i="27"/>
  <c r="AE28"/>
  <c r="AB29" i="25"/>
  <c r="AB27" i="31"/>
  <c r="AC27"/>
  <c r="AE34"/>
  <c r="AB38"/>
  <c r="AE20" i="28"/>
  <c r="AB23"/>
  <c r="AB32"/>
  <c r="AB19" i="29"/>
  <c r="AC36" i="25"/>
  <c r="AE36"/>
  <c r="AC21" i="28"/>
  <c r="AB35" i="24"/>
  <c r="AC36"/>
  <c r="AC19"/>
  <c r="AE28"/>
  <c r="AB19" i="25"/>
  <c r="AC30" i="29"/>
  <c r="AB23" i="25"/>
  <c r="AB26"/>
  <c r="AC33" i="26"/>
  <c r="AC35" i="29"/>
  <c r="AB36" i="26"/>
  <c r="C7" i="25"/>
  <c r="AE37" i="31"/>
  <c r="AE22" i="24"/>
  <c r="AB26" i="26"/>
  <c r="AC26" i="24"/>
  <c r="AE26" i="26"/>
  <c r="AE31" i="25"/>
  <c r="AB19" i="26"/>
  <c r="AE23" i="25"/>
  <c r="AC36" i="31"/>
  <c r="AC24" i="27"/>
  <c r="AC25" i="24"/>
  <c r="AE32" i="31"/>
  <c r="AB28"/>
  <c r="AC25" i="29"/>
  <c r="AC24" i="24"/>
  <c r="AC37" i="27"/>
  <c r="AE31" i="26"/>
  <c r="AE37"/>
  <c r="AE36" i="31"/>
  <c r="AB24" i="26"/>
  <c r="AC26" i="31"/>
  <c r="AB37"/>
  <c r="AC25" i="28"/>
  <c r="AE28" i="26"/>
  <c r="AC25" i="27"/>
  <c r="AE32" i="28"/>
  <c r="AC34" i="26"/>
  <c r="AC26"/>
  <c r="AB35" i="28"/>
  <c r="AE35" i="27"/>
  <c r="AB36"/>
  <c r="AE36"/>
  <c r="AE19"/>
  <c r="AC28"/>
  <c r="AE30" i="25"/>
  <c r="AC21" i="31"/>
  <c r="AB35"/>
  <c r="AC31"/>
  <c r="AE22"/>
  <c r="AB32"/>
  <c r="AE26"/>
  <c r="AE31"/>
  <c r="AC19"/>
  <c r="AB29" i="28"/>
  <c r="AE35"/>
  <c r="AE27"/>
  <c r="AB34"/>
  <c r="AC27"/>
  <c r="AC26"/>
  <c r="AB36"/>
  <c r="AB27" i="26"/>
  <c r="AE20" i="25"/>
  <c r="AC25"/>
  <c r="AE27"/>
  <c r="AE32"/>
  <c r="AB34" i="27"/>
  <c r="AE21"/>
  <c r="AB19" i="24"/>
  <c r="AB31"/>
  <c r="AC38"/>
  <c r="AC34"/>
  <c r="AB27"/>
  <c r="AC22"/>
  <c r="AE26"/>
  <c r="AE30"/>
  <c r="AE23" i="26"/>
  <c r="AB22" i="29"/>
  <c r="AB27"/>
  <c r="AE32"/>
  <c r="AC38"/>
  <c r="AE29" i="27"/>
  <c r="AC25" i="26"/>
  <c r="AE38" i="28"/>
  <c r="AC22"/>
  <c r="AC20" i="29"/>
  <c r="AB28"/>
  <c r="AB28" i="25"/>
  <c r="AE33" i="29"/>
  <c r="AB32" i="24"/>
  <c r="AC29" i="28"/>
  <c r="AE24" i="31"/>
  <c r="AC22" i="23"/>
  <c r="AB34" i="31"/>
  <c r="AE27" i="26"/>
  <c r="AE31" i="24"/>
  <c r="AE33" i="26"/>
  <c r="AE21" i="24"/>
  <c r="AE21" i="29"/>
  <c r="AC37" i="28"/>
  <c r="AB29" i="24"/>
  <c r="AE34" i="26"/>
  <c r="AC23" i="28"/>
  <c r="AE20" i="24"/>
  <c r="AC36" i="28"/>
  <c r="AB38" i="24"/>
  <c r="AB21"/>
  <c r="AC22" i="26"/>
  <c r="AB33" i="31"/>
  <c r="AC33" i="21"/>
  <c r="AE29" i="31"/>
  <c r="AC29" i="24"/>
  <c r="AC27"/>
  <c r="AE37"/>
  <c r="AC30" i="27"/>
  <c r="AC21" i="24"/>
  <c r="AC24" i="31"/>
  <c r="AB26" i="29"/>
  <c r="AC21"/>
  <c r="AC28" i="24"/>
  <c r="AC23"/>
  <c r="AE36"/>
  <c r="AE33" i="25"/>
  <c r="AB36" i="24"/>
  <c r="AE35" i="25"/>
  <c r="AB24"/>
  <c r="AE33" i="31"/>
  <c r="AB23" i="26"/>
  <c r="AC28" i="28"/>
  <c r="AC38"/>
  <c r="AE29" i="26"/>
  <c r="AE28" i="31"/>
  <c r="AB21" i="27"/>
  <c r="AB30" i="26"/>
  <c r="AB36" i="31"/>
  <c r="AB21"/>
  <c r="AC30"/>
  <c r="AC38"/>
  <c r="AB29"/>
  <c r="AB38" i="27"/>
  <c r="AC33" i="28"/>
  <c r="AE32" i="26"/>
  <c r="AE24"/>
  <c r="AB30" i="28"/>
  <c r="AC33" i="27"/>
  <c r="AE28" i="28"/>
  <c r="AE36"/>
  <c r="AC36" i="26"/>
  <c r="AC32"/>
  <c r="AC28"/>
  <c r="AC24"/>
  <c r="AB27" i="28"/>
  <c r="AB23" i="27"/>
  <c r="AE31"/>
  <c r="AB37"/>
  <c r="AB28"/>
  <c r="AC21"/>
  <c r="AB33"/>
  <c r="AE32"/>
  <c r="AE24"/>
  <c r="AC35"/>
  <c r="AC34"/>
  <c r="AC20"/>
  <c r="AC29" i="25"/>
  <c r="AC27"/>
  <c r="AB27"/>
  <c r="AB25" i="21"/>
  <c r="AC26"/>
  <c r="AE26"/>
  <c r="AE34"/>
  <c r="AB26"/>
  <c r="AE21"/>
  <c r="AC29"/>
  <c r="AC20" i="31"/>
  <c r="AB22"/>
  <c r="AB31"/>
  <c r="AC37"/>
  <c r="AC33"/>
  <c r="AC29"/>
  <c r="AC25"/>
  <c r="AE19"/>
  <c r="AB24"/>
  <c r="AE38"/>
  <c r="AE30"/>
  <c r="AC22"/>
  <c r="AE27"/>
  <c r="AE35"/>
  <c r="AB30"/>
  <c r="AE21" i="28"/>
  <c r="AB33"/>
  <c r="AB25"/>
  <c r="AE37"/>
  <c r="AE33"/>
  <c r="AE29"/>
  <c r="AE25"/>
  <c r="AB20"/>
  <c r="AB26"/>
  <c r="AC31"/>
  <c r="AE22"/>
  <c r="AC34"/>
  <c r="AC24"/>
  <c r="AC20"/>
  <c r="AB37"/>
  <c r="AE20" i="26"/>
  <c r="AB35" i="21"/>
  <c r="AB21" i="25"/>
  <c r="AB33"/>
  <c r="AB30"/>
  <c r="AC21"/>
  <c r="AE38"/>
  <c r="AC35"/>
  <c r="AE25"/>
  <c r="AB35"/>
  <c r="AB26" i="27"/>
  <c r="AB22" i="28"/>
  <c r="AC19"/>
  <c r="AB37" i="24"/>
  <c r="AB33"/>
  <c r="AB28"/>
  <c r="AC20"/>
  <c r="AC37"/>
  <c r="AC35"/>
  <c r="AC33"/>
  <c r="AC31"/>
  <c r="AE23"/>
  <c r="AB20"/>
  <c r="AB23"/>
  <c r="AE25"/>
  <c r="AE27"/>
  <c r="AE29"/>
  <c r="AB35" i="26"/>
  <c r="AB29"/>
  <c r="AE21"/>
  <c r="AB29" i="21"/>
  <c r="AC28"/>
  <c r="AE25"/>
  <c r="AE33"/>
  <c r="AB24"/>
  <c r="AB22"/>
  <c r="AB20" i="29"/>
  <c r="AE23"/>
  <c r="AC26"/>
  <c r="AE28"/>
  <c r="AB31"/>
  <c r="AC34"/>
  <c r="AE36"/>
  <c r="AE20" i="27"/>
  <c r="AC37" i="25"/>
  <c r="AE37" i="27"/>
  <c r="AB20"/>
  <c r="AE23" i="28"/>
  <c r="AC29" i="26"/>
  <c r="AC37"/>
  <c r="AE34" i="28"/>
  <c r="AE26"/>
  <c r="AC22" i="29"/>
  <c r="AC27"/>
  <c r="AE31"/>
  <c r="AB36"/>
  <c r="AE29"/>
  <c r="AB38"/>
  <c r="AB38" i="28"/>
  <c r="AC30" i="24"/>
  <c r="AE25" i="29"/>
  <c r="AB24" i="28"/>
  <c r="AC30"/>
  <c r="AB20" i="31"/>
  <c r="C7" i="21"/>
  <c r="C7" i="27"/>
  <c r="C7" i="28"/>
  <c r="C7" i="30"/>
  <c r="C7" i="24"/>
  <c r="C7" i="23"/>
  <c r="D8"/>
  <c r="C7" i="31"/>
  <c r="C7" i="26"/>
  <c r="R5" i="1"/>
  <c r="AH5" s="1"/>
  <c r="CB20"/>
  <c r="CH20" s="1"/>
  <c r="CC20"/>
  <c r="CI20" s="1"/>
  <c r="CE20"/>
  <c r="CK20" s="1"/>
  <c r="E17" i="27"/>
  <c r="S36" s="1"/>
  <c r="BR19" i="1"/>
  <c r="BU19" s="1"/>
  <c r="P17"/>
  <c r="G17" i="29"/>
  <c r="S30" s="1"/>
  <c r="G17" i="26"/>
  <c r="S22" s="1"/>
  <c r="G17" i="25"/>
  <c r="S27" s="1"/>
  <c r="G17" i="21"/>
  <c r="S24" s="1"/>
  <c r="S34" i="1"/>
  <c r="S32"/>
  <c r="S30"/>
  <c r="S20"/>
  <c r="CB19"/>
  <c r="CH19" s="1"/>
  <c r="G17" i="23"/>
  <c r="P17" s="1"/>
  <c r="S37" i="1"/>
  <c r="S35"/>
  <c r="S21"/>
  <c r="S19"/>
  <c r="CD20"/>
  <c r="CJ20" s="1"/>
  <c r="E2" i="36"/>
  <c r="CA20" i="1"/>
  <c r="CG20" s="1"/>
  <c r="CU28" i="30"/>
  <c r="CW28"/>
  <c r="CU25"/>
  <c r="CW25"/>
  <c r="CS28" i="26"/>
  <c r="CS29"/>
  <c r="CN32" i="30"/>
  <c r="CU30" i="25"/>
  <c r="CW30"/>
  <c r="CW29" i="23"/>
  <c r="CU29"/>
  <c r="CW25" i="26"/>
  <c r="CU25"/>
  <c r="CU27" i="27"/>
  <c r="CW27"/>
  <c r="CU31"/>
  <c r="CW31"/>
  <c r="CU33"/>
  <c r="CW33"/>
  <c r="CU27" i="30"/>
  <c r="CW27"/>
  <c r="CU32"/>
  <c r="CW32"/>
  <c r="CH18" i="26"/>
  <c r="CM38" i="25"/>
  <c r="CM18" i="26" s="1"/>
  <c r="BS18" i="31"/>
  <c r="BV38" i="30"/>
  <c r="CN38" i="27"/>
  <c r="CN18" i="28" s="1"/>
  <c r="CK18"/>
  <c r="CQ19" i="29"/>
  <c r="CR19"/>
  <c r="CS19" s="1"/>
  <c r="CS26" i="25"/>
  <c r="CN33" i="26"/>
  <c r="CM33" i="27"/>
  <c r="CW28" i="23"/>
  <c r="CS37" i="25"/>
  <c r="CU37" s="1"/>
  <c r="CQ33"/>
  <c r="CS34" s="1"/>
  <c r="CM36" i="23"/>
  <c r="CN25"/>
  <c r="BV23"/>
  <c r="BW23" s="1"/>
  <c r="BY23" s="1"/>
  <c r="CN21"/>
  <c r="CN29" i="24"/>
  <c r="CN27"/>
  <c r="CN22"/>
  <c r="CN21"/>
  <c r="BV26" i="25"/>
  <c r="BW26" s="1"/>
  <c r="BV24"/>
  <c r="BW24" s="1"/>
  <c r="CM23" i="26"/>
  <c r="BV26"/>
  <c r="BW26" s="1"/>
  <c r="BV24"/>
  <c r="BW24" s="1"/>
  <c r="CM35" i="27"/>
  <c r="BV34"/>
  <c r="BW34" s="1"/>
  <c r="BY35" s="1"/>
  <c r="CM27"/>
  <c r="BV26"/>
  <c r="BW26" s="1"/>
  <c r="CV27" s="1"/>
  <c r="CM25"/>
  <c r="BV24"/>
  <c r="BW24" s="1"/>
  <c r="BV21"/>
  <c r="BW21" s="1"/>
  <c r="BX21" s="1"/>
  <c r="CN34" i="28"/>
  <c r="CM31"/>
  <c r="CN31"/>
  <c r="CV32" s="1"/>
  <c r="CM33" i="29"/>
  <c r="CN31"/>
  <c r="CM21"/>
  <c r="CM25"/>
  <c r="BV24"/>
  <c r="BW24" s="1"/>
  <c r="CQ33" i="30"/>
  <c r="CS34" s="1"/>
  <c r="CW34" s="1"/>
  <c r="CN33"/>
  <c r="CN22"/>
  <c r="BV22"/>
  <c r="BW22" s="1"/>
  <c r="CM19"/>
  <c r="CM25"/>
  <c r="BV24"/>
  <c r="BW24" s="1"/>
  <c r="BY24" s="1"/>
  <c r="CM21"/>
  <c r="CM32" i="31"/>
  <c r="CN23"/>
  <c r="BV23"/>
  <c r="BW23" s="1"/>
  <c r="CM20"/>
  <c r="CN19"/>
  <c r="BV20" i="23"/>
  <c r="BW20" s="1"/>
  <c r="BV37" i="24"/>
  <c r="BW37" s="1"/>
  <c r="BY37" s="1"/>
  <c r="BV33"/>
  <c r="BW33" s="1"/>
  <c r="BV19" i="25"/>
  <c r="BW19" s="1"/>
  <c r="CQ22"/>
  <c r="CR23" i="28"/>
  <c r="CQ34"/>
  <c r="CS34" s="1"/>
  <c r="BV33"/>
  <c r="BW33" s="1"/>
  <c r="CM32" i="29"/>
  <c r="CN28"/>
  <c r="CN24"/>
  <c r="CE18" i="31"/>
  <c r="BV21" i="24"/>
  <c r="BW21" s="1"/>
  <c r="CF29" i="26"/>
  <c r="CL29" s="1"/>
  <c r="CN29" s="1"/>
  <c r="BV33"/>
  <c r="BW33" s="1"/>
  <c r="BX33" s="1"/>
  <c r="BV37"/>
  <c r="BW37" s="1"/>
  <c r="BQ25" i="27"/>
  <c r="BT25" s="1"/>
  <c r="BV33"/>
  <c r="BW33" s="1"/>
  <c r="CQ22" i="31"/>
  <c r="BV33"/>
  <c r="BW33" s="1"/>
  <c r="CS32" i="29"/>
  <c r="CU32" s="1"/>
  <c r="BV33" i="25"/>
  <c r="BW33" s="1"/>
  <c r="BY33" s="1"/>
  <c r="BV27" i="23"/>
  <c r="BW27" s="1"/>
  <c r="CQ26" i="26"/>
  <c r="CM32" i="30"/>
  <c r="BV31" i="27"/>
  <c r="BW31" s="1"/>
  <c r="CT31" s="1"/>
  <c r="CM26" i="26"/>
  <c r="CM24"/>
  <c r="CN36" i="25"/>
  <c r="CV36" s="1"/>
  <c r="BY38" i="27"/>
  <c r="BY18" i="28" s="1"/>
  <c r="CS31" i="25"/>
  <c r="CU31" s="1"/>
  <c r="CS24" i="27"/>
  <c r="BU38" i="28"/>
  <c r="BU18" i="29" s="1"/>
  <c r="CN38" i="28"/>
  <c r="CN18" i="29" s="1"/>
  <c r="CC18"/>
  <c r="CR20" i="21"/>
  <c r="CM30" i="25"/>
  <c r="CM34"/>
  <c r="CQ30" i="28"/>
  <c r="CS30" s="1"/>
  <c r="CR25"/>
  <c r="CS38"/>
  <c r="CW38" s="1"/>
  <c r="CW18" i="29" s="1"/>
  <c r="CS37" i="28"/>
  <c r="CU37" s="1"/>
  <c r="CQ35"/>
  <c r="CQ33"/>
  <c r="CN26"/>
  <c r="CQ26"/>
  <c r="CS26" s="1"/>
  <c r="CU26" s="1"/>
  <c r="BV23"/>
  <c r="BW23" s="1"/>
  <c r="BY24" s="1"/>
  <c r="CR21" i="31"/>
  <c r="CS28" i="29"/>
  <c r="CW28" s="1"/>
  <c r="CS26" i="30"/>
  <c r="CW26" s="1"/>
  <c r="CS23" i="24"/>
  <c r="CW23" s="1"/>
  <c r="CQ38" i="26"/>
  <c r="CQ18" i="27" s="1"/>
  <c r="BV38" i="26"/>
  <c r="BW38" s="1"/>
  <c r="CW36" i="27"/>
  <c r="CR28" i="24"/>
  <c r="CS37" i="27"/>
  <c r="CU37" s="1"/>
  <c r="CS32"/>
  <c r="CU32" s="1"/>
  <c r="CQ27" i="31"/>
  <c r="CS36" i="23"/>
  <c r="CU36" s="1"/>
  <c r="CS22" i="29"/>
  <c r="CW22" s="1"/>
  <c r="CS33" i="31"/>
  <c r="CW33" s="1"/>
  <c r="CQ25"/>
  <c r="CS25" s="1"/>
  <c r="CS36" i="25"/>
  <c r="CU36" s="1"/>
  <c r="CM36"/>
  <c r="CM38" i="26"/>
  <c r="CM18" i="27" s="1"/>
  <c r="CS34" i="23"/>
  <c r="CU34" s="1"/>
  <c r="CN37" i="24"/>
  <c r="CN31" i="25"/>
  <c r="CN21"/>
  <c r="CM19" i="29"/>
  <c r="CQ37" i="30"/>
  <c r="CS38" s="1"/>
  <c r="CM33"/>
  <c r="CN20"/>
  <c r="BV37" i="31"/>
  <c r="BW37" s="1"/>
  <c r="BY38" s="1"/>
  <c r="CM23"/>
  <c r="BV21"/>
  <c r="BW21" s="1"/>
  <c r="CM24" i="29"/>
  <c r="AG38" i="21"/>
  <c r="BV23" i="25"/>
  <c r="BW23" s="1"/>
  <c r="BV25" i="27"/>
  <c r="BW25" s="1"/>
  <c r="BV28" i="28"/>
  <c r="BW28" s="1"/>
  <c r="BY29" s="1"/>
  <c r="BV21" i="30"/>
  <c r="BW21" s="1"/>
  <c r="BY21" s="1"/>
  <c r="D20" i="36"/>
  <c r="D24"/>
  <c r="D28"/>
  <c r="D32"/>
  <c r="D36"/>
  <c r="A22"/>
  <c r="A26"/>
  <c r="A30"/>
  <c r="A34"/>
  <c r="A38"/>
  <c r="D19"/>
  <c r="D21"/>
  <c r="D23"/>
  <c r="D25"/>
  <c r="D27"/>
  <c r="D29"/>
  <c r="D31"/>
  <c r="D33"/>
  <c r="D35"/>
  <c r="D37"/>
  <c r="B22"/>
  <c r="B26"/>
  <c r="B30"/>
  <c r="B34"/>
  <c r="B38"/>
  <c r="A25"/>
  <c r="A29"/>
  <c r="A33"/>
  <c r="A37"/>
  <c r="B4"/>
  <c r="B6"/>
  <c r="B8"/>
  <c r="B10"/>
  <c r="D22"/>
  <c r="D26"/>
  <c r="D30"/>
  <c r="D34"/>
  <c r="A24"/>
  <c r="A28"/>
  <c r="A32"/>
  <c r="A36"/>
  <c r="B19"/>
  <c r="B21"/>
  <c r="B23"/>
  <c r="B25"/>
  <c r="B27"/>
  <c r="B29"/>
  <c r="B31"/>
  <c r="B33"/>
  <c r="B35"/>
  <c r="B37"/>
  <c r="B20"/>
  <c r="B24"/>
  <c r="B28"/>
  <c r="B32"/>
  <c r="B36"/>
  <c r="A23"/>
  <c r="A27"/>
  <c r="A31"/>
  <c r="A35"/>
  <c r="CS32" i="31"/>
  <c r="CS31"/>
  <c r="CS29"/>
  <c r="CS30"/>
  <c r="BV31"/>
  <c r="BW31" s="1"/>
  <c r="BV22"/>
  <c r="BW22" s="1"/>
  <c r="CS24"/>
  <c r="CQ20"/>
  <c r="CR20"/>
  <c r="CM31"/>
  <c r="CM21"/>
  <c r="CN33"/>
  <c r="CR22"/>
  <c r="CS22" s="1"/>
  <c r="CN20"/>
  <c r="BV20"/>
  <c r="BW20" s="1"/>
  <c r="CS27"/>
  <c r="CU27" s="1"/>
  <c r="CN32"/>
  <c r="CR19"/>
  <c r="CS19" s="1"/>
  <c r="CR21" i="30"/>
  <c r="CQ21"/>
  <c r="CJ18" i="31"/>
  <c r="CN38" i="30"/>
  <c r="CN18" i="31" s="1"/>
  <c r="CU34" i="30"/>
  <c r="CN23"/>
  <c r="CM22"/>
  <c r="CM20"/>
  <c r="CM37"/>
  <c r="BV36"/>
  <c r="BW36" s="1"/>
  <c r="BV32"/>
  <c r="BW32" s="1"/>
  <c r="CM31"/>
  <c r="CN29"/>
  <c r="CN25"/>
  <c r="CN34"/>
  <c r="BV34"/>
  <c r="BW34" s="1"/>
  <c r="CN37"/>
  <c r="CM23"/>
  <c r="CN21"/>
  <c r="CQ19"/>
  <c r="CR19"/>
  <c r="BV19"/>
  <c r="BW19" s="1"/>
  <c r="BY19" s="1"/>
  <c r="CW33" i="29"/>
  <c r="CU33"/>
  <c r="CU30"/>
  <c r="CW30"/>
  <c r="CU22"/>
  <c r="CN33"/>
  <c r="BV30"/>
  <c r="BW30" s="1"/>
  <c r="CM29"/>
  <c r="CU23"/>
  <c r="CW23"/>
  <c r="CN23"/>
  <c r="CM36"/>
  <c r="CW31"/>
  <c r="CW25"/>
  <c r="CS29"/>
  <c r="CS24"/>
  <c r="CV24" s="1"/>
  <c r="CQ20"/>
  <c r="CS21" s="1"/>
  <c r="CR38"/>
  <c r="CS38" s="1"/>
  <c r="CN26"/>
  <c r="CN29"/>
  <c r="CN27"/>
  <c r="CM23"/>
  <c r="BV35"/>
  <c r="BW35" s="1"/>
  <c r="BY35" s="1"/>
  <c r="BV31"/>
  <c r="BW31" s="1"/>
  <c r="CM37"/>
  <c r="CN36"/>
  <c r="BV32"/>
  <c r="BW32" s="1"/>
  <c r="BX32" s="1"/>
  <c r="CM31"/>
  <c r="BV23"/>
  <c r="BW23" s="1"/>
  <c r="CT23" s="1"/>
  <c r="CS20"/>
  <c r="CW20" s="1"/>
  <c r="BP19"/>
  <c r="BS19" s="1"/>
  <c r="BV19" s="1"/>
  <c r="BW19" s="1"/>
  <c r="CG18"/>
  <c r="CM38" i="28"/>
  <c r="CM18" i="29" s="1"/>
  <c r="BT18"/>
  <c r="CN24" i="28"/>
  <c r="CM33"/>
  <c r="CM32"/>
  <c r="CM34"/>
  <c r="CT30"/>
  <c r="CU30"/>
  <c r="CU38"/>
  <c r="CU18" i="29" s="1"/>
  <c r="CN25" i="28"/>
  <c r="CS29"/>
  <c r="CU29" s="1"/>
  <c r="CM30"/>
  <c r="CM29"/>
  <c r="CQ24"/>
  <c r="CS24" s="1"/>
  <c r="CR32"/>
  <c r="CN33"/>
  <c r="BV31"/>
  <c r="BW31" s="1"/>
  <c r="CM26"/>
  <c r="CN30"/>
  <c r="BQ18" i="29"/>
  <c r="CR21" i="28"/>
  <c r="CS21" s="1"/>
  <c r="BV27"/>
  <c r="BW27" s="1"/>
  <c r="BX28" s="1"/>
  <c r="BV20"/>
  <c r="BW20" s="1"/>
  <c r="BV24"/>
  <c r="BW24" s="1"/>
  <c r="CM36"/>
  <c r="CN35"/>
  <c r="CM25"/>
  <c r="CN23"/>
  <c r="CQ23"/>
  <c r="CM21"/>
  <c r="BV25"/>
  <c r="BW25" s="1"/>
  <c r="CR20"/>
  <c r="CN37"/>
  <c r="CN27"/>
  <c r="CN20"/>
  <c r="BV32"/>
  <c r="BW32" s="1"/>
  <c r="CQ31"/>
  <c r="CR27"/>
  <c r="CQ32"/>
  <c r="CS32" s="1"/>
  <c r="CT32" s="1"/>
  <c r="CN19"/>
  <c r="CM19"/>
  <c r="BY21" i="27"/>
  <c r="BX20"/>
  <c r="BY20"/>
  <c r="CN30"/>
  <c r="CV30" s="1"/>
  <c r="CM31"/>
  <c r="CM30"/>
  <c r="CW21"/>
  <c r="CT21"/>
  <c r="CU21"/>
  <c r="BW18" i="28"/>
  <c r="BX38" i="27"/>
  <c r="BX18" i="28" s="1"/>
  <c r="CM32" i="27"/>
  <c r="CN37"/>
  <c r="CN35"/>
  <c r="CN25"/>
  <c r="CV21"/>
  <c r="BV23"/>
  <c r="BW23" s="1"/>
  <c r="CS35"/>
  <c r="CN36"/>
  <c r="CN28"/>
  <c r="CN29"/>
  <c r="BV22"/>
  <c r="BW22" s="1"/>
  <c r="CM20"/>
  <c r="CQ19"/>
  <c r="CR19"/>
  <c r="BX37" i="26"/>
  <c r="BY37"/>
  <c r="BV22"/>
  <c r="BW22" s="1"/>
  <c r="CU23"/>
  <c r="CW23"/>
  <c r="CR31"/>
  <c r="CQ31"/>
  <c r="CQ33"/>
  <c r="CR33"/>
  <c r="CS33" s="1"/>
  <c r="CR35"/>
  <c r="CQ35"/>
  <c r="CR37"/>
  <c r="CQ37"/>
  <c r="BV29"/>
  <c r="BW29" s="1"/>
  <c r="BY30" s="1"/>
  <c r="BV25"/>
  <c r="BW25" s="1"/>
  <c r="CN23"/>
  <c r="CM29"/>
  <c r="BV35"/>
  <c r="BW35" s="1"/>
  <c r="CM30"/>
  <c r="BV19"/>
  <c r="BW19" s="1"/>
  <c r="CN19"/>
  <c r="CQ19"/>
  <c r="CR19"/>
  <c r="CM19"/>
  <c r="AG38"/>
  <c r="AG18"/>
  <c r="AG19" s="1"/>
  <c r="CW36" i="25"/>
  <c r="BV38"/>
  <c r="BS18" i="26"/>
  <c r="CM23" i="25"/>
  <c r="CS29"/>
  <c r="CS28"/>
  <c r="CR23"/>
  <c r="CQ23"/>
  <c r="CR32"/>
  <c r="CQ32"/>
  <c r="BV27"/>
  <c r="BW27" s="1"/>
  <c r="BY28" s="1"/>
  <c r="CS35"/>
  <c r="CT35" s="1"/>
  <c r="CS27"/>
  <c r="CW27" s="1"/>
  <c r="CM26"/>
  <c r="CM33"/>
  <c r="CN33"/>
  <c r="BV30"/>
  <c r="BW30" s="1"/>
  <c r="CR38"/>
  <c r="BV22"/>
  <c r="BW22" s="1"/>
  <c r="BX22" s="1"/>
  <c r="BV28"/>
  <c r="BW28" s="1"/>
  <c r="CN26"/>
  <c r="BV25"/>
  <c r="BW25" s="1"/>
  <c r="BX25" s="1"/>
  <c r="CN27"/>
  <c r="CV27" s="1"/>
  <c r="CR19"/>
  <c r="CQ19"/>
  <c r="CE19"/>
  <c r="CK19" s="1"/>
  <c r="CN19" s="1"/>
  <c r="CA19"/>
  <c r="CG19" s="1"/>
  <c r="CM19" s="1"/>
  <c r="CD19"/>
  <c r="CJ19" s="1"/>
  <c r="AG18"/>
  <c r="AG19" s="1"/>
  <c r="CN23" i="24"/>
  <c r="CL18" i="25"/>
  <c r="CN38" i="24"/>
  <c r="CN18" i="25" s="1"/>
  <c r="CN24" i="24"/>
  <c r="CQ29"/>
  <c r="CS29" s="1"/>
  <c r="CQ27"/>
  <c r="CM34"/>
  <c r="BV22"/>
  <c r="BW22" s="1"/>
  <c r="CQ38"/>
  <c r="CQ18" i="25" s="1"/>
  <c r="CR24" i="24"/>
  <c r="CS24" s="1"/>
  <c r="CT24" s="1"/>
  <c r="CF18" i="25"/>
  <c r="CS21" i="24"/>
  <c r="CU21" s="1"/>
  <c r="CM28"/>
  <c r="CQ25"/>
  <c r="CS25" s="1"/>
  <c r="CN20"/>
  <c r="BV30"/>
  <c r="BW30" s="1"/>
  <c r="BV28"/>
  <c r="BW28" s="1"/>
  <c r="BY29" s="1"/>
  <c r="BV26"/>
  <c r="BW26" s="1"/>
  <c r="BX27" s="1"/>
  <c r="CM25"/>
  <c r="BV23"/>
  <c r="BW23" s="1"/>
  <c r="CS22"/>
  <c r="CT22" s="1"/>
  <c r="CN34"/>
  <c r="CS20"/>
  <c r="CU20" s="1"/>
  <c r="BV19"/>
  <c r="BW19" s="1"/>
  <c r="BX22"/>
  <c r="CU23"/>
  <c r="CR31"/>
  <c r="CQ31"/>
  <c r="CS32" s="1"/>
  <c r="CQ33"/>
  <c r="CR33"/>
  <c r="CQ35"/>
  <c r="CR35"/>
  <c r="CR37"/>
  <c r="CQ37"/>
  <c r="CM37"/>
  <c r="BY22"/>
  <c r="CW21"/>
  <c r="BS18" i="25"/>
  <c r="BV38" i="24"/>
  <c r="CM20"/>
  <c r="CN19"/>
  <c r="CM36"/>
  <c r="CM35"/>
  <c r="BV34"/>
  <c r="BW34" s="1"/>
  <c r="BX34" s="1"/>
  <c r="CM33"/>
  <c r="BV32"/>
  <c r="BW32" s="1"/>
  <c r="BY32" s="1"/>
  <c r="CR30"/>
  <c r="BV25"/>
  <c r="BW25" s="1"/>
  <c r="BY25" s="1"/>
  <c r="CM24"/>
  <c r="CN26"/>
  <c r="CN36"/>
  <c r="CM31"/>
  <c r="CN33"/>
  <c r="CN25"/>
  <c r="CM22"/>
  <c r="CM29"/>
  <c r="CM27"/>
  <c r="CM21"/>
  <c r="BV20"/>
  <c r="BW20" s="1"/>
  <c r="BX20" s="1"/>
  <c r="CQ21" i="23"/>
  <c r="CS22" s="1"/>
  <c r="CV22" s="1"/>
  <c r="CR21"/>
  <c r="CQ23"/>
  <c r="CR23"/>
  <c r="BU38"/>
  <c r="BU18" i="24" s="1"/>
  <c r="BR18"/>
  <c r="CM21" i="23"/>
  <c r="CW36"/>
  <c r="CN38"/>
  <c r="CN18" i="24" s="1"/>
  <c r="CL18"/>
  <c r="CW34" i="23"/>
  <c r="BV24"/>
  <c r="BW24" s="1"/>
  <c r="BX25" s="1"/>
  <c r="CM23"/>
  <c r="BV21"/>
  <c r="BW21" s="1"/>
  <c r="BY21" s="1"/>
  <c r="CR30"/>
  <c r="CS30" s="1"/>
  <c r="CS37"/>
  <c r="CW37" s="1"/>
  <c r="CS35"/>
  <c r="CW35" s="1"/>
  <c r="CM24"/>
  <c r="CR38"/>
  <c r="CR18" i="24" s="1"/>
  <c r="CS19" s="1"/>
  <c r="CM35" i="23"/>
  <c r="BV34"/>
  <c r="BW34" s="1"/>
  <c r="BY35" s="1"/>
  <c r="CN31"/>
  <c r="BV26"/>
  <c r="BW26" s="1"/>
  <c r="BY26" s="1"/>
  <c r="CM25"/>
  <c r="BV29"/>
  <c r="BW29" s="1"/>
  <c r="CV29" s="1"/>
  <c r="CS33"/>
  <c r="CU33" s="1"/>
  <c r="CS25"/>
  <c r="CW25" s="1"/>
  <c r="CM37"/>
  <c r="CN33"/>
  <c r="CM33"/>
  <c r="CN32"/>
  <c r="CM31"/>
  <c r="CN37"/>
  <c r="CN35"/>
  <c r="CN27"/>
  <c r="CM22"/>
  <c r="CM27"/>
  <c r="CM19"/>
  <c r="CO19" s="1"/>
  <c r="AG38"/>
  <c r="CR30" i="21"/>
  <c r="A21" i="36"/>
  <c r="A20"/>
  <c r="CF27" i="1"/>
  <c r="CL27" s="1"/>
  <c r="CM23" i="21"/>
  <c r="CQ25"/>
  <c r="CS26" s="1"/>
  <c r="CK18" i="23"/>
  <c r="CN32" i="21"/>
  <c r="CM32"/>
  <c r="BV28"/>
  <c r="BW28" s="1"/>
  <c r="CQ33"/>
  <c r="CR33"/>
  <c r="CN30"/>
  <c r="CN26"/>
  <c r="BV26"/>
  <c r="BW26" s="1"/>
  <c r="CR27"/>
  <c r="E8" i="36"/>
  <c r="CW31" i="25"/>
  <c r="BY23" i="24"/>
  <c r="CT23"/>
  <c r="BX23"/>
  <c r="BY32" i="25"/>
  <c r="BX31"/>
  <c r="BX32"/>
  <c r="CT36"/>
  <c r="BX35"/>
  <c r="BY36"/>
  <c r="BY35"/>
  <c r="BX36"/>
  <c r="CV30"/>
  <c r="BY30"/>
  <c r="BX30"/>
  <c r="BX30" i="26"/>
  <c r="CU35" i="27"/>
  <c r="CW35"/>
  <c r="BY33" i="28"/>
  <c r="BX33"/>
  <c r="BY26"/>
  <c r="BX21" i="29"/>
  <c r="BX22"/>
  <c r="BY22"/>
  <c r="BY21"/>
  <c r="CT22"/>
  <c r="CT21"/>
  <c r="BX35"/>
  <c r="BX31"/>
  <c r="BX21" i="25"/>
  <c r="BY21"/>
  <c r="CT24" i="29"/>
  <c r="CW24"/>
  <c r="CU28" i="27"/>
  <c r="CW28"/>
  <c r="CS27" i="23"/>
  <c r="CS26"/>
  <c r="CW22" i="24"/>
  <c r="BY36" i="23"/>
  <c r="BX36"/>
  <c r="CT36"/>
  <c r="CS32"/>
  <c r="CS31"/>
  <c r="CM38" i="24"/>
  <c r="CM18" i="25" s="1"/>
  <c r="CH18"/>
  <c r="BX31" i="24"/>
  <c r="BX30"/>
  <c r="BY31"/>
  <c r="BY30"/>
  <c r="BX28"/>
  <c r="BX26"/>
  <c r="CN21" i="28"/>
  <c r="BV19"/>
  <c r="BW19" s="1"/>
  <c r="BX20" s="1"/>
  <c r="BV34"/>
  <c r="BW34" s="1"/>
  <c r="CN29"/>
  <c r="BV21"/>
  <c r="BW21" s="1"/>
  <c r="BY22" s="1"/>
  <c r="BY26" i="25"/>
  <c r="CN34" i="23"/>
  <c r="CN22"/>
  <c r="CN30" i="24"/>
  <c r="CN31"/>
  <c r="CW29" i="28"/>
  <c r="BX36" i="24"/>
  <c r="BY36"/>
  <c r="BY23" i="25"/>
  <c r="BY20"/>
  <c r="BX20"/>
  <c r="CU21" i="26"/>
  <c r="CW21"/>
  <c r="BX22"/>
  <c r="BY22"/>
  <c r="CT22"/>
  <c r="CT30" i="27"/>
  <c r="BY30"/>
  <c r="BX30"/>
  <c r="BY34"/>
  <c r="BY26"/>
  <c r="BX26"/>
  <c r="BX29" i="28"/>
  <c r="BX31"/>
  <c r="BX32"/>
  <c r="BX30"/>
  <c r="BY30"/>
  <c r="BY37"/>
  <c r="BX37"/>
  <c r="CT37"/>
  <c r="BY36"/>
  <c r="BX36"/>
  <c r="BY23"/>
  <c r="BX23"/>
  <c r="BY23" i="30"/>
  <c r="BX23"/>
  <c r="BX21"/>
  <c r="BX22"/>
  <c r="BX20" i="31"/>
  <c r="BX21"/>
  <c r="BY20"/>
  <c r="CS35" i="29"/>
  <c r="CS34"/>
  <c r="BX29" i="25"/>
  <c r="BY29"/>
  <c r="BY27" i="27"/>
  <c r="BY25" i="26"/>
  <c r="BX26"/>
  <c r="BX25"/>
  <c r="BY26"/>
  <c r="CT25"/>
  <c r="CW32" i="27"/>
  <c r="BY28" i="23"/>
  <c r="BX28"/>
  <c r="CT28"/>
  <c r="CS28" i="24"/>
  <c r="CS31" i="26"/>
  <c r="CS30"/>
  <c r="BX31" i="27"/>
  <c r="BX27" i="26"/>
  <c r="BY27"/>
  <c r="BX29" i="23"/>
  <c r="CT25"/>
  <c r="CU25"/>
  <c r="CM38"/>
  <c r="CM18" i="24" s="1"/>
  <c r="CH18"/>
  <c r="BX32" i="23"/>
  <c r="BY32"/>
  <c r="BT18" i="24"/>
  <c r="BV38" i="23"/>
  <c r="BY35" i="24"/>
  <c r="BY33"/>
  <c r="BX24"/>
  <c r="BY24"/>
  <c r="BY34" i="25"/>
  <c r="BX24"/>
  <c r="CN34"/>
  <c r="CV36" i="23"/>
  <c r="CN20"/>
  <c r="BV30"/>
  <c r="BW30" s="1"/>
  <c r="CM29"/>
  <c r="CM20"/>
  <c r="CN32" i="24"/>
  <c r="CN28"/>
  <c r="CN35"/>
  <c r="CW30" i="28"/>
  <c r="CS36"/>
  <c r="BU18" i="27"/>
  <c r="CS29"/>
  <c r="CS28" i="31"/>
  <c r="CR26" i="26"/>
  <c r="CS27" s="1"/>
  <c r="CS38" i="27"/>
  <c r="CO18" i="24"/>
  <c r="CO18" i="26"/>
  <c r="CN23" i="25"/>
  <c r="BV28" i="26"/>
  <c r="BW28" s="1"/>
  <c r="CM25"/>
  <c r="CN32" i="27"/>
  <c r="CN24"/>
  <c r="BV36"/>
  <c r="BW36" s="1"/>
  <c r="BV32"/>
  <c r="BW32" s="1"/>
  <c r="BV28"/>
  <c r="BW28" s="1"/>
  <c r="CM22"/>
  <c r="CN22" i="28"/>
  <c r="CM37"/>
  <c r="CM35"/>
  <c r="CN37" i="29"/>
  <c r="CN35"/>
  <c r="CN22"/>
  <c r="CN30" i="30"/>
  <c r="CN28"/>
  <c r="CN24"/>
  <c r="CN29" i="31"/>
  <c r="CN25"/>
  <c r="CN24"/>
  <c r="CN22"/>
  <c r="BV25"/>
  <c r="BW25" s="1"/>
  <c r="BV37" i="23"/>
  <c r="BW37" s="1"/>
  <c r="BV33"/>
  <c r="BW33" s="1"/>
  <c r="CN26"/>
  <c r="CM21" i="25"/>
  <c r="CM35" i="29"/>
  <c r="CN30"/>
  <c r="CM22" i="31"/>
  <c r="BV30" i="21"/>
  <c r="BW30" s="1"/>
  <c r="CM32" i="24"/>
  <c r="BV36" i="31"/>
  <c r="BW36" s="1"/>
  <c r="CN35"/>
  <c r="BV37" i="29"/>
  <c r="BW37" s="1"/>
  <c r="BV29" i="30"/>
  <c r="BW29" s="1"/>
  <c r="BV27"/>
  <c r="BW27" s="1"/>
  <c r="CM28" i="23"/>
  <c r="CN22" i="26"/>
  <c r="BV20"/>
  <c r="BW20" s="1"/>
  <c r="CN28" i="28"/>
  <c r="CN34" i="29"/>
  <c r="CN32"/>
  <c r="CN20"/>
  <c r="CN34" i="31"/>
  <c r="CN31"/>
  <c r="CN21"/>
  <c r="CM32" i="26"/>
  <c r="BV31"/>
  <c r="BW31" s="1"/>
  <c r="BV23"/>
  <c r="BW23" s="1"/>
  <c r="CM20"/>
  <c r="CM21" i="27"/>
  <c r="BV29" i="29"/>
  <c r="BW29" s="1"/>
  <c r="CM28"/>
  <c r="BV27"/>
  <c r="BW27" s="1"/>
  <c r="CM26"/>
  <c r="BV25"/>
  <c r="BW25" s="1"/>
  <c r="BV33"/>
  <c r="BW33" s="1"/>
  <c r="CM28" i="30"/>
  <c r="CM24"/>
  <c r="CA26" i="24"/>
  <c r="CG26" s="1"/>
  <c r="CM26" s="1"/>
  <c r="CP26"/>
  <c r="CR26" s="1"/>
  <c r="BV25" i="30"/>
  <c r="BW25" s="1"/>
  <c r="CQ21" i="25"/>
  <c r="CM20" i="29"/>
  <c r="CM34"/>
  <c r="BV33" i="30"/>
  <c r="BW33" s="1"/>
  <c r="BV35"/>
  <c r="BW35" s="1"/>
  <c r="BV37"/>
  <c r="BW37" s="1"/>
  <c r="BV28" i="31"/>
  <c r="BW28" s="1"/>
  <c r="BV30"/>
  <c r="BW30" s="1"/>
  <c r="BV32"/>
  <c r="BW32" s="1"/>
  <c r="CQ26" i="29"/>
  <c r="BV37" i="25"/>
  <c r="BW37" s="1"/>
  <c r="BV24" i="31"/>
  <c r="BW24" s="1"/>
  <c r="CO19" i="1"/>
  <c r="CD28"/>
  <c r="CJ28" s="1"/>
  <c r="CN28" s="1"/>
  <c r="CP28" s="1"/>
  <c r="CF26"/>
  <c r="CL26" s="1"/>
  <c r="CN26" s="1"/>
  <c r="CP26" s="1"/>
  <c r="CB26"/>
  <c r="CH26" s="1"/>
  <c r="CD29"/>
  <c r="CJ29" s="1"/>
  <c r="CC23"/>
  <c r="CI23" s="1"/>
  <c r="CA23"/>
  <c r="CG23" s="1"/>
  <c r="CE21"/>
  <c r="CK21" s="1"/>
  <c r="CE19"/>
  <c r="CK19" s="1"/>
  <c r="CA19"/>
  <c r="CG19" s="1"/>
  <c r="CA29"/>
  <c r="CG29" s="1"/>
  <c r="CC29"/>
  <c r="CI29" s="1"/>
  <c r="CE29"/>
  <c r="CK29" s="1"/>
  <c r="CD21"/>
  <c r="CJ21" s="1"/>
  <c r="BP19"/>
  <c r="BS19" s="1"/>
  <c r="BR21"/>
  <c r="BU21" s="1"/>
  <c r="CO36"/>
  <c r="BR35"/>
  <c r="BU35" s="1"/>
  <c r="CC34"/>
  <c r="CI34" s="1"/>
  <c r="CC32"/>
  <c r="CI32" s="1"/>
  <c r="BR31"/>
  <c r="BU31" s="1"/>
  <c r="BV31" s="1"/>
  <c r="BW31" s="1"/>
  <c r="BR29"/>
  <c r="BU29" s="1"/>
  <c r="BR27"/>
  <c r="BU27" s="1"/>
  <c r="BR25"/>
  <c r="BU25" s="1"/>
  <c r="BP23"/>
  <c r="BS23" s="1"/>
  <c r="BV23" s="1"/>
  <c r="BW23" s="1"/>
  <c r="BP21"/>
  <c r="BS21" s="1"/>
  <c r="CA32"/>
  <c r="CG32" s="1"/>
  <c r="CE32"/>
  <c r="CK32" s="1"/>
  <c r="S31"/>
  <c r="S27"/>
  <c r="S25"/>
  <c r="S23"/>
  <c r="S33"/>
  <c r="S26"/>
  <c r="S24"/>
  <c r="S22"/>
  <c r="CM36"/>
  <c r="CM28"/>
  <c r="CO28" s="1"/>
  <c r="AG38"/>
  <c r="S38" s="1"/>
  <c r="CF31"/>
  <c r="CL31" s="1"/>
  <c r="E10" i="36"/>
  <c r="E6"/>
  <c r="B3"/>
  <c r="B5"/>
  <c r="B7"/>
  <c r="B9"/>
  <c r="D13"/>
  <c r="D15"/>
  <c r="D17"/>
  <c r="B45"/>
  <c r="B53"/>
  <c r="B61"/>
  <c r="B69"/>
  <c r="B77"/>
  <c r="B85"/>
  <c r="B93"/>
  <c r="B101"/>
  <c r="B109"/>
  <c r="B117"/>
  <c r="B125"/>
  <c r="B133"/>
  <c r="B141"/>
  <c r="B149"/>
  <c r="B157"/>
  <c r="B165"/>
  <c r="B173"/>
  <c r="B181"/>
  <c r="B189"/>
  <c r="B197"/>
  <c r="B205"/>
  <c r="B213"/>
  <c r="B221"/>
  <c r="G17" i="24"/>
  <c r="S31" s="1"/>
  <c r="B12" i="36"/>
  <c r="B14"/>
  <c r="B16"/>
  <c r="B41"/>
  <c r="B49"/>
  <c r="B57"/>
  <c r="B65"/>
  <c r="B73"/>
  <c r="B81"/>
  <c r="B89"/>
  <c r="B97"/>
  <c r="B105"/>
  <c r="B113"/>
  <c r="B121"/>
  <c r="B129"/>
  <c r="B137"/>
  <c r="B145"/>
  <c r="B153"/>
  <c r="B161"/>
  <c r="B169"/>
  <c r="B177"/>
  <c r="B185"/>
  <c r="B193"/>
  <c r="B201"/>
  <c r="B209"/>
  <c r="CR34" i="31"/>
  <c r="CQ34"/>
  <c r="BV35"/>
  <c r="BW35" s="1"/>
  <c r="BX36" s="1"/>
  <c r="CN27"/>
  <c r="CM27"/>
  <c r="BV27"/>
  <c r="BW27" s="1"/>
  <c r="CM26"/>
  <c r="CN26"/>
  <c r="BV26"/>
  <c r="BW26" s="1"/>
  <c r="BX38"/>
  <c r="CM37"/>
  <c r="CO37" s="1"/>
  <c r="CN36"/>
  <c r="CP36" s="1"/>
  <c r="CN37"/>
  <c r="CM36"/>
  <c r="CO36" s="1"/>
  <c r="CM34"/>
  <c r="BV34"/>
  <c r="BW34" s="1"/>
  <c r="CM35"/>
  <c r="CO35" s="1"/>
  <c r="BX37"/>
  <c r="CN38"/>
  <c r="CP38" s="1"/>
  <c r="CM38"/>
  <c r="CO38" s="1"/>
  <c r="CS20" i="28"/>
  <c r="S32" i="27"/>
  <c r="A220" i="36"/>
  <c r="A218"/>
  <c r="A216"/>
  <c r="A214"/>
  <c r="A212"/>
  <c r="A210"/>
  <c r="A208"/>
  <c r="A206"/>
  <c r="A204"/>
  <c r="A202"/>
  <c r="A200"/>
  <c r="A198"/>
  <c r="A196"/>
  <c r="A194"/>
  <c r="A192"/>
  <c r="A190"/>
  <c r="A188"/>
  <c r="A186"/>
  <c r="A184"/>
  <c r="A182"/>
  <c r="A180"/>
  <c r="A178"/>
  <c r="A176"/>
  <c r="A174"/>
  <c r="A172"/>
  <c r="A170"/>
  <c r="A168"/>
  <c r="A166"/>
  <c r="A164"/>
  <c r="A162"/>
  <c r="A160"/>
  <c r="A158"/>
  <c r="A156"/>
  <c r="A154"/>
  <c r="A152"/>
  <c r="A150"/>
  <c r="A148"/>
  <c r="A146"/>
  <c r="A144"/>
  <c r="A142"/>
  <c r="A140"/>
  <c r="A138"/>
  <c r="A136"/>
  <c r="A134"/>
  <c r="A132"/>
  <c r="A130"/>
  <c r="A128"/>
  <c r="A126"/>
  <c r="A124"/>
  <c r="A122"/>
  <c r="A120"/>
  <c r="A118"/>
  <c r="A116"/>
  <c r="A114"/>
  <c r="A112"/>
  <c r="A110"/>
  <c r="D220"/>
  <c r="D218"/>
  <c r="D216"/>
  <c r="D214"/>
  <c r="D212"/>
  <c r="D210"/>
  <c r="D208"/>
  <c r="D206"/>
  <c r="D204"/>
  <c r="D202"/>
  <c r="D200"/>
  <c r="D198"/>
  <c r="D196"/>
  <c r="D194"/>
  <c r="D192"/>
  <c r="D190"/>
  <c r="D188"/>
  <c r="D186"/>
  <c r="D184"/>
  <c r="D182"/>
  <c r="D180"/>
  <c r="D178"/>
  <c r="D176"/>
  <c r="D174"/>
  <c r="D172"/>
  <c r="D170"/>
  <c r="D168"/>
  <c r="D166"/>
  <c r="D164"/>
  <c r="D162"/>
  <c r="D160"/>
  <c r="D158"/>
  <c r="D156"/>
  <c r="D154"/>
  <c r="D152"/>
  <c r="D150"/>
  <c r="D148"/>
  <c r="D146"/>
  <c r="D144"/>
  <c r="D142"/>
  <c r="D140"/>
  <c r="D138"/>
  <c r="D136"/>
  <c r="D134"/>
  <c r="D132"/>
  <c r="D130"/>
  <c r="D128"/>
  <c r="D126"/>
  <c r="D124"/>
  <c r="D122"/>
  <c r="D120"/>
  <c r="D118"/>
  <c r="D116"/>
  <c r="D114"/>
  <c r="D112"/>
  <c r="D110"/>
  <c r="D108"/>
  <c r="D106"/>
  <c r="D104"/>
  <c r="D102"/>
  <c r="D100"/>
  <c r="D98"/>
  <c r="D96"/>
  <c r="D94"/>
  <c r="D92"/>
  <c r="D90"/>
  <c r="D88"/>
  <c r="D86"/>
  <c r="D84"/>
  <c r="D82"/>
  <c r="D80"/>
  <c r="D78"/>
  <c r="D76"/>
  <c r="D74"/>
  <c r="D72"/>
  <c r="D70"/>
  <c r="D68"/>
  <c r="D66"/>
  <c r="D64"/>
  <c r="D62"/>
  <c r="D60"/>
  <c r="D58"/>
  <c r="D56"/>
  <c r="D54"/>
  <c r="D52"/>
  <c r="D50"/>
  <c r="D48"/>
  <c r="D46"/>
  <c r="D44"/>
  <c r="D42"/>
  <c r="D40"/>
  <c r="H21" i="27"/>
  <c r="D3" i="36"/>
  <c r="D5"/>
  <c r="D7"/>
  <c r="D9"/>
  <c r="D12"/>
  <c r="D14"/>
  <c r="D16"/>
  <c r="D18"/>
  <c r="A11"/>
  <c r="A4"/>
  <c r="A6"/>
  <c r="A8"/>
  <c r="A10"/>
  <c r="A13"/>
  <c r="A15"/>
  <c r="A17"/>
  <c r="B13"/>
  <c r="B15"/>
  <c r="B17"/>
  <c r="A39"/>
  <c r="A41"/>
  <c r="A43"/>
  <c r="A45"/>
  <c r="A47"/>
  <c r="A49"/>
  <c r="A51"/>
  <c r="A53"/>
  <c r="A55"/>
  <c r="A57"/>
  <c r="A59"/>
  <c r="A61"/>
  <c r="A63"/>
  <c r="A65"/>
  <c r="A67"/>
  <c r="A69"/>
  <c r="A71"/>
  <c r="A73"/>
  <c r="A75"/>
  <c r="A77"/>
  <c r="A79"/>
  <c r="A81"/>
  <c r="A83"/>
  <c r="A85"/>
  <c r="A87"/>
  <c r="A89"/>
  <c r="A91"/>
  <c r="A93"/>
  <c r="A95"/>
  <c r="A97"/>
  <c r="A99"/>
  <c r="A101"/>
  <c r="A103"/>
  <c r="A105"/>
  <c r="A107"/>
  <c r="A109"/>
  <c r="A113"/>
  <c r="A117"/>
  <c r="A121"/>
  <c r="A125"/>
  <c r="A129"/>
  <c r="A133"/>
  <c r="A137"/>
  <c r="A141"/>
  <c r="A145"/>
  <c r="A149"/>
  <c r="A153"/>
  <c r="A157"/>
  <c r="A161"/>
  <c r="A165"/>
  <c r="A169"/>
  <c r="A173"/>
  <c r="A177"/>
  <c r="A181"/>
  <c r="A185"/>
  <c r="A189"/>
  <c r="A193"/>
  <c r="A197"/>
  <c r="A201"/>
  <c r="A205"/>
  <c r="A209"/>
  <c r="A213"/>
  <c r="A217"/>
  <c r="A221"/>
  <c r="D41"/>
  <c r="D45"/>
  <c r="D49"/>
  <c r="D53"/>
  <c r="D57"/>
  <c r="D61"/>
  <c r="D65"/>
  <c r="D69"/>
  <c r="D73"/>
  <c r="D77"/>
  <c r="D81"/>
  <c r="D85"/>
  <c r="D89"/>
  <c r="D93"/>
  <c r="D97"/>
  <c r="D101"/>
  <c r="D105"/>
  <c r="D109"/>
  <c r="D113"/>
  <c r="D117"/>
  <c r="D121"/>
  <c r="D125"/>
  <c r="D129"/>
  <c r="D133"/>
  <c r="D137"/>
  <c r="D141"/>
  <c r="D145"/>
  <c r="D149"/>
  <c r="D153"/>
  <c r="D157"/>
  <c r="D161"/>
  <c r="D165"/>
  <c r="D169"/>
  <c r="D173"/>
  <c r="D177"/>
  <c r="D181"/>
  <c r="D185"/>
  <c r="D189"/>
  <c r="D193"/>
  <c r="D197"/>
  <c r="D201"/>
  <c r="D205"/>
  <c r="D209"/>
  <c r="D213"/>
  <c r="D217"/>
  <c r="D221"/>
  <c r="B220"/>
  <c r="B218"/>
  <c r="B216"/>
  <c r="B214"/>
  <c r="B212"/>
  <c r="B210"/>
  <c r="B208"/>
  <c r="B206"/>
  <c r="B204"/>
  <c r="B202"/>
  <c r="B200"/>
  <c r="B198"/>
  <c r="B196"/>
  <c r="B194"/>
  <c r="B192"/>
  <c r="B190"/>
  <c r="B188"/>
  <c r="B186"/>
  <c r="B184"/>
  <c r="B182"/>
  <c r="B180"/>
  <c r="B178"/>
  <c r="B176"/>
  <c r="B174"/>
  <c r="B172"/>
  <c r="B170"/>
  <c r="B168"/>
  <c r="B166"/>
  <c r="B164"/>
  <c r="B162"/>
  <c r="B160"/>
  <c r="B158"/>
  <c r="B156"/>
  <c r="B154"/>
  <c r="B152"/>
  <c r="B150"/>
  <c r="B148"/>
  <c r="B146"/>
  <c r="B144"/>
  <c r="B142"/>
  <c r="B140"/>
  <c r="B138"/>
  <c r="B136"/>
  <c r="B134"/>
  <c r="B132"/>
  <c r="B130"/>
  <c r="B128"/>
  <c r="B126"/>
  <c r="B124"/>
  <c r="B122"/>
  <c r="B120"/>
  <c r="B118"/>
  <c r="B116"/>
  <c r="B114"/>
  <c r="B112"/>
  <c r="B110"/>
  <c r="B108"/>
  <c r="B106"/>
  <c r="B104"/>
  <c r="B102"/>
  <c r="B100"/>
  <c r="B98"/>
  <c r="B96"/>
  <c r="B94"/>
  <c r="B92"/>
  <c r="B90"/>
  <c r="B88"/>
  <c r="B86"/>
  <c r="B84"/>
  <c r="B82"/>
  <c r="B80"/>
  <c r="B78"/>
  <c r="B76"/>
  <c r="B74"/>
  <c r="B72"/>
  <c r="B70"/>
  <c r="B68"/>
  <c r="B66"/>
  <c r="B64"/>
  <c r="B62"/>
  <c r="B60"/>
  <c r="B58"/>
  <c r="B56"/>
  <c r="B54"/>
  <c r="B52"/>
  <c r="B50"/>
  <c r="B48"/>
  <c r="B46"/>
  <c r="B44"/>
  <c r="B42"/>
  <c r="B40"/>
  <c r="AE22" i="21"/>
  <c r="AB31" i="26"/>
  <c r="AB24" i="27"/>
  <c r="AB32"/>
  <c r="AB22"/>
  <c r="AC19"/>
  <c r="AB25"/>
  <c r="AE38"/>
  <c r="AE34"/>
  <c r="AE30"/>
  <c r="AE26"/>
  <c r="AC22"/>
  <c r="AB35"/>
  <c r="AC31"/>
  <c r="AE22"/>
  <c r="AC26"/>
  <c r="AC36"/>
  <c r="AB22" i="25"/>
  <c r="AB34"/>
  <c r="AC24"/>
  <c r="AC38"/>
  <c r="AE34"/>
  <c r="AE19"/>
  <c r="AE24"/>
  <c r="AB33" i="21"/>
  <c r="AC38"/>
  <c r="AC30"/>
  <c r="AB21"/>
  <c r="AE24"/>
  <c r="AE28"/>
  <c r="AE32"/>
  <c r="AE36"/>
  <c r="AC23"/>
  <c r="AB30"/>
  <c r="AB38"/>
  <c r="AB19"/>
  <c r="AC37"/>
  <c r="AE19"/>
  <c r="AB31"/>
  <c r="AB25" i="26"/>
  <c r="AC20"/>
  <c r="AB22"/>
  <c r="AB37"/>
  <c r="AC19" i="25"/>
  <c r="AB25"/>
  <c r="AB38"/>
  <c r="AC33"/>
  <c r="AC28"/>
  <c r="AC23"/>
  <c r="AC30"/>
  <c r="AB32"/>
  <c r="AE26"/>
  <c r="AC34"/>
  <c r="AB36"/>
  <c r="AB31"/>
  <c r="AE21"/>
  <c r="AE22"/>
  <c r="AB20"/>
  <c r="AB30" i="27"/>
  <c r="AB19"/>
  <c r="AB38" i="26"/>
  <c r="AB34"/>
  <c r="AB32"/>
  <c r="AB28"/>
  <c r="AC23"/>
  <c r="AC21"/>
  <c r="AB37" i="21"/>
  <c r="AE20"/>
  <c r="AC32"/>
  <c r="AC24"/>
  <c r="AB23"/>
  <c r="AE27"/>
  <c r="AE31"/>
  <c r="AE35"/>
  <c r="AC20"/>
  <c r="AB28"/>
  <c r="AB36"/>
  <c r="AC21"/>
  <c r="AE19" i="29"/>
  <c r="AB21"/>
  <c r="AC23"/>
  <c r="AC24"/>
  <c r="AB25"/>
  <c r="AE26"/>
  <c r="AC28"/>
  <c r="AB29"/>
  <c r="AE30"/>
  <c r="AC32"/>
  <c r="AB33"/>
  <c r="AE34"/>
  <c r="AC36"/>
  <c r="AB37"/>
  <c r="AE38"/>
  <c r="AB29" i="27"/>
  <c r="AB37" i="25"/>
  <c r="AC32"/>
  <c r="AC22"/>
  <c r="AE33" i="27"/>
  <c r="AE25"/>
  <c r="AE22" i="26"/>
  <c r="AC27"/>
  <c r="AC31"/>
  <c r="AC35"/>
  <c r="AB19" i="31"/>
  <c r="AE20" i="29"/>
  <c r="AE22"/>
  <c r="AB24"/>
  <c r="AE27"/>
  <c r="AC31"/>
  <c r="AB32"/>
  <c r="AE35"/>
  <c r="AB27" i="27"/>
  <c r="AC29" i="29"/>
  <c r="AB30"/>
  <c r="AE37"/>
  <c r="AC33"/>
  <c r="AB34"/>
  <c r="AE30" i="26"/>
  <c r="G17" i="28"/>
  <c r="S23" s="1"/>
  <c r="AE20" i="31"/>
  <c r="AC28"/>
  <c r="AE25" i="26"/>
  <c r="G17" i="30"/>
  <c r="S33" s="1"/>
  <c r="AE35" i="26"/>
  <c r="E9" i="36"/>
  <c r="E7"/>
  <c r="E5"/>
  <c r="E3"/>
  <c r="D4"/>
  <c r="D6"/>
  <c r="D8"/>
  <c r="D10"/>
  <c r="B18"/>
  <c r="A3"/>
  <c r="A5"/>
  <c r="A7"/>
  <c r="A9"/>
  <c r="A12"/>
  <c r="A14"/>
  <c r="A16"/>
  <c r="A40"/>
  <c r="A42"/>
  <c r="A44"/>
  <c r="A46"/>
  <c r="A48"/>
  <c r="A50"/>
  <c r="A52"/>
  <c r="A54"/>
  <c r="A56"/>
  <c r="A58"/>
  <c r="A60"/>
  <c r="A62"/>
  <c r="A64"/>
  <c r="A66"/>
  <c r="A68"/>
  <c r="A70"/>
  <c r="A72"/>
  <c r="A74"/>
  <c r="A76"/>
  <c r="A78"/>
  <c r="A80"/>
  <c r="A82"/>
  <c r="A84"/>
  <c r="A86"/>
  <c r="A88"/>
  <c r="A90"/>
  <c r="A92"/>
  <c r="A94"/>
  <c r="A96"/>
  <c r="A98"/>
  <c r="A100"/>
  <c r="A102"/>
  <c r="A104"/>
  <c r="A106"/>
  <c r="A108"/>
  <c r="A111"/>
  <c r="A115"/>
  <c r="A119"/>
  <c r="A123"/>
  <c r="A127"/>
  <c r="A131"/>
  <c r="A135"/>
  <c r="A139"/>
  <c r="A143"/>
  <c r="A147"/>
  <c r="A151"/>
  <c r="A155"/>
  <c r="A159"/>
  <c r="A163"/>
  <c r="A167"/>
  <c r="A171"/>
  <c r="A175"/>
  <c r="A179"/>
  <c r="A183"/>
  <c r="A187"/>
  <c r="A191"/>
  <c r="A195"/>
  <c r="A199"/>
  <c r="A203"/>
  <c r="A207"/>
  <c r="A211"/>
  <c r="A215"/>
  <c r="A219"/>
  <c r="B39"/>
  <c r="B43"/>
  <c r="B47"/>
  <c r="B51"/>
  <c r="B55"/>
  <c r="B59"/>
  <c r="B63"/>
  <c r="B67"/>
  <c r="B71"/>
  <c r="B75"/>
  <c r="B79"/>
  <c r="B83"/>
  <c r="B87"/>
  <c r="B91"/>
  <c r="B95"/>
  <c r="B99"/>
  <c r="B103"/>
  <c r="B107"/>
  <c r="B111"/>
  <c r="B115"/>
  <c r="B119"/>
  <c r="B123"/>
  <c r="B127"/>
  <c r="B131"/>
  <c r="B135"/>
  <c r="B139"/>
  <c r="B143"/>
  <c r="B147"/>
  <c r="B151"/>
  <c r="B155"/>
  <c r="B159"/>
  <c r="B163"/>
  <c r="B167"/>
  <c r="B171"/>
  <c r="B175"/>
  <c r="B179"/>
  <c r="B183"/>
  <c r="B187"/>
  <c r="B191"/>
  <c r="B195"/>
  <c r="B199"/>
  <c r="B203"/>
  <c r="B207"/>
  <c r="B211"/>
  <c r="B215"/>
  <c r="B219"/>
  <c r="D39"/>
  <c r="D43"/>
  <c r="D47"/>
  <c r="D51"/>
  <c r="D55"/>
  <c r="D59"/>
  <c r="D63"/>
  <c r="D67"/>
  <c r="D71"/>
  <c r="D75"/>
  <c r="D79"/>
  <c r="D83"/>
  <c r="D87"/>
  <c r="D91"/>
  <c r="D95"/>
  <c r="D99"/>
  <c r="D103"/>
  <c r="D107"/>
  <c r="D111"/>
  <c r="D115"/>
  <c r="D119"/>
  <c r="D123"/>
  <c r="D127"/>
  <c r="D131"/>
  <c r="D135"/>
  <c r="D139"/>
  <c r="D143"/>
  <c r="D147"/>
  <c r="D151"/>
  <c r="D155"/>
  <c r="D159"/>
  <c r="D163"/>
  <c r="D167"/>
  <c r="D171"/>
  <c r="D175"/>
  <c r="D179"/>
  <c r="D183"/>
  <c r="D187"/>
  <c r="D191"/>
  <c r="D195"/>
  <c r="D199"/>
  <c r="D203"/>
  <c r="D207"/>
  <c r="D211"/>
  <c r="D215"/>
  <c r="D219"/>
  <c r="CR35" i="21"/>
  <c r="CQ35"/>
  <c r="BQ18" i="23"/>
  <c r="BT38" i="21"/>
  <c r="CM35"/>
  <c r="BV35"/>
  <c r="BW35" s="1"/>
  <c r="BV34"/>
  <c r="BW34" s="1"/>
  <c r="CN21"/>
  <c r="CN36" i="1"/>
  <c r="CP36" s="1"/>
  <c r="S36"/>
  <c r="A18" i="36"/>
  <c r="E11"/>
  <c r="S28" i="1"/>
  <c r="S29"/>
  <c r="B11" i="36"/>
  <c r="D11"/>
  <c r="CW20" i="28"/>
  <c r="CT20"/>
  <c r="CU20"/>
  <c r="H30" i="27"/>
  <c r="H26"/>
  <c r="AC32"/>
  <c r="H27"/>
  <c r="AB28" i="28"/>
  <c r="S32" i="24" l="1"/>
  <c r="S30" i="26"/>
  <c r="S25" i="25"/>
  <c r="S30" i="31"/>
  <c r="S30" i="23"/>
  <c r="CV22" i="24"/>
  <c r="CW27" i="31"/>
  <c r="CT33" i="27"/>
  <c r="CW26" i="28"/>
  <c r="CX26" s="1"/>
  <c r="BX34" i="25"/>
  <c r="BX27" i="28"/>
  <c r="BX35" i="23"/>
  <c r="CT29"/>
  <c r="BX36" i="29"/>
  <c r="CV35" i="23"/>
  <c r="CT26" i="28"/>
  <c r="BY31" i="29"/>
  <c r="CS22" i="30"/>
  <c r="BY23" i="31"/>
  <c r="CS36" i="30"/>
  <c r="CT26" i="25"/>
  <c r="CX26" s="1"/>
  <c r="H26" s="1"/>
  <c r="BX34" i="23"/>
  <c r="BY20" i="24"/>
  <c r="BY29" i="23"/>
  <c r="BY31" i="27"/>
  <c r="BY22" i="23"/>
  <c r="BY25"/>
  <c r="BY25" i="28"/>
  <c r="BX27" i="25"/>
  <c r="CT27"/>
  <c r="CU24" i="29"/>
  <c r="BY36"/>
  <c r="BX24" i="28"/>
  <c r="CS24" i="23"/>
  <c r="BX34" i="26"/>
  <c r="CS31" i="28"/>
  <c r="CT31" s="1"/>
  <c r="CW37"/>
  <c r="CU26" i="30"/>
  <c r="CS26" i="31"/>
  <c r="CW26" s="1"/>
  <c r="CV31" i="25"/>
  <c r="CM31" i="21"/>
  <c r="CN24"/>
  <c r="CM19"/>
  <c r="CM27"/>
  <c r="CN28"/>
  <c r="S33" i="25"/>
  <c r="CV20" i="28"/>
  <c r="BY34" i="24"/>
  <c r="BX22" i="23"/>
  <c r="CV30" i="28"/>
  <c r="BX21" i="23"/>
  <c r="BX33" i="25"/>
  <c r="BX29" i="24"/>
  <c r="CV28" i="23"/>
  <c r="CX28" s="1"/>
  <c r="H28" s="1"/>
  <c r="CS21"/>
  <c r="CU21" s="1"/>
  <c r="CV21" i="24"/>
  <c r="CS20" i="25"/>
  <c r="CW20" s="1"/>
  <c r="CV29"/>
  <c r="CS23"/>
  <c r="CT23" s="1"/>
  <c r="BY33" i="26"/>
  <c r="CU33" i="31"/>
  <c r="BX23" i="25"/>
  <c r="CM29" i="21"/>
  <c r="BV25"/>
  <c r="BW25" s="1"/>
  <c r="BX26" s="1"/>
  <c r="CM28"/>
  <c r="CS30" i="30"/>
  <c r="CS31"/>
  <c r="CW25" i="25"/>
  <c r="CU25"/>
  <c r="CW30" i="23"/>
  <c r="CU30"/>
  <c r="CW25" i="24"/>
  <c r="CU25"/>
  <c r="CV22" i="30"/>
  <c r="CW22"/>
  <c r="CU22"/>
  <c r="CW34" i="25"/>
  <c r="CU34"/>
  <c r="BY31" i="30"/>
  <c r="CT31"/>
  <c r="CT32"/>
  <c r="BX31"/>
  <c r="BY32"/>
  <c r="CU36" i="29"/>
  <c r="CX36" s="1"/>
  <c r="CW36"/>
  <c r="CT36"/>
  <c r="CT25" i="27"/>
  <c r="CW25"/>
  <c r="CU25"/>
  <c r="CW23" i="30"/>
  <c r="CU23"/>
  <c r="CT23"/>
  <c r="CX23" s="1"/>
  <c r="CV23"/>
  <c r="CN23" i="21"/>
  <c r="CW35" i="30"/>
  <c r="CU35"/>
  <c r="CS26" i="27"/>
  <c r="BY36" i="31"/>
  <c r="CV35" i="25"/>
  <c r="BY24"/>
  <c r="BX33" i="24"/>
  <c r="CV25" i="23"/>
  <c r="BY27" i="24"/>
  <c r="CU35" i="23"/>
  <c r="BX27"/>
  <c r="CW37" i="27"/>
  <c r="BX22" i="28"/>
  <c r="BY28"/>
  <c r="BX37" i="24"/>
  <c r="BY24" i="23"/>
  <c r="BX26"/>
  <c r="CT25" i="24"/>
  <c r="CX25" s="1"/>
  <c r="H25" s="1"/>
  <c r="CV25" i="25"/>
  <c r="CS24"/>
  <c r="CW37"/>
  <c r="CS34" i="26"/>
  <c r="CU34" s="1"/>
  <c r="CS23" i="28"/>
  <c r="BY32"/>
  <c r="CS37" i="30"/>
  <c r="CV37" s="1"/>
  <c r="BY22"/>
  <c r="CS21" i="31"/>
  <c r="CS37" i="29"/>
  <c r="BV29" i="21"/>
  <c r="BW29" s="1"/>
  <c r="BX29" s="1"/>
  <c r="S37" i="27"/>
  <c r="BX35" i="31"/>
  <c r="CV24" i="27"/>
  <c r="CV24" i="25"/>
  <c r="CW33" i="23"/>
  <c r="BY27" i="28"/>
  <c r="CV26" i="25"/>
  <c r="CV23" i="24"/>
  <c r="BY22" i="25"/>
  <c r="CV20" i="24"/>
  <c r="BV18" i="27"/>
  <c r="CX24" i="29"/>
  <c r="BX35" i="27"/>
  <c r="CS32" i="25"/>
  <c r="CS18" i="29"/>
  <c r="CU28"/>
  <c r="CW32"/>
  <c r="BX32" i="30"/>
  <c r="CV25" i="26"/>
  <c r="BX26" i="25"/>
  <c r="CM37" i="21"/>
  <c r="CO37" s="1"/>
  <c r="CR37" s="1"/>
  <c r="CS37" s="1"/>
  <c r="CW37" s="1"/>
  <c r="CM37" i="1"/>
  <c r="CO37" s="1"/>
  <c r="BV24"/>
  <c r="BW24" s="1"/>
  <c r="CW30" i="27"/>
  <c r="CU30"/>
  <c r="CX30" s="1"/>
  <c r="CU37" i="23"/>
  <c r="BX24" i="30"/>
  <c r="CR18"/>
  <c r="CT32" i="29"/>
  <c r="CT35" i="27"/>
  <c r="CV25" i="24"/>
  <c r="CS36"/>
  <c r="CT36" s="1"/>
  <c r="CS20" i="27"/>
  <c r="CU20" s="1"/>
  <c r="CX21"/>
  <c r="BV38" i="28"/>
  <c r="BX25" i="27"/>
  <c r="BY21" i="31"/>
  <c r="CV34" i="28"/>
  <c r="CM38" i="27"/>
  <c r="CM18" i="28" s="1"/>
  <c r="CN31" i="21"/>
  <c r="CM25"/>
  <c r="CM36"/>
  <c r="BS38"/>
  <c r="BS18" i="23" s="1"/>
  <c r="BV24" i="21"/>
  <c r="BW24" s="1"/>
  <c r="BX24" s="1"/>
  <c r="CQ23"/>
  <c r="CR23"/>
  <c r="CN22"/>
  <c r="CM21"/>
  <c r="CN19"/>
  <c r="CM22"/>
  <c r="BV37"/>
  <c r="BW37" s="1"/>
  <c r="BX37" s="1"/>
  <c r="CN27"/>
  <c r="CQ28"/>
  <c r="BV32"/>
  <c r="BW32" s="1"/>
  <c r="CM26"/>
  <c r="CN33"/>
  <c r="CS28"/>
  <c r="CW28" s="1"/>
  <c r="CN37"/>
  <c r="CP37" s="1"/>
  <c r="BV19"/>
  <c r="BW19" s="1"/>
  <c r="BY20" s="1"/>
  <c r="CH38"/>
  <c r="CM38" s="1"/>
  <c r="BY23"/>
  <c r="CI38"/>
  <c r="CI18" i="23" s="1"/>
  <c r="CM32" i="1"/>
  <c r="CO32" s="1"/>
  <c r="CN37"/>
  <c r="CP37" s="1"/>
  <c r="CR37" s="1"/>
  <c r="CM21"/>
  <c r="CO21" s="1"/>
  <c r="CQ28"/>
  <c r="BV38"/>
  <c r="BW38" s="1"/>
  <c r="BQ18" i="21"/>
  <c r="BP18"/>
  <c r="BV26" i="1"/>
  <c r="BW26" s="1"/>
  <c r="CM30"/>
  <c r="CO30" s="1"/>
  <c r="BV32"/>
  <c r="BW32" s="1"/>
  <c r="BY32" s="1"/>
  <c r="CM24"/>
  <c r="CO24" s="1"/>
  <c r="CN23"/>
  <c r="CP23" s="1"/>
  <c r="CM25"/>
  <c r="CO25" s="1"/>
  <c r="BV28"/>
  <c r="BW28" s="1"/>
  <c r="BV20"/>
  <c r="BW20" s="1"/>
  <c r="BV35"/>
  <c r="BW35" s="1"/>
  <c r="CN24"/>
  <c r="CP24" s="1"/>
  <c r="CM20"/>
  <c r="CO20" s="1"/>
  <c r="CN34"/>
  <c r="CP34" s="1"/>
  <c r="BV27"/>
  <c r="BW27" s="1"/>
  <c r="CN35"/>
  <c r="CP35" s="1"/>
  <c r="H28" i="21"/>
  <c r="S25" i="27"/>
  <c r="S34" i="26"/>
  <c r="S29"/>
  <c r="S35" i="27"/>
  <c r="S26"/>
  <c r="S29"/>
  <c r="P17"/>
  <c r="S24"/>
  <c r="S19"/>
  <c r="S23"/>
  <c r="CT21" i="23"/>
  <c r="CR19"/>
  <c r="CS20" s="1"/>
  <c r="CQ19"/>
  <c r="BV19"/>
  <c r="BW19" s="1"/>
  <c r="BX20" s="1"/>
  <c r="BV34" i="1"/>
  <c r="BW34" s="1"/>
  <c r="BV33"/>
  <c r="BW33" s="1"/>
  <c r="CN32"/>
  <c r="CP32" s="1"/>
  <c r="CM34"/>
  <c r="CO34" s="1"/>
  <c r="CR34" s="1"/>
  <c r="BV36"/>
  <c r="BW36" s="1"/>
  <c r="CD18" i="21"/>
  <c r="CF18"/>
  <c r="CM33" i="1"/>
  <c r="CO33" s="1"/>
  <c r="CN25"/>
  <c r="CP25" s="1"/>
  <c r="CQ25" s="1"/>
  <c r="BV37"/>
  <c r="BW37" s="1"/>
  <c r="CN33"/>
  <c r="CP33" s="1"/>
  <c r="BV30"/>
  <c r="BW30" s="1"/>
  <c r="BY31" s="1"/>
  <c r="BV25"/>
  <c r="BW25" s="1"/>
  <c r="BX25" s="1"/>
  <c r="CN30"/>
  <c r="CP30" s="1"/>
  <c r="CM35"/>
  <c r="CO35" s="1"/>
  <c r="CM22"/>
  <c r="CO22" s="1"/>
  <c r="CM27"/>
  <c r="CO27" s="1"/>
  <c r="BV29"/>
  <c r="BW29" s="1"/>
  <c r="CN20"/>
  <c r="CP20" s="1"/>
  <c r="CC18" i="21"/>
  <c r="CM26" i="1"/>
  <c r="CO26" s="1"/>
  <c r="CQ26" s="1"/>
  <c r="CN29"/>
  <c r="CP29" s="1"/>
  <c r="CN22"/>
  <c r="CP22" s="1"/>
  <c r="CN31"/>
  <c r="CP31" s="1"/>
  <c r="CQ31" s="1"/>
  <c r="CN21"/>
  <c r="CP21" s="1"/>
  <c r="CQ21" s="1"/>
  <c r="BV22"/>
  <c r="BW22" s="1"/>
  <c r="BX23" s="1"/>
  <c r="CN19"/>
  <c r="CN38"/>
  <c r="CE18" i="21"/>
  <c r="CN38"/>
  <c r="CM34"/>
  <c r="CN25"/>
  <c r="BX23"/>
  <c r="CR21"/>
  <c r="CS21" s="1"/>
  <c r="CU21" s="1"/>
  <c r="CR22"/>
  <c r="CN36"/>
  <c r="CR36"/>
  <c r="CQ34"/>
  <c r="CS34" s="1"/>
  <c r="CM33"/>
  <c r="CR19"/>
  <c r="CQ37"/>
  <c r="BX32"/>
  <c r="CN34"/>
  <c r="CQ19"/>
  <c r="CQ22"/>
  <c r="CR31"/>
  <c r="CS31" s="1"/>
  <c r="CR24"/>
  <c r="BY33"/>
  <c r="BX22"/>
  <c r="CR29"/>
  <c r="CQ29"/>
  <c r="BY22"/>
  <c r="S29" i="24"/>
  <c r="S37" i="26"/>
  <c r="CS20"/>
  <c r="CW20" s="1"/>
  <c r="S28" i="28"/>
  <c r="CS19" i="27"/>
  <c r="CW19" s="1"/>
  <c r="S31" i="26"/>
  <c r="S33" i="29"/>
  <c r="CT20" i="25"/>
  <c r="CS19" i="30"/>
  <c r="CV19" s="1"/>
  <c r="S35" i="29"/>
  <c r="CW19"/>
  <c r="CU19"/>
  <c r="CS19" i="25"/>
  <c r="CW19" s="1"/>
  <c r="S34" i="28"/>
  <c r="S35"/>
  <c r="S28" i="25"/>
  <c r="S38" i="24"/>
  <c r="S28" i="26"/>
  <c r="S25"/>
  <c r="S32"/>
  <c r="S25" i="28"/>
  <c r="S30"/>
  <c r="CV19"/>
  <c r="CU20" i="29"/>
  <c r="S35" i="24"/>
  <c r="S27" i="26"/>
  <c r="CS20" i="31"/>
  <c r="S19" i="25"/>
  <c r="S22" i="24"/>
  <c r="S21" i="29"/>
  <c r="S31" i="31"/>
  <c r="S35" i="25"/>
  <c r="P17"/>
  <c r="S25" i="24"/>
  <c r="S25" i="29"/>
  <c r="S23"/>
  <c r="S21" i="31"/>
  <c r="P17" i="21"/>
  <c r="S28" i="29"/>
  <c r="S23" i="31"/>
  <c r="S23" i="25"/>
  <c r="S37" i="24"/>
  <c r="S30"/>
  <c r="S19" i="30"/>
  <c r="S29" i="21"/>
  <c r="S26" i="29"/>
  <c r="P17" i="31"/>
  <c r="S27"/>
  <c r="S25" i="21"/>
  <c r="S29" i="25"/>
  <c r="S20"/>
  <c r="S22"/>
  <c r="S21" i="24"/>
  <c r="S33"/>
  <c r="P17"/>
  <c r="S19" i="23"/>
  <c r="S37" i="21"/>
  <c r="S19" i="29"/>
  <c r="S31"/>
  <c r="S24" i="31"/>
  <c r="S35"/>
  <c r="S22"/>
  <c r="S31" i="30"/>
  <c r="S37" i="31"/>
  <c r="S37" i="25"/>
  <c r="S20" i="24"/>
  <c r="S34" i="29"/>
  <c r="S21" i="30"/>
  <c r="S33" i="21"/>
  <c r="S21" i="25"/>
  <c r="S30"/>
  <c r="S32"/>
  <c r="S34" i="24"/>
  <c r="S19"/>
  <c r="S34" i="21"/>
  <c r="S36" i="29"/>
  <c r="S29" i="31"/>
  <c r="S26"/>
  <c r="S28"/>
  <c r="S36"/>
  <c r="S26" i="25"/>
  <c r="S24" i="24"/>
  <c r="S19" i="31"/>
  <c r="S38"/>
  <c r="S36" i="23"/>
  <c r="S38" i="25"/>
  <c r="S24"/>
  <c r="S36" i="24"/>
  <c r="S26"/>
  <c r="S23"/>
  <c r="S26" i="23"/>
  <c r="S31"/>
  <c r="S22" i="29"/>
  <c r="S20" i="31"/>
  <c r="S27" i="29"/>
  <c r="S36" i="25"/>
  <c r="S34" i="31"/>
  <c r="S31" i="25"/>
  <c r="S28" i="23"/>
  <c r="S34" i="25"/>
  <c r="S28" i="24"/>
  <c r="S27"/>
  <c r="S37" i="23"/>
  <c r="P17" i="29"/>
  <c r="S33" i="31"/>
  <c r="S28" i="21"/>
  <c r="S32" i="31"/>
  <c r="S38" i="21"/>
  <c r="CB18"/>
  <c r="CH38" i="1"/>
  <c r="CN27"/>
  <c r="CP27" s="1"/>
  <c r="CR28" s="1"/>
  <c r="BY24"/>
  <c r="CQ19"/>
  <c r="CS19" s="1"/>
  <c r="CX19" s="1"/>
  <c r="BV19"/>
  <c r="BW19" s="1"/>
  <c r="D8" i="27"/>
  <c r="D8" i="26"/>
  <c r="D8" i="25"/>
  <c r="D8" i="30"/>
  <c r="D8" i="31"/>
  <c r="R7" i="1"/>
  <c r="AH7" s="1"/>
  <c r="T16" s="1"/>
  <c r="D8" i="29"/>
  <c r="D8" i="24"/>
  <c r="D8" i="28"/>
  <c r="D8" i="21"/>
  <c r="S33" i="26"/>
  <c r="S34" i="23"/>
  <c r="S26" i="21"/>
  <c r="S21" i="27"/>
  <c r="S35" i="26"/>
  <c r="S32" i="23"/>
  <c r="S36" i="21"/>
  <c r="S21" i="23"/>
  <c r="S19" i="21"/>
  <c r="S19" i="26"/>
  <c r="S21" i="21"/>
  <c r="S35"/>
  <c r="S27" i="23"/>
  <c r="S38"/>
  <c r="S23" i="21"/>
  <c r="S22"/>
  <c r="S21" i="26"/>
  <c r="S23"/>
  <c r="S24"/>
  <c r="S36"/>
  <c r="P17"/>
  <c r="S31" i="21"/>
  <c r="S30"/>
  <c r="S20"/>
  <c r="S31" i="27"/>
  <c r="S28"/>
  <c r="S22"/>
  <c r="S30"/>
  <c r="S20" i="23"/>
  <c r="S32" i="21"/>
  <c r="S38" i="26"/>
  <c r="S33" i="27"/>
  <c r="S26" i="26"/>
  <c r="S20" i="27"/>
  <c r="S34"/>
  <c r="S22" i="23"/>
  <c r="S38" i="27"/>
  <c r="S27"/>
  <c r="S38" i="29"/>
  <c r="S27" i="21"/>
  <c r="S24" i="29"/>
  <c r="S37"/>
  <c r="S29"/>
  <c r="S20"/>
  <c r="S32"/>
  <c r="S20" i="26"/>
  <c r="CM19" i="1"/>
  <c r="S33" i="23"/>
  <c r="S23"/>
  <c r="S29"/>
  <c r="S25"/>
  <c r="S35"/>
  <c r="S24"/>
  <c r="BV18" i="31"/>
  <c r="BW38" i="30"/>
  <c r="BW18" i="31" s="1"/>
  <c r="BY19" s="1"/>
  <c r="CW28" i="26"/>
  <c r="CU28"/>
  <c r="BY37" i="31"/>
  <c r="BV21" i="1"/>
  <c r="BW21" s="1"/>
  <c r="CT29" i="31"/>
  <c r="CV26" i="30"/>
  <c r="CV36" i="29"/>
  <c r="BY19" i="28"/>
  <c r="CV34" i="27"/>
  <c r="CT34" i="25"/>
  <c r="CT20" i="24"/>
  <c r="CV24"/>
  <c r="BX32"/>
  <c r="BX35"/>
  <c r="CV31" i="27"/>
  <c r="CT22" i="30"/>
  <c r="CX22" s="1"/>
  <c r="H22" s="1"/>
  <c r="CT35" i="23"/>
  <c r="CX35" s="1"/>
  <c r="H35" s="1"/>
  <c r="BY27"/>
  <c r="CT22"/>
  <c r="BX23"/>
  <c r="CT27" i="27"/>
  <c r="CX27" s="1"/>
  <c r="BX27"/>
  <c r="CT29" i="25"/>
  <c r="BX25" i="28"/>
  <c r="CT24" i="30"/>
  <c r="CX24" s="1"/>
  <c r="H24" s="1"/>
  <c r="BY31" i="28"/>
  <c r="BY25" i="27"/>
  <c r="CT34"/>
  <c r="BX34"/>
  <c r="BY27" i="25"/>
  <c r="CU24"/>
  <c r="BX24" i="23"/>
  <c r="CT29" i="28"/>
  <c r="CU27" i="25"/>
  <c r="CT25"/>
  <c r="BX28"/>
  <c r="BY26" i="24"/>
  <c r="BY28"/>
  <c r="BX33" i="21"/>
  <c r="CU22" i="24"/>
  <c r="CX22" s="1"/>
  <c r="H22" s="1"/>
  <c r="BX25"/>
  <c r="BY25" i="25"/>
  <c r="BY32" i="29"/>
  <c r="CT31"/>
  <c r="CX31" s="1"/>
  <c r="H31" s="1"/>
  <c r="CV32" i="30"/>
  <c r="BX26" i="28"/>
  <c r="CV35" i="27"/>
  <c r="CX35" s="1"/>
  <c r="H35" s="1"/>
  <c r="BX21" i="24"/>
  <c r="CS30"/>
  <c r="CW20"/>
  <c r="BY34" i="26"/>
  <c r="CS27" i="28"/>
  <c r="CV27" s="1"/>
  <c r="CS25"/>
  <c r="CS33" i="30"/>
  <c r="CT33" s="1"/>
  <c r="CS21"/>
  <c r="CU21" s="1"/>
  <c r="CS23" i="31"/>
  <c r="CU23" s="1"/>
  <c r="CS35" i="28"/>
  <c r="CU24" i="27"/>
  <c r="CW24"/>
  <c r="CU26" i="25"/>
  <c r="CW26"/>
  <c r="CU29" i="26"/>
  <c r="CW29"/>
  <c r="CX25"/>
  <c r="CV26" i="28"/>
  <c r="CW19" i="31"/>
  <c r="CT20" i="29"/>
  <c r="CW23" i="31"/>
  <c r="CU25"/>
  <c r="CW25"/>
  <c r="CW24"/>
  <c r="CU24"/>
  <c r="CW29"/>
  <c r="CU29"/>
  <c r="CU32"/>
  <c r="CW32"/>
  <c r="H23"/>
  <c r="CQ38"/>
  <c r="CU26"/>
  <c r="BX23"/>
  <c r="BY22"/>
  <c r="BX22"/>
  <c r="CU30"/>
  <c r="CW30"/>
  <c r="CW31"/>
  <c r="CU31"/>
  <c r="CU19"/>
  <c r="CS18"/>
  <c r="CW38" i="30"/>
  <c r="CW18" i="31" s="1"/>
  <c r="CU38" i="30"/>
  <c r="CU18" i="31" s="1"/>
  <c r="CW37" i="30"/>
  <c r="CU37"/>
  <c r="CS20"/>
  <c r="BX20"/>
  <c r="BY20"/>
  <c r="CU29" i="29"/>
  <c r="CW29"/>
  <c r="BX24"/>
  <c r="BX23"/>
  <c r="BY24"/>
  <c r="BY23"/>
  <c r="CW21"/>
  <c r="CU21"/>
  <c r="CX21" s="1"/>
  <c r="H21" s="1"/>
  <c r="BY20"/>
  <c r="BX20"/>
  <c r="CU21" i="28"/>
  <c r="CW21"/>
  <c r="CW27"/>
  <c r="CU25"/>
  <c r="CW25"/>
  <c r="CV25"/>
  <c r="CT25"/>
  <c r="CU32"/>
  <c r="CW32"/>
  <c r="CX32" s="1"/>
  <c r="H32" s="1"/>
  <c r="CW31"/>
  <c r="CS22"/>
  <c r="CV22" s="1"/>
  <c r="CV37"/>
  <c r="CS28"/>
  <c r="CU34"/>
  <c r="CW34"/>
  <c r="BV18" i="29"/>
  <c r="BW38" i="28"/>
  <c r="CV38" s="1"/>
  <c r="CV18" i="29" s="1"/>
  <c r="H26" i="28"/>
  <c r="CX37"/>
  <c r="H37" s="1"/>
  <c r="CS33"/>
  <c r="BY20"/>
  <c r="BX22" i="27"/>
  <c r="CV22"/>
  <c r="BY22"/>
  <c r="CT22"/>
  <c r="BY23"/>
  <c r="BY24"/>
  <c r="CT23"/>
  <c r="BX23"/>
  <c r="BX24"/>
  <c r="CV23"/>
  <c r="CT24"/>
  <c r="CS37" i="26"/>
  <c r="CS38"/>
  <c r="CV38" s="1"/>
  <c r="CV18" i="27" s="1"/>
  <c r="CS35" i="26"/>
  <c r="CS36"/>
  <c r="CS32"/>
  <c r="BY36"/>
  <c r="BX35"/>
  <c r="BX36"/>
  <c r="BY35"/>
  <c r="CW34"/>
  <c r="CU20"/>
  <c r="BY31" i="25"/>
  <c r="CT30"/>
  <c r="CX30" s="1"/>
  <c r="CW35"/>
  <c r="CU35"/>
  <c r="CU32"/>
  <c r="CW32"/>
  <c r="CW23"/>
  <c r="CW28"/>
  <c r="CT28"/>
  <c r="CV28"/>
  <c r="CU28"/>
  <c r="BW38"/>
  <c r="BW18" i="26" s="1"/>
  <c r="BY19" s="1"/>
  <c r="BV18"/>
  <c r="H30" i="25"/>
  <c r="CX25"/>
  <c r="CR18" i="26"/>
  <c r="CS19" s="1"/>
  <c r="CS38" i="25"/>
  <c r="CW29"/>
  <c r="CU29"/>
  <c r="H25"/>
  <c r="CS33"/>
  <c r="CT31"/>
  <c r="CX31" s="1"/>
  <c r="CW30" i="24"/>
  <c r="CU30"/>
  <c r="CT30"/>
  <c r="CV30"/>
  <c r="CX30" s="1"/>
  <c r="H30" s="1"/>
  <c r="BW38"/>
  <c r="BV18" i="25"/>
  <c r="CU36" i="24"/>
  <c r="CW36"/>
  <c r="CS37"/>
  <c r="CS38"/>
  <c r="CU24"/>
  <c r="CX24" s="1"/>
  <c r="H24" s="1"/>
  <c r="CW24"/>
  <c r="CT21"/>
  <c r="CS31"/>
  <c r="BY21"/>
  <c r="CU32"/>
  <c r="CW32"/>
  <c r="CT32"/>
  <c r="CS33"/>
  <c r="CV33" s="1"/>
  <c r="CS34"/>
  <c r="CS35"/>
  <c r="CU19"/>
  <c r="CW19"/>
  <c r="CU22" i="23"/>
  <c r="CW22"/>
  <c r="CS38"/>
  <c r="CS23"/>
  <c r="CX29"/>
  <c r="H29" s="1"/>
  <c r="CV23"/>
  <c r="CM23" i="1"/>
  <c r="CO23" s="1"/>
  <c r="BX24"/>
  <c r="CM29"/>
  <c r="CO29" s="1"/>
  <c r="S36" i="28"/>
  <c r="S37" i="30"/>
  <c r="S25"/>
  <c r="S35"/>
  <c r="S23"/>
  <c r="S33" i="28"/>
  <c r="S37"/>
  <c r="S26"/>
  <c r="S24"/>
  <c r="S20"/>
  <c r="CV28" i="21"/>
  <c r="CS33"/>
  <c r="H29"/>
  <c r="CS27"/>
  <c r="CT27" s="1"/>
  <c r="CU26"/>
  <c r="CW26"/>
  <c r="CW27" i="26"/>
  <c r="CU27"/>
  <c r="CV27"/>
  <c r="CT27"/>
  <c r="CT24" i="31"/>
  <c r="BY24"/>
  <c r="BX24"/>
  <c r="CS26" i="29"/>
  <c r="CS27"/>
  <c r="BY31" i="31"/>
  <c r="BX30"/>
  <c r="BX31"/>
  <c r="BY30"/>
  <c r="CT31"/>
  <c r="CT30"/>
  <c r="BY37" i="30"/>
  <c r="BX37"/>
  <c r="CT37"/>
  <c r="BX38"/>
  <c r="BX18" i="31" s="1"/>
  <c r="BY34" i="30"/>
  <c r="BX33"/>
  <c r="CT34"/>
  <c r="BX34"/>
  <c r="BY33"/>
  <c r="BX34" i="29"/>
  <c r="BY33"/>
  <c r="CT33"/>
  <c r="BY34"/>
  <c r="BX33"/>
  <c r="BY23" i="26"/>
  <c r="BY24"/>
  <c r="CT23"/>
  <c r="BX24"/>
  <c r="BX23"/>
  <c r="CT24"/>
  <c r="CV32" i="31"/>
  <c r="CV31"/>
  <c r="CV20" i="29"/>
  <c r="CV21"/>
  <c r="BX20" i="26"/>
  <c r="BY21"/>
  <c r="BY20"/>
  <c r="BX21"/>
  <c r="BY28" i="30"/>
  <c r="BX27"/>
  <c r="BX28"/>
  <c r="CT27"/>
  <c r="CV27"/>
  <c r="BY27"/>
  <c r="CT28"/>
  <c r="BX37" i="29"/>
  <c r="CT37"/>
  <c r="BX38"/>
  <c r="BX18" i="30" s="1"/>
  <c r="BY38" i="29"/>
  <c r="BY18" i="30" s="1"/>
  <c r="BY37" i="29"/>
  <c r="BY30" i="21"/>
  <c r="BX30"/>
  <c r="CV30" i="29"/>
  <c r="CV31"/>
  <c r="CU33" i="26"/>
  <c r="CV33"/>
  <c r="CW33"/>
  <c r="CT33"/>
  <c r="CT24" i="23"/>
  <c r="CV24"/>
  <c r="CW24"/>
  <c r="CU24"/>
  <c r="BY37"/>
  <c r="BX37"/>
  <c r="CV25" i="30"/>
  <c r="CV24"/>
  <c r="CV30"/>
  <c r="CV31"/>
  <c r="BX28" i="27"/>
  <c r="BY28"/>
  <c r="BY36"/>
  <c r="BY37"/>
  <c r="BX37"/>
  <c r="CV36"/>
  <c r="CT36"/>
  <c r="BX36"/>
  <c r="BY28" i="26"/>
  <c r="CT28"/>
  <c r="BX28"/>
  <c r="CW38" i="27"/>
  <c r="CW18" i="28" s="1"/>
  <c r="CU38" i="27"/>
  <c r="CU18" i="28" s="1"/>
  <c r="CS18"/>
  <c r="CV38" i="27"/>
  <c r="CV18" i="28" s="1"/>
  <c r="CT38" i="27"/>
  <c r="CW28" i="31"/>
  <c r="CU28"/>
  <c r="CV35" i="24"/>
  <c r="CV36"/>
  <c r="BY30" i="23"/>
  <c r="BX30"/>
  <c r="BV18" i="24"/>
  <c r="BW38" i="23"/>
  <c r="CU30" i="26"/>
  <c r="CT30"/>
  <c r="CW30"/>
  <c r="CV30"/>
  <c r="CT29" i="24"/>
  <c r="CW29"/>
  <c r="CU29"/>
  <c r="CV29"/>
  <c r="CV35" i="29"/>
  <c r="CU35"/>
  <c r="CT35"/>
  <c r="CW35"/>
  <c r="BY27" i="21"/>
  <c r="BX28"/>
  <c r="BX27"/>
  <c r="BY28"/>
  <c r="CV31" i="23"/>
  <c r="CW31"/>
  <c r="CU31"/>
  <c r="CT31"/>
  <c r="CW38" i="29"/>
  <c r="CW18" i="30" s="1"/>
  <c r="CU38" i="29"/>
  <c r="CU18" i="30" s="1"/>
  <c r="CT38" i="29"/>
  <c r="CV38"/>
  <c r="CV18" i="30" s="1"/>
  <c r="CS18"/>
  <c r="CW26" i="23"/>
  <c r="CU26"/>
  <c r="CV26"/>
  <c r="CT26"/>
  <c r="CW22" i="31"/>
  <c r="CT22"/>
  <c r="CU22"/>
  <c r="CV22"/>
  <c r="CW23" i="28"/>
  <c r="CU23"/>
  <c r="CV23"/>
  <c r="CT23"/>
  <c r="CS36" i="21"/>
  <c r="CT36" s="1"/>
  <c r="CV37" i="29"/>
  <c r="CV33" i="27"/>
  <c r="CX33" s="1"/>
  <c r="H33" s="1"/>
  <c r="CV33" i="30"/>
  <c r="CX25" i="23"/>
  <c r="H25" s="1"/>
  <c r="CT33"/>
  <c r="CX31" i="27"/>
  <c r="H31" s="1"/>
  <c r="CT37" i="23"/>
  <c r="CV37"/>
  <c r="CV32" i="27"/>
  <c r="CV37"/>
  <c r="BY29"/>
  <c r="BX29"/>
  <c r="CV21" i="26"/>
  <c r="CT21"/>
  <c r="BX31" i="23"/>
  <c r="CV29" i="28"/>
  <c r="CX27" i="25"/>
  <c r="H27" s="1"/>
  <c r="CV23"/>
  <c r="CV34" i="30"/>
  <c r="CX30" i="28"/>
  <c r="H30" s="1"/>
  <c r="BY34" i="23"/>
  <c r="CV24" i="26"/>
  <c r="CV29"/>
  <c r="CS26"/>
  <c r="CT30" i="23"/>
  <c r="CV25" i="27"/>
  <c r="CX25" s="1"/>
  <c r="CV28"/>
  <c r="BX29" i="31"/>
  <c r="BY35" i="28"/>
  <c r="CX36" i="25"/>
  <c r="CX23" i="24"/>
  <c r="H23" s="1"/>
  <c r="BX37" i="25"/>
  <c r="BY37"/>
  <c r="BX38"/>
  <c r="BX18" i="26" s="1"/>
  <c r="CT37" i="25"/>
  <c r="BY32" i="31"/>
  <c r="CT32"/>
  <c r="CX32" s="1"/>
  <c r="H32" s="1"/>
  <c r="BX33"/>
  <c r="CT33"/>
  <c r="BX32"/>
  <c r="BY33"/>
  <c r="CV33"/>
  <c r="BY36" i="30"/>
  <c r="BY35"/>
  <c r="CV36"/>
  <c r="BX36"/>
  <c r="BX35"/>
  <c r="CV35"/>
  <c r="CT35"/>
  <c r="CS22" i="25"/>
  <c r="CS21"/>
  <c r="BY25" i="30"/>
  <c r="BX26"/>
  <c r="CT26"/>
  <c r="BX25"/>
  <c r="BY26"/>
  <c r="CT25"/>
  <c r="CX25" s="1"/>
  <c r="H25" s="1"/>
  <c r="BX25" i="29"/>
  <c r="BY26"/>
  <c r="CT25"/>
  <c r="BY25"/>
  <c r="BX26"/>
  <c r="BX28"/>
  <c r="CV28"/>
  <c r="CT28"/>
  <c r="BY28"/>
  <c r="BY27"/>
  <c r="BX27"/>
  <c r="BY29"/>
  <c r="BX29"/>
  <c r="BX30"/>
  <c r="CT30"/>
  <c r="CX30" s="1"/>
  <c r="CT29"/>
  <c r="BY30"/>
  <c r="CT32" i="26"/>
  <c r="BY31"/>
  <c r="BY32"/>
  <c r="BX32"/>
  <c r="CV32"/>
  <c r="BX31"/>
  <c r="CV32" i="29"/>
  <c r="CV33"/>
  <c r="CV22" i="26"/>
  <c r="CX22" s="1"/>
  <c r="CV23"/>
  <c r="BY30" i="30"/>
  <c r="CT30"/>
  <c r="BY29"/>
  <c r="CT29"/>
  <c r="BX30"/>
  <c r="BX29"/>
  <c r="BX33" i="23"/>
  <c r="BY33"/>
  <c r="BY25" i="31"/>
  <c r="CT25"/>
  <c r="BX25"/>
  <c r="CV24"/>
  <c r="CV25"/>
  <c r="CV29"/>
  <c r="CV30"/>
  <c r="CV28" i="30"/>
  <c r="CV29"/>
  <c r="CV22" i="29"/>
  <c r="CX22" s="1"/>
  <c r="H22" s="1"/>
  <c r="CV23"/>
  <c r="CX23" s="1"/>
  <c r="H23" s="1"/>
  <c r="BY32" i="27"/>
  <c r="BX32"/>
  <c r="CW29"/>
  <c r="CT29"/>
  <c r="CV29"/>
  <c r="CU29"/>
  <c r="CW36" i="28"/>
  <c r="CU36"/>
  <c r="CT36"/>
  <c r="CV36"/>
  <c r="CW31" i="26"/>
  <c r="CV31"/>
  <c r="CU31"/>
  <c r="CT31"/>
  <c r="CT28" i="24"/>
  <c r="CV28"/>
  <c r="CW28"/>
  <c r="CU28"/>
  <c r="CW34" i="29"/>
  <c r="CU34"/>
  <c r="CV34"/>
  <c r="CT34"/>
  <c r="BY32" i="21"/>
  <c r="BX31"/>
  <c r="BY31"/>
  <c r="BY21" i="28"/>
  <c r="BX21"/>
  <c r="CT21"/>
  <c r="CT22"/>
  <c r="BX34"/>
  <c r="BY34"/>
  <c r="CT34"/>
  <c r="CV21"/>
  <c r="CV32" i="23"/>
  <c r="CU32"/>
  <c r="CT32"/>
  <c r="CW32"/>
  <c r="CT27"/>
  <c r="CU27"/>
  <c r="CV27"/>
  <c r="CW27"/>
  <c r="BW18" i="27"/>
  <c r="CT38" i="26"/>
  <c r="BY38"/>
  <c r="BY18" i="27" s="1"/>
  <c r="BX38" i="26"/>
  <c r="BX18" i="27" s="1"/>
  <c r="CT21" i="31"/>
  <c r="CU21"/>
  <c r="CW21"/>
  <c r="CV21"/>
  <c r="CT24" i="28"/>
  <c r="CV24"/>
  <c r="CU24"/>
  <c r="CW24"/>
  <c r="CS34" i="31"/>
  <c r="CU34" s="1"/>
  <c r="CV25" i="29"/>
  <c r="CQ26" i="24"/>
  <c r="CV34" i="23"/>
  <c r="CV29" i="29"/>
  <c r="CV37" i="25"/>
  <c r="CV33" i="23"/>
  <c r="CT32" i="27"/>
  <c r="CX32" s="1"/>
  <c r="H32" s="1"/>
  <c r="CT37"/>
  <c r="BY33"/>
  <c r="CX34"/>
  <c r="H34" s="1"/>
  <c r="BX33"/>
  <c r="BY31" i="23"/>
  <c r="CX29" i="28"/>
  <c r="H29" s="1"/>
  <c r="CV32" i="24"/>
  <c r="CV34" i="25"/>
  <c r="CT34" i="23"/>
  <c r="CX36"/>
  <c r="H36" s="1"/>
  <c r="CV28" i="26"/>
  <c r="CV30" i="23"/>
  <c r="CT28" i="27"/>
  <c r="CX28" s="1"/>
  <c r="H28" s="1"/>
  <c r="BY29" i="31"/>
  <c r="CX32" i="30"/>
  <c r="H32" s="1"/>
  <c r="BX35" i="28"/>
  <c r="CT29" i="26"/>
  <c r="CX29" s="1"/>
  <c r="H29" s="1"/>
  <c r="BY29"/>
  <c r="BX29"/>
  <c r="CX35" i="25"/>
  <c r="H35" s="1"/>
  <c r="CV35" i="28"/>
  <c r="CQ36" i="1"/>
  <c r="CR36"/>
  <c r="H24" i="21"/>
  <c r="CR36" i="31"/>
  <c r="CQ36"/>
  <c r="CR38"/>
  <c r="CR35"/>
  <c r="CQ35"/>
  <c r="CP37"/>
  <c r="CR37" s="1"/>
  <c r="CW34"/>
  <c r="CV34"/>
  <c r="CV28"/>
  <c r="BX27"/>
  <c r="BY28"/>
  <c r="BY27"/>
  <c r="BX28"/>
  <c r="CT28"/>
  <c r="CT27"/>
  <c r="BY26"/>
  <c r="BX26"/>
  <c r="CT26"/>
  <c r="CV27"/>
  <c r="BY35"/>
  <c r="BY34"/>
  <c r="BX34"/>
  <c r="CT34"/>
  <c r="CU19" i="28"/>
  <c r="CT19"/>
  <c r="H24" i="29"/>
  <c r="H36"/>
  <c r="H36" i="25"/>
  <c r="H22" i="26"/>
  <c r="H25"/>
  <c r="H30" i="21"/>
  <c r="H24" i="25"/>
  <c r="S29" i="30"/>
  <c r="S26"/>
  <c r="S20"/>
  <c r="P17"/>
  <c r="H23"/>
  <c r="H20" i="29"/>
  <c r="S22" i="30"/>
  <c r="S30"/>
  <c r="S32"/>
  <c r="S36"/>
  <c r="S38"/>
  <c r="S32" i="28"/>
  <c r="S29"/>
  <c r="S21"/>
  <c r="S22"/>
  <c r="S31"/>
  <c r="P17"/>
  <c r="S27"/>
  <c r="S38"/>
  <c r="S19"/>
  <c r="H20" i="25"/>
  <c r="H30" i="29"/>
  <c r="H32"/>
  <c r="H31" i="25"/>
  <c r="H32"/>
  <c r="H34"/>
  <c r="H25" i="27"/>
  <c r="H22"/>
  <c r="S27" i="30"/>
  <c r="S24"/>
  <c r="S34"/>
  <c r="S28"/>
  <c r="BX35" i="21"/>
  <c r="BY35"/>
  <c r="BX36"/>
  <c r="BX34"/>
  <c r="BY34"/>
  <c r="BT18" i="23"/>
  <c r="BY36" i="21"/>
  <c r="BX21"/>
  <c r="BY21"/>
  <c r="S39" i="1"/>
  <c r="CX20" i="28"/>
  <c r="H20" s="1"/>
  <c r="CT20" i="27" l="1"/>
  <c r="CU20" i="25"/>
  <c r="CV20"/>
  <c r="CU19"/>
  <c r="BY38"/>
  <c r="BY18" i="26" s="1"/>
  <c r="CX22" i="23"/>
  <c r="H22" s="1"/>
  <c r="CW20" i="27"/>
  <c r="CU31" i="30"/>
  <c r="CX31" s="1"/>
  <c r="H31" s="1"/>
  <c r="CW31"/>
  <c r="CU36"/>
  <c r="CX36" s="1"/>
  <c r="H36" s="1"/>
  <c r="CW36"/>
  <c r="BY37" i="21"/>
  <c r="CW36"/>
  <c r="CX34" i="25"/>
  <c r="CX29" i="31"/>
  <c r="H29" s="1"/>
  <c r="CX26" i="30"/>
  <c r="H26" s="1"/>
  <c r="CV38" i="25"/>
  <c r="CV18" i="26" s="1"/>
  <c r="CV38" i="30"/>
  <c r="CV18" i="31" s="1"/>
  <c r="BX20" i="21"/>
  <c r="BY38" i="30"/>
  <c r="BY18" i="31" s="1"/>
  <c r="BY25" i="21"/>
  <c r="CX21" i="24"/>
  <c r="H21" s="1"/>
  <c r="CT38" i="25"/>
  <c r="CT18" i="26" s="1"/>
  <c r="CU23" i="25"/>
  <c r="CX23" s="1"/>
  <c r="H23" s="1"/>
  <c r="CT34" i="26"/>
  <c r="CX34" s="1"/>
  <c r="H34" s="1"/>
  <c r="CU31" i="28"/>
  <c r="CW21" i="30"/>
  <c r="CV21" i="23"/>
  <c r="BY29" i="21"/>
  <c r="BX25"/>
  <c r="BY24"/>
  <c r="CQ32" i="1"/>
  <c r="CW21" i="23"/>
  <c r="CX21" s="1"/>
  <c r="H21" s="1"/>
  <c r="BY26" i="21"/>
  <c r="CU30" i="30"/>
  <c r="CX30" s="1"/>
  <c r="H30" s="1"/>
  <c r="CW30"/>
  <c r="CX34" i="31"/>
  <c r="H34" s="1"/>
  <c r="CX36" i="24"/>
  <c r="H36" s="1"/>
  <c r="CU36" i="21"/>
  <c r="CX34" i="28"/>
  <c r="H34" s="1"/>
  <c r="CT26" i="21"/>
  <c r="CX26" s="1"/>
  <c r="H26" s="1"/>
  <c r="CV34" i="26"/>
  <c r="CS24" i="21"/>
  <c r="CV26" i="31"/>
  <c r="CX32" i="24"/>
  <c r="H32" s="1"/>
  <c r="CX37" i="27"/>
  <c r="H37" s="1"/>
  <c r="CX32" i="29"/>
  <c r="CT36" i="30"/>
  <c r="CS35" i="21"/>
  <c r="CT35" s="1"/>
  <c r="CT38" i="30"/>
  <c r="CX24" i="27"/>
  <c r="H24" s="1"/>
  <c r="CV31" i="28"/>
  <c r="CV20" i="27"/>
  <c r="CH18" i="23"/>
  <c r="CV26" i="21"/>
  <c r="CX34" i="23"/>
  <c r="H34" s="1"/>
  <c r="CX22" i="27"/>
  <c r="CU27" i="28"/>
  <c r="CU19" i="27"/>
  <c r="CR33" i="1"/>
  <c r="BY20" i="23"/>
  <c r="CQ30" i="1"/>
  <c r="CX23" i="27"/>
  <c r="H23" s="1"/>
  <c r="CX31" i="28"/>
  <c r="H31" s="1"/>
  <c r="CX25"/>
  <c r="H25" s="1"/>
  <c r="CT27"/>
  <c r="CX27" s="1"/>
  <c r="H27" s="1"/>
  <c r="CT23" i="31"/>
  <c r="CU37" i="29"/>
  <c r="CX37" s="1"/>
  <c r="H37" s="1"/>
  <c r="CW37"/>
  <c r="CT24" i="25"/>
  <c r="CW24"/>
  <c r="CX36" i="27"/>
  <c r="H36" s="1"/>
  <c r="CX37" i="30"/>
  <c r="H37" s="1"/>
  <c r="CX29" i="25"/>
  <c r="H29" s="1"/>
  <c r="CV23" i="31"/>
  <c r="CX23" s="1"/>
  <c r="CR27" i="1"/>
  <c r="CS28" s="1"/>
  <c r="CV28" s="1"/>
  <c r="CR21"/>
  <c r="CT32" i="25"/>
  <c r="CV32"/>
  <c r="CV26" i="27"/>
  <c r="CU26"/>
  <c r="CW26"/>
  <c r="CT26"/>
  <c r="BV38" i="21"/>
  <c r="BV18" i="23" s="1"/>
  <c r="CS32" i="21"/>
  <c r="CT32" s="1"/>
  <c r="CS22"/>
  <c r="CW22" s="1"/>
  <c r="CT28"/>
  <c r="CU28"/>
  <c r="CS25"/>
  <c r="CS30"/>
  <c r="CV30" s="1"/>
  <c r="CR20" i="1"/>
  <c r="CQ37"/>
  <c r="CR22"/>
  <c r="BX34"/>
  <c r="CR26"/>
  <c r="BY23"/>
  <c r="BY36"/>
  <c r="CR25"/>
  <c r="CS26" s="1"/>
  <c r="CU26" s="1"/>
  <c r="BX32"/>
  <c r="CR35"/>
  <c r="BX28"/>
  <c r="BV18" i="21"/>
  <c r="BY29" i="1"/>
  <c r="CQ34"/>
  <c r="BX22"/>
  <c r="CQ22"/>
  <c r="CQ33"/>
  <c r="CR24"/>
  <c r="CQ29"/>
  <c r="CR29"/>
  <c r="CQ23"/>
  <c r="CR23"/>
  <c r="CQ27"/>
  <c r="CR32"/>
  <c r="CQ24"/>
  <c r="CR30"/>
  <c r="BY28"/>
  <c r="CR31"/>
  <c r="CS32" s="1"/>
  <c r="CV32" s="1"/>
  <c r="CQ35"/>
  <c r="CQ20"/>
  <c r="BX27"/>
  <c r="BY27"/>
  <c r="BX35"/>
  <c r="BY33"/>
  <c r="CR19"/>
  <c r="BX29"/>
  <c r="BY30"/>
  <c r="BY25"/>
  <c r="BX30"/>
  <c r="BX36"/>
  <c r="BX31"/>
  <c r="BY35"/>
  <c r="BY34"/>
  <c r="BX33"/>
  <c r="BY37"/>
  <c r="R19"/>
  <c r="H19" s="1"/>
  <c r="CV20" i="26"/>
  <c r="CT20" i="23"/>
  <c r="CU20"/>
  <c r="CV20"/>
  <c r="CW20"/>
  <c r="CN18" i="21"/>
  <c r="CP38" i="1"/>
  <c r="CP18" i="21" s="1"/>
  <c r="BX37" i="1"/>
  <c r="BX26"/>
  <c r="BY26"/>
  <c r="CM18" i="23"/>
  <c r="CO38" i="21"/>
  <c r="CN18" i="23"/>
  <c r="CP38" i="21"/>
  <c r="CP18" i="23" s="1"/>
  <c r="CV25" i="21"/>
  <c r="CS23"/>
  <c r="CV23" s="1"/>
  <c r="CS20"/>
  <c r="CV20" s="1"/>
  <c r="CV31"/>
  <c r="CT31"/>
  <c r="CW24"/>
  <c r="CT24"/>
  <c r="CU24"/>
  <c r="CV24"/>
  <c r="CU30"/>
  <c r="CV36"/>
  <c r="CS29"/>
  <c r="CT37"/>
  <c r="CV21"/>
  <c r="CV37"/>
  <c r="CU37"/>
  <c r="CW21"/>
  <c r="CV34"/>
  <c r="CT20" i="26"/>
  <c r="CX20" i="24"/>
  <c r="H20" s="1"/>
  <c r="CW19" i="30"/>
  <c r="CU19"/>
  <c r="CT19"/>
  <c r="CX20" i="29"/>
  <c r="S39" i="25"/>
  <c r="CU20" i="31"/>
  <c r="CV20"/>
  <c r="CT20"/>
  <c r="CW20"/>
  <c r="CV19"/>
  <c r="S39" i="24"/>
  <c r="CT19" i="31"/>
  <c r="S39" i="21"/>
  <c r="S39" i="27"/>
  <c r="S39" i="31"/>
  <c r="S39" i="29"/>
  <c r="CH18" i="21"/>
  <c r="CM38" i="1"/>
  <c r="BX21"/>
  <c r="BY22"/>
  <c r="BY21"/>
  <c r="BY20"/>
  <c r="BY19"/>
  <c r="BX20"/>
  <c r="S39" i="26"/>
  <c r="S39" i="23"/>
  <c r="S39" i="28"/>
  <c r="CU35"/>
  <c r="CW35"/>
  <c r="CV21" i="30"/>
  <c r="CT21"/>
  <c r="S39"/>
  <c r="CX32" i="23"/>
  <c r="H32" s="1"/>
  <c r="CT35" i="28"/>
  <c r="CU33" i="30"/>
  <c r="CW33"/>
  <c r="CX28" i="31"/>
  <c r="H28" s="1"/>
  <c r="CS37" i="1"/>
  <c r="CU37" s="1"/>
  <c r="CX25" i="31"/>
  <c r="H25" s="1"/>
  <c r="CX29" i="30"/>
  <c r="H29" s="1"/>
  <c r="CX35"/>
  <c r="H35" s="1"/>
  <c r="CX33" i="31"/>
  <c r="H33" s="1"/>
  <c r="CX19" i="28"/>
  <c r="H19" s="1"/>
  <c r="CT20" i="30"/>
  <c r="CW20"/>
  <c r="CV20"/>
  <c r="CU20"/>
  <c r="CX35" i="29"/>
  <c r="H35" s="1"/>
  <c r="CW33" i="28"/>
  <c r="CV33"/>
  <c r="CT33"/>
  <c r="CU33"/>
  <c r="CX36"/>
  <c r="H36" s="1"/>
  <c r="BW18" i="29"/>
  <c r="CV19" s="1"/>
  <c r="BY38" i="28"/>
  <c r="BY18" i="29" s="1"/>
  <c r="CT38" i="28"/>
  <c r="BX38"/>
  <c r="BX18" i="29" s="1"/>
  <c r="CU28" i="28"/>
  <c r="CW28"/>
  <c r="CT28"/>
  <c r="CW22"/>
  <c r="CU22"/>
  <c r="CX22" s="1"/>
  <c r="CV28"/>
  <c r="CT35" i="26"/>
  <c r="CW35"/>
  <c r="CV35"/>
  <c r="CU35"/>
  <c r="CV37"/>
  <c r="CW37"/>
  <c r="CT37"/>
  <c r="CU37"/>
  <c r="CX27"/>
  <c r="H27" s="1"/>
  <c r="CW32"/>
  <c r="CU32"/>
  <c r="CX32" s="1"/>
  <c r="H32" s="1"/>
  <c r="CW36"/>
  <c r="CU36"/>
  <c r="CT36"/>
  <c r="CV36"/>
  <c r="CU38"/>
  <c r="CU18" i="27" s="1"/>
  <c r="CW38" i="26"/>
  <c r="CW18" i="27" s="1"/>
  <c r="CS18"/>
  <c r="CU19" i="26"/>
  <c r="CW19"/>
  <c r="CV19"/>
  <c r="CT19"/>
  <c r="CW33" i="25"/>
  <c r="CU33"/>
  <c r="CV33"/>
  <c r="CT33"/>
  <c r="CU38"/>
  <c r="CU18" i="26" s="1"/>
  <c r="CS18"/>
  <c r="CW38" i="25"/>
  <c r="CW18" i="26" s="1"/>
  <c r="CX28" i="25"/>
  <c r="H28" s="1"/>
  <c r="CU35" i="24"/>
  <c r="CW35"/>
  <c r="CT35"/>
  <c r="CW33"/>
  <c r="CU33"/>
  <c r="CT33"/>
  <c r="CU38"/>
  <c r="CU18" i="25" s="1"/>
  <c r="CW38" i="24"/>
  <c r="CW18" i="25" s="1"/>
  <c r="CS18"/>
  <c r="CT38" i="24"/>
  <c r="CV38"/>
  <c r="CV18" i="25" s="1"/>
  <c r="BX38" i="24"/>
  <c r="BX18" i="25" s="1"/>
  <c r="BW18"/>
  <c r="BY38" i="24"/>
  <c r="BY18" i="25" s="1"/>
  <c r="CU34" i="24"/>
  <c r="CW34"/>
  <c r="CT34"/>
  <c r="CU31"/>
  <c r="CW31"/>
  <c r="CT31"/>
  <c r="CV31"/>
  <c r="CV37"/>
  <c r="CW37"/>
  <c r="CU37"/>
  <c r="CT37"/>
  <c r="CV34"/>
  <c r="CW23" i="23"/>
  <c r="CU23"/>
  <c r="CT23"/>
  <c r="CX31"/>
  <c r="H31" s="1"/>
  <c r="CU38"/>
  <c r="CU18" i="24" s="1"/>
  <c r="CS18"/>
  <c r="CW38" i="23"/>
  <c r="CW18" i="24" s="1"/>
  <c r="CT21" i="21"/>
  <c r="CT34"/>
  <c r="CW31"/>
  <c r="CU31"/>
  <c r="CW27"/>
  <c r="CU27"/>
  <c r="CV27"/>
  <c r="CW33"/>
  <c r="CT33"/>
  <c r="CU33"/>
  <c r="CV33"/>
  <c r="CT22"/>
  <c r="CX36"/>
  <c r="H36" s="1"/>
  <c r="CU32"/>
  <c r="CW34"/>
  <c r="CU34"/>
  <c r="CT18" i="27"/>
  <c r="CT21" i="25"/>
  <c r="CV21"/>
  <c r="CU21"/>
  <c r="CW21"/>
  <c r="CW26" i="26"/>
  <c r="CU26"/>
  <c r="CT26"/>
  <c r="CV26"/>
  <c r="CX38" i="29"/>
  <c r="CT18" i="30"/>
  <c r="BY38" i="23"/>
  <c r="BY18" i="24" s="1"/>
  <c r="BX38" i="23"/>
  <c r="BX18" i="24" s="1"/>
  <c r="BW18"/>
  <c r="CV38" i="23"/>
  <c r="CV18" i="24" s="1"/>
  <c r="CT38" i="23"/>
  <c r="CX38" i="27"/>
  <c r="CT18" i="28"/>
  <c r="CU26" i="29"/>
  <c r="CT26"/>
  <c r="CW26"/>
  <c r="CV26"/>
  <c r="CQ37" i="31"/>
  <c r="CS37" s="1"/>
  <c r="CX24" i="28"/>
  <c r="H24" s="1"/>
  <c r="CX21" i="31"/>
  <c r="H21" s="1"/>
  <c r="CX21" i="28"/>
  <c r="H21" s="1"/>
  <c r="CX34" i="29"/>
  <c r="H34" s="1"/>
  <c r="CX31" i="26"/>
  <c r="H31" s="1"/>
  <c r="CX29" i="27"/>
  <c r="H29" s="1"/>
  <c r="CX29" i="29"/>
  <c r="H29" s="1"/>
  <c r="CX28"/>
  <c r="H28" s="1"/>
  <c r="CX37" i="25"/>
  <c r="H37" s="1"/>
  <c r="CX21" i="26"/>
  <c r="H21" s="1"/>
  <c r="CX37" i="23"/>
  <c r="H37" s="1"/>
  <c r="CX33"/>
  <c r="H33" s="1"/>
  <c r="CX23" i="28"/>
  <c r="H23" s="1"/>
  <c r="CX22" i="31"/>
  <c r="H22" s="1"/>
  <c r="CX26" i="23"/>
  <c r="H26" s="1"/>
  <c r="CX30" i="26"/>
  <c r="H30" s="1"/>
  <c r="CX28"/>
  <c r="H28" s="1"/>
  <c r="CX33"/>
  <c r="H33" s="1"/>
  <c r="CX27" i="30"/>
  <c r="H27" s="1"/>
  <c r="CX24" i="26"/>
  <c r="H24" s="1"/>
  <c r="CX33" i="29"/>
  <c r="H33" s="1"/>
  <c r="CX31" i="31"/>
  <c r="H31" s="1"/>
  <c r="CS26" i="24"/>
  <c r="CS27"/>
  <c r="BY19" i="27"/>
  <c r="CT19"/>
  <c r="CV19"/>
  <c r="CV22" i="25"/>
  <c r="CU22"/>
  <c r="CT22"/>
  <c r="CW22"/>
  <c r="CW35" i="21"/>
  <c r="CX38" i="30"/>
  <c r="CT18" i="31"/>
  <c r="CW27" i="29"/>
  <c r="CU27"/>
  <c r="CT27"/>
  <c r="CV27"/>
  <c r="CX27" i="23"/>
  <c r="H27" s="1"/>
  <c r="CX28" i="24"/>
  <c r="H28" s="1"/>
  <c r="CX25" i="29"/>
  <c r="H25" s="1"/>
  <c r="CX30" i="23"/>
  <c r="H30" s="1"/>
  <c r="CX29" i="24"/>
  <c r="H29" s="1"/>
  <c r="CX24" i="23"/>
  <c r="H24" s="1"/>
  <c r="CX28" i="30"/>
  <c r="H28" s="1"/>
  <c r="CX23" i="26"/>
  <c r="H23" s="1"/>
  <c r="CX34" i="30"/>
  <c r="H34" s="1"/>
  <c r="CX30" i="31"/>
  <c r="H30" s="1"/>
  <c r="CX24"/>
  <c r="H24" s="1"/>
  <c r="CS35"/>
  <c r="CS36"/>
  <c r="CX26"/>
  <c r="H26" s="1"/>
  <c r="CX27"/>
  <c r="H27" s="1"/>
  <c r="CU22" i="21"/>
  <c r="BW18"/>
  <c r="BY38" i="1"/>
  <c r="BY18" i="21" s="1"/>
  <c r="BX38" i="1"/>
  <c r="BX18" i="21" s="1"/>
  <c r="H20" i="23"/>
  <c r="CX20" i="25" l="1"/>
  <c r="CX20" i="27"/>
  <c r="H20" s="1"/>
  <c r="CS38" i="31"/>
  <c r="CU35" i="21"/>
  <c r="CX37"/>
  <c r="H37" s="1"/>
  <c r="CS36" i="1"/>
  <c r="CT36" s="1"/>
  <c r="BW38" i="21"/>
  <c r="CX19" i="31"/>
  <c r="H19" s="1"/>
  <c r="CS33" i="1"/>
  <c r="CX32" i="25"/>
  <c r="CX24"/>
  <c r="CX38"/>
  <c r="CX33" i="30"/>
  <c r="H33" s="1"/>
  <c r="CV35" i="21"/>
  <c r="CX35" s="1"/>
  <c r="H35" s="1"/>
  <c r="CS22" i="1"/>
  <c r="CU22" s="1"/>
  <c r="CU38" i="31"/>
  <c r="CX38" i="26"/>
  <c r="CX35" i="28"/>
  <c r="H35" s="1"/>
  <c r="CU23" i="21"/>
  <c r="CW38" i="31"/>
  <c r="CT30" i="21"/>
  <c r="CT23"/>
  <c r="CX23" s="1"/>
  <c r="H23" s="1"/>
  <c r="CV22"/>
  <c r="CX22" s="1"/>
  <c r="H22" s="1"/>
  <c r="CX33" i="28"/>
  <c r="H33" s="1"/>
  <c r="CW30" i="21"/>
  <c r="CX24"/>
  <c r="CS25" i="1"/>
  <c r="CW25" s="1"/>
  <c r="CS34"/>
  <c r="CT34" s="1"/>
  <c r="CS27"/>
  <c r="CU27" s="1"/>
  <c r="CX28" i="21"/>
  <c r="CX26" i="27"/>
  <c r="CW32" i="21"/>
  <c r="CW23"/>
  <c r="CW25"/>
  <c r="CT25"/>
  <c r="CX30"/>
  <c r="CV32"/>
  <c r="CX32" s="1"/>
  <c r="H32" s="1"/>
  <c r="CU25"/>
  <c r="CS30" i="1"/>
  <c r="CV30" s="1"/>
  <c r="CS31"/>
  <c r="CV31" s="1"/>
  <c r="CS21"/>
  <c r="CT21" s="1"/>
  <c r="CS35"/>
  <c r="CV27"/>
  <c r="CS29"/>
  <c r="CS23"/>
  <c r="CS24"/>
  <c r="CS20"/>
  <c r="CW20" s="1"/>
  <c r="CT32"/>
  <c r="CT27"/>
  <c r="CW34"/>
  <c r="CT22"/>
  <c r="CW26"/>
  <c r="CW32"/>
  <c r="CV26"/>
  <c r="CT26"/>
  <c r="CT25"/>
  <c r="CW27"/>
  <c r="CX20" i="26"/>
  <c r="H20" s="1"/>
  <c r="CX20" i="23"/>
  <c r="CU32" i="1"/>
  <c r="CW28"/>
  <c r="CM18" i="21"/>
  <c r="CO38" i="1"/>
  <c r="CU34"/>
  <c r="CW31"/>
  <c r="CT31"/>
  <c r="CV34"/>
  <c r="CU36"/>
  <c r="CW37"/>
  <c r="CO18" i="23"/>
  <c r="CR38" i="21"/>
  <c r="CR18" i="23" s="1"/>
  <c r="CQ38" i="21"/>
  <c r="CU20"/>
  <c r="CX21"/>
  <c r="H21" s="1"/>
  <c r="CT20"/>
  <c r="CW20"/>
  <c r="CU29"/>
  <c r="CW29"/>
  <c r="CT29"/>
  <c r="CV29"/>
  <c r="CX27"/>
  <c r="H27" s="1"/>
  <c r="CX19" i="30"/>
  <c r="H19" s="1"/>
  <c r="CX20" i="31"/>
  <c r="H20" s="1"/>
  <c r="CV37" i="1"/>
  <c r="CT37"/>
  <c r="CU28"/>
  <c r="CT28"/>
  <c r="CX31" i="21"/>
  <c r="H31" s="1"/>
  <c r="CX31" i="24"/>
  <c r="H31" s="1"/>
  <c r="CX33"/>
  <c r="H33" s="1"/>
  <c r="CX33" i="25"/>
  <c r="H33" s="1"/>
  <c r="CX21" i="30"/>
  <c r="H21" s="1"/>
  <c r="CX19" i="27"/>
  <c r="H19" s="1"/>
  <c r="CX19" i="26"/>
  <c r="H19" s="1"/>
  <c r="CX18" i="31"/>
  <c r="H38" i="30"/>
  <c r="CX20"/>
  <c r="CX18"/>
  <c r="H38" i="29"/>
  <c r="CX27"/>
  <c r="H27" s="1"/>
  <c r="H22" i="28"/>
  <c r="CT18" i="29"/>
  <c r="CX38" i="28"/>
  <c r="BY19" i="29"/>
  <c r="CT19"/>
  <c r="CX19" s="1"/>
  <c r="CX28" i="28"/>
  <c r="H28" s="1"/>
  <c r="CX18"/>
  <c r="CX18" i="27"/>
  <c r="H38" i="26"/>
  <c r="CX36"/>
  <c r="H36" s="1"/>
  <c r="CX37"/>
  <c r="H37" s="1"/>
  <c r="CX35"/>
  <c r="H35" s="1"/>
  <c r="CX18"/>
  <c r="H38" i="25"/>
  <c r="CX22"/>
  <c r="H22" s="1"/>
  <c r="BY19"/>
  <c r="CV19"/>
  <c r="CT19"/>
  <c r="CX37" i="24"/>
  <c r="H37" s="1"/>
  <c r="CX34"/>
  <c r="H34" s="1"/>
  <c r="CX35"/>
  <c r="H35" s="1"/>
  <c r="CT18" i="25"/>
  <c r="CX38" i="24"/>
  <c r="CX23" i="23"/>
  <c r="H23" s="1"/>
  <c r="CX34" i="21"/>
  <c r="H34" s="1"/>
  <c r="CX33"/>
  <c r="H33" s="1"/>
  <c r="CW26" i="24"/>
  <c r="CT26"/>
  <c r="CU26"/>
  <c r="CV26"/>
  <c r="CT18"/>
  <c r="CX38" i="23"/>
  <c r="CV19" i="24"/>
  <c r="BY19"/>
  <c r="CT19"/>
  <c r="CX26" i="29"/>
  <c r="H26" s="1"/>
  <c r="CX26" i="26"/>
  <c r="CX21" i="25"/>
  <c r="H21" s="1"/>
  <c r="CW27" i="24"/>
  <c r="CU27"/>
  <c r="CT27"/>
  <c r="CV27"/>
  <c r="CT33" i="1"/>
  <c r="CU33"/>
  <c r="CV33"/>
  <c r="CW33"/>
  <c r="CW36" i="31"/>
  <c r="CU36"/>
  <c r="CT36"/>
  <c r="CV36"/>
  <c r="CU35"/>
  <c r="CV35"/>
  <c r="CW35"/>
  <c r="CT35"/>
  <c r="CW37"/>
  <c r="CU37"/>
  <c r="CT37"/>
  <c r="CV37"/>
  <c r="BW18" i="23"/>
  <c r="BX38" i="21"/>
  <c r="BX18" i="23" s="1"/>
  <c r="BY38" i="21"/>
  <c r="BY18" i="23" s="1"/>
  <c r="BY19" i="21"/>
  <c r="CV36" i="1" l="1"/>
  <c r="CW36"/>
  <c r="CX25" i="21"/>
  <c r="H25" s="1"/>
  <c r="CV38" i="31"/>
  <c r="CT38"/>
  <c r="CW22" i="1"/>
  <c r="CV22"/>
  <c r="CV25"/>
  <c r="CX25" s="1"/>
  <c r="R25" s="1"/>
  <c r="H25" s="1"/>
  <c r="CU25"/>
  <c r="CU21"/>
  <c r="CU20"/>
  <c r="CW21"/>
  <c r="CV21"/>
  <c r="CV20"/>
  <c r="CT20"/>
  <c r="CU31"/>
  <c r="CX31" s="1"/>
  <c r="R31" s="1"/>
  <c r="CU30"/>
  <c r="CT30"/>
  <c r="CW30"/>
  <c r="CT24"/>
  <c r="CV24"/>
  <c r="CU24"/>
  <c r="CW24"/>
  <c r="CT35"/>
  <c r="CW35"/>
  <c r="CV35"/>
  <c r="CU35"/>
  <c r="CX26"/>
  <c r="R26" s="1"/>
  <c r="H26" s="1"/>
  <c r="CX22"/>
  <c r="R22" s="1"/>
  <c r="H22" s="1"/>
  <c r="CV29"/>
  <c r="CW29"/>
  <c r="CT29"/>
  <c r="CU29"/>
  <c r="CW23"/>
  <c r="CV23"/>
  <c r="CU23"/>
  <c r="CT23"/>
  <c r="CX27"/>
  <c r="R27" s="1"/>
  <c r="H27" s="1"/>
  <c r="CX32"/>
  <c r="R32" s="1"/>
  <c r="H32" s="1"/>
  <c r="CO18" i="21"/>
  <c r="CR38" i="1"/>
  <c r="CR18" i="21" s="1"/>
  <c r="CQ38" i="1"/>
  <c r="CX34"/>
  <c r="R34" s="1"/>
  <c r="CX28"/>
  <c r="R28" s="1"/>
  <c r="CX36"/>
  <c r="R36" s="1"/>
  <c r="CX20" i="21"/>
  <c r="R20" s="1"/>
  <c r="CX37" i="1"/>
  <c r="R37" s="1"/>
  <c r="CQ18" i="23"/>
  <c r="CS19" s="1"/>
  <c r="CV19" s="1"/>
  <c r="CS38" i="21"/>
  <c r="CX29"/>
  <c r="CX19" i="24"/>
  <c r="H19" s="1"/>
  <c r="CX37" i="31"/>
  <c r="H37" s="1"/>
  <c r="H20" i="30"/>
  <c r="R39"/>
  <c r="U41" s="1"/>
  <c r="A47" s="1"/>
  <c r="H19" i="29"/>
  <c r="R39"/>
  <c r="U41" s="1"/>
  <c r="A47" s="1"/>
  <c r="CX18"/>
  <c r="H38" i="27"/>
  <c r="R39"/>
  <c r="U41" s="1"/>
  <c r="A47" s="1"/>
  <c r="H26" i="26"/>
  <c r="R39"/>
  <c r="U41" s="1"/>
  <c r="A47" s="1"/>
  <c r="CX18" i="25"/>
  <c r="H38" i="24"/>
  <c r="CX27"/>
  <c r="H27" s="1"/>
  <c r="CX19" i="25"/>
  <c r="CX18" i="24"/>
  <c r="H38" i="23"/>
  <c r="CX35" i="31"/>
  <c r="H35" s="1"/>
  <c r="CX26" i="24"/>
  <c r="H26" s="1"/>
  <c r="CX33" i="1"/>
  <c r="R33" s="1"/>
  <c r="CX36" i="31"/>
  <c r="H36" s="1"/>
  <c r="BY19" i="23"/>
  <c r="CX38" i="31" l="1"/>
  <c r="H38" s="1"/>
  <c r="CX20" i="1"/>
  <c r="R20" s="1"/>
  <c r="H20" s="1"/>
  <c r="CX30"/>
  <c r="R30" s="1"/>
  <c r="H30" s="1"/>
  <c r="CX21"/>
  <c r="R21" s="1"/>
  <c r="H21" s="1"/>
  <c r="CX35"/>
  <c r="R35" s="1"/>
  <c r="H35" s="1"/>
  <c r="CX24"/>
  <c r="R24" s="1"/>
  <c r="H24" s="1"/>
  <c r="CX23"/>
  <c r="R23" s="1"/>
  <c r="H23" s="1"/>
  <c r="CX29"/>
  <c r="R29" s="1"/>
  <c r="H29" s="1"/>
  <c r="H31"/>
  <c r="H20" i="21"/>
  <c r="H34" i="1"/>
  <c r="H28"/>
  <c r="H33"/>
  <c r="H36"/>
  <c r="CQ18" i="21"/>
  <c r="CS19" s="1"/>
  <c r="CS38" i="1"/>
  <c r="H37"/>
  <c r="CW38" i="21"/>
  <c r="CW18" i="23" s="1"/>
  <c r="CS18"/>
  <c r="CU38" i="21"/>
  <c r="CU18" i="23" s="1"/>
  <c r="CT38" i="21"/>
  <c r="CV38"/>
  <c r="CV18" i="23" s="1"/>
  <c r="CW19"/>
  <c r="CU19"/>
  <c r="CT19"/>
  <c r="R39" i="31"/>
  <c r="U41" s="1"/>
  <c r="A47" s="1"/>
  <c r="H38" i="28"/>
  <c r="R39"/>
  <c r="U41" s="1"/>
  <c r="A47" s="1"/>
  <c r="H19" i="25"/>
  <c r="R39"/>
  <c r="U41" s="1"/>
  <c r="A47" s="1"/>
  <c r="R39" i="24"/>
  <c r="U41" s="1"/>
  <c r="A47" s="1"/>
  <c r="CX19" i="23" l="1"/>
  <c r="CU19" i="21"/>
  <c r="CV19"/>
  <c r="CT19"/>
  <c r="CW19"/>
  <c r="CW38" i="1"/>
  <c r="CW18" i="21" s="1"/>
  <c r="CV38" i="1"/>
  <c r="CV18" i="21" s="1"/>
  <c r="CU38" i="1"/>
  <c r="CU18" i="21" s="1"/>
  <c r="CS18"/>
  <c r="CT38" i="1"/>
  <c r="CT18" i="23"/>
  <c r="CX38" i="21"/>
  <c r="R39" i="23" l="1"/>
  <c r="U41" s="1"/>
  <c r="A47" s="1"/>
  <c r="H19"/>
  <c r="CT18" i="21"/>
  <c r="CX38" i="1"/>
  <c r="R38" s="1"/>
  <c r="CX19" i="21"/>
  <c r="R19" s="1"/>
  <c r="CX18" i="23"/>
  <c r="R39" i="21" l="1"/>
  <c r="U41" s="1"/>
  <c r="A47" s="1"/>
  <c r="CX18"/>
  <c r="H38"/>
  <c r="H19" l="1"/>
  <c r="R39" i="1"/>
  <c r="U41" s="1"/>
  <c r="A47" s="1"/>
  <c r="H38"/>
</calcChain>
</file>

<file path=xl/sharedStrings.xml><?xml version="1.0" encoding="utf-8"?>
<sst xmlns="http://schemas.openxmlformats.org/spreadsheetml/2006/main" count="1294" uniqueCount="283">
  <si>
    <t>MEHRAN UNIVERSITY OF ENGINEERING AND TECHNOLOGY, JAMSHORO</t>
  </si>
  <si>
    <t>Semester</t>
  </si>
  <si>
    <t>Year</t>
  </si>
  <si>
    <t>Batch</t>
  </si>
  <si>
    <t>Subject</t>
  </si>
  <si>
    <t>Date of Conduct</t>
  </si>
  <si>
    <t>Supplementary Exam</t>
  </si>
  <si>
    <t>S#</t>
  </si>
  <si>
    <t>ID NUMBER</t>
  </si>
  <si>
    <t>Out of</t>
  </si>
  <si>
    <t>First</t>
  </si>
  <si>
    <t>14ME</t>
  </si>
  <si>
    <t>Mechanical Engineering</t>
  </si>
  <si>
    <t>Note:</t>
  </si>
  <si>
    <t>Award List of Practical</t>
  </si>
  <si>
    <t>Second</t>
  </si>
  <si>
    <t>Signature of the External Examiner</t>
  </si>
  <si>
    <t>Signature of the Director/Chairman of    Institute / Department</t>
  </si>
  <si>
    <t>Civil Engineering</t>
  </si>
  <si>
    <t>Electrical Engineering</t>
  </si>
  <si>
    <t>Electronic Engineering</t>
  </si>
  <si>
    <t>Telecommunication Engineering</t>
  </si>
  <si>
    <t>Biomedical Engineering</t>
  </si>
  <si>
    <t>Computer Systems Engineering</t>
  </si>
  <si>
    <t>Software Engineering</t>
  </si>
  <si>
    <t>Chemical Engineering</t>
  </si>
  <si>
    <t>Petroleum and Natural Gas Engineering</t>
  </si>
  <si>
    <t>Mining Engineering</t>
  </si>
  <si>
    <t>Textile Engineering</t>
  </si>
  <si>
    <t>Industrial Engineering and Management</t>
  </si>
  <si>
    <t>Architecture</t>
  </si>
  <si>
    <t>City and Regional Planning</t>
  </si>
  <si>
    <t>Environmental Engineering</t>
  </si>
  <si>
    <t>13CE</t>
  </si>
  <si>
    <t>13ME</t>
  </si>
  <si>
    <t>13EL</t>
  </si>
  <si>
    <t>13ES</t>
  </si>
  <si>
    <t>13TL</t>
  </si>
  <si>
    <t>13BM</t>
  </si>
  <si>
    <t>13CS</t>
  </si>
  <si>
    <t>13SW</t>
  </si>
  <si>
    <t>13CH</t>
  </si>
  <si>
    <t>13PG</t>
  </si>
  <si>
    <t>13MN</t>
  </si>
  <si>
    <t>13MT</t>
  </si>
  <si>
    <t>13TE</t>
  </si>
  <si>
    <t>13IN</t>
  </si>
  <si>
    <t>13AR</t>
  </si>
  <si>
    <t>13CRP</t>
  </si>
  <si>
    <t>13EE</t>
  </si>
  <si>
    <t>14CE</t>
  </si>
  <si>
    <t>14EL</t>
  </si>
  <si>
    <t>14ES</t>
  </si>
  <si>
    <t>14TL</t>
  </si>
  <si>
    <t>14BM</t>
  </si>
  <si>
    <t>14CS</t>
  </si>
  <si>
    <t>14SW</t>
  </si>
  <si>
    <t>14CH</t>
  </si>
  <si>
    <t>14PG</t>
  </si>
  <si>
    <t>14MN</t>
  </si>
  <si>
    <t>14MT</t>
  </si>
  <si>
    <t>14TE</t>
  </si>
  <si>
    <t>14IN</t>
  </si>
  <si>
    <t>14AR</t>
  </si>
  <si>
    <t>14CRP</t>
  </si>
  <si>
    <t>14EE</t>
  </si>
  <si>
    <t>15CE</t>
  </si>
  <si>
    <t>15ME</t>
  </si>
  <si>
    <t>15EL</t>
  </si>
  <si>
    <t>15ES</t>
  </si>
  <si>
    <t>15TL</t>
  </si>
  <si>
    <t>15BM</t>
  </si>
  <si>
    <t>15CS</t>
  </si>
  <si>
    <t>15SW</t>
  </si>
  <si>
    <t>15CH</t>
  </si>
  <si>
    <t>15PG</t>
  </si>
  <si>
    <t>15MN</t>
  </si>
  <si>
    <t>15MT</t>
  </si>
  <si>
    <t>15TE</t>
  </si>
  <si>
    <t>15IN</t>
  </si>
  <si>
    <t>15AR</t>
  </si>
  <si>
    <t>15CRP</t>
  </si>
  <si>
    <t>15EE</t>
  </si>
  <si>
    <t>16CE</t>
  </si>
  <si>
    <t>16ME</t>
  </si>
  <si>
    <t>16EL</t>
  </si>
  <si>
    <t>16ES</t>
  </si>
  <si>
    <t>16TL</t>
  </si>
  <si>
    <t>16BM</t>
  </si>
  <si>
    <t>16CS</t>
  </si>
  <si>
    <t>16SW</t>
  </si>
  <si>
    <t>16CH</t>
  </si>
  <si>
    <t>16PG</t>
  </si>
  <si>
    <t>16MN</t>
  </si>
  <si>
    <t>16MT</t>
  </si>
  <si>
    <t>16TE</t>
  </si>
  <si>
    <t>16IN</t>
  </si>
  <si>
    <t>16AR</t>
  </si>
  <si>
    <t>16CRP</t>
  </si>
  <si>
    <t>16EE</t>
  </si>
  <si>
    <t>Third</t>
  </si>
  <si>
    <t>Fourth</t>
  </si>
  <si>
    <t>Fifth</t>
  </si>
  <si>
    <t>Sixth</t>
  </si>
  <si>
    <t>Seventh</t>
  </si>
  <si>
    <t>Eighth</t>
  </si>
  <si>
    <t>Ninth</t>
  </si>
  <si>
    <t>Tenth</t>
  </si>
  <si>
    <t>Final</t>
  </si>
  <si>
    <t>Regular Exam</t>
  </si>
  <si>
    <t>Special Regular</t>
  </si>
  <si>
    <t>Special Supplementary</t>
  </si>
  <si>
    <t>B.E</t>
  </si>
  <si>
    <t>Error Notification Area</t>
  </si>
  <si>
    <t>Metallurgy and Materials Engineering</t>
  </si>
  <si>
    <t>B.CRP</t>
  </si>
  <si>
    <t>B.ARCH</t>
  </si>
  <si>
    <t>Departments</t>
  </si>
  <si>
    <t>Subjects</t>
  </si>
  <si>
    <t>Model Making Workshop</t>
  </si>
  <si>
    <t xml:space="preserve">Name of Internal </t>
  </si>
  <si>
    <t xml:space="preserve">Name of External </t>
  </si>
  <si>
    <t>OTHER FORMAT ERRORS</t>
  </si>
  <si>
    <t>DEPARTMENT / INSTITUTE</t>
  </si>
  <si>
    <t>PROGRAM</t>
  </si>
  <si>
    <t>ROLL# ERRORS</t>
  </si>
  <si>
    <t>INSTRUCTIONS:</t>
  </si>
  <si>
    <t>Note: Please do not write or cross anything  with Pen / Pencil above this area.</t>
  </si>
  <si>
    <r>
      <t xml:space="preserve">1. Please Start from Sheet1 and use Sheet2 (if needed) in same Workbook. After Completing, make sure there will </t>
    </r>
    <r>
      <rPr>
        <b/>
        <sz val="10"/>
        <color indexed="8"/>
        <rFont val="Times New Roman"/>
        <family val="1"/>
      </rPr>
      <t>no any Error shown with Red Fonts</t>
    </r>
    <r>
      <rPr>
        <sz val="10"/>
        <color indexed="8"/>
        <rFont val="Times New Roman"/>
        <family val="1"/>
      </rPr>
      <t xml:space="preserve"> and </t>
    </r>
    <r>
      <rPr>
        <b/>
        <sz val="10"/>
        <color indexed="8"/>
        <rFont val="Times New Roman"/>
        <family val="1"/>
      </rPr>
      <t xml:space="preserve">do not write any symbol, (----) or Cross( X) in remaing Cells after final Entry. </t>
    </r>
  </si>
  <si>
    <t>Signature of the Subject Teacher</t>
  </si>
  <si>
    <t>TOTAL ERRORS IN A SHEET</t>
  </si>
  <si>
    <t>Total Heading Errors</t>
  </si>
  <si>
    <t>Total Marks</t>
  </si>
  <si>
    <t xml:space="preserve">Objective Type Test    </t>
  </si>
  <si>
    <t>Practical Viva Voce</t>
  </si>
  <si>
    <t>ERROR NOTIFICATION AREA</t>
  </si>
  <si>
    <t xml:space="preserve">                   Final Practical Examination Marks                  Out of </t>
  </si>
  <si>
    <t>ABS</t>
  </si>
  <si>
    <r>
      <t xml:space="preserve">4. S# (E.g. 1  2 and so on) ID # Format 14CE55 if Double no.14-13CE55, for Khairpur Campus ID # Format K14CE55 Double no. K14-13CE55. in case of  Absent Write </t>
    </r>
    <r>
      <rPr>
        <b/>
        <sz val="9"/>
        <color indexed="8"/>
        <rFont val="Times New Roman"/>
        <family val="1"/>
      </rPr>
      <t>ABS. The Subjects List is updated in every Exam, so please download fresh copy of Award List for</t>
    </r>
    <r>
      <rPr>
        <sz val="9"/>
        <color indexed="8"/>
        <rFont val="Times New Roman"/>
        <family val="1"/>
      </rPr>
      <t xml:space="preserve"> Every Exam from the MUET websit.</t>
    </r>
  </si>
  <si>
    <r>
      <t xml:space="preserve">4. S# (E.g. 1  2 and so on) ID # Format 14CE55 if Double no.14-13CE55, for Khairpur Campus ID # Format K14CE55 Double no. K14-13CE55. in case of  Absent Write </t>
    </r>
    <r>
      <rPr>
        <b/>
        <sz val="9"/>
        <color indexed="8"/>
        <rFont val="Times New Roman"/>
        <family val="1"/>
      </rPr>
      <t xml:space="preserve">ABS. The Subjects are updated in every Exam, so download fresh copy of Award List. </t>
    </r>
    <r>
      <rPr>
        <b/>
        <sz val="8"/>
        <color indexed="8"/>
        <rFont val="Times New Roman"/>
        <family val="1"/>
      </rPr>
      <t>ONLY THIS PROFORMA WILL BE ACCEPTED FOR SUBMISSION OF RESULTS.</t>
    </r>
  </si>
  <si>
    <t>---</t>
  </si>
  <si>
    <t>13CE01</t>
  </si>
  <si>
    <t>13CE02</t>
  </si>
  <si>
    <r>
      <t xml:space="preserve">NOTE: The Error </t>
    </r>
    <r>
      <rPr>
        <b/>
        <sz val="8"/>
        <color indexed="10"/>
        <rFont val="Times New Roman"/>
        <family val="1"/>
      </rPr>
      <t>"Given Marks or Format is incorrect"</t>
    </r>
    <r>
      <rPr>
        <b/>
        <sz val="8"/>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 Error </t>
    </r>
    <r>
      <rPr>
        <b/>
        <sz val="8"/>
        <color indexed="10"/>
        <rFont val="Times New Roman"/>
        <family val="1"/>
      </rPr>
      <t>ROLL # FORMAT OR SEQUENCE INCORRECT</t>
    </r>
    <r>
      <rPr>
        <b/>
        <sz val="8"/>
        <color indexed="8"/>
        <rFont val="Times New Roman"/>
        <family val="1"/>
      </rPr>
      <t xml:space="preserve"> will be shown if improper format and sequence of ID # is entered in the Cell. IF BLANK ROWS LEFT AT LAST THEN PLEASE USE FILTER BY SELECTING SMALL CIRCLE BELOW OF S# AND UNCHECK (BLANKS) AND PRESS OK. ONLY THIS PROFORMA WILL BE ACCEPTED FOR SUBMISSION OF RESULTS.</t>
    </r>
  </si>
  <si>
    <r>
      <t xml:space="preserve">NOTE: The Error </t>
    </r>
    <r>
      <rPr>
        <b/>
        <sz val="8"/>
        <color indexed="10"/>
        <rFont val="Times New Roman"/>
        <family val="1"/>
      </rPr>
      <t xml:space="preserve">"Given Marks or Format is incorrect" </t>
    </r>
    <r>
      <rPr>
        <b/>
        <sz val="8"/>
        <color indexed="8"/>
        <rFont val="Times New Roman"/>
        <family val="1"/>
      </rPr>
      <t xml:space="preserve">will be shown in the result of: i) S# Incorrect    ii) Cell left blank  iii) Marks given out of range iv) Row cells are not filled completely v) incorrect Keywords like Absent instead of ABS vi) Use of any other symbol like (----) or letter (A  b). The Error ROLL # </t>
    </r>
    <r>
      <rPr>
        <b/>
        <sz val="8"/>
        <color indexed="10"/>
        <rFont val="Times New Roman"/>
        <family val="1"/>
      </rPr>
      <t>FORMAT OR SEQUENCE INCORRECT</t>
    </r>
    <r>
      <rPr>
        <b/>
        <sz val="8"/>
        <color indexed="8"/>
        <rFont val="Times New Roman"/>
        <family val="1"/>
      </rPr>
      <t xml:space="preserve"> will be shown if improper format and sequence of ID # is entered in the Cell. IF BLANK ROWS LEFT AT LAST THEN PLEASE USE FILTER BY SELECTING SMALL CIRCLE BELOW OF S# AND UNCHECK (BLANKS) AND PRESS OK. ONLY THIS PROFORMA WILL BE ACCEPTED FOR SUBMISSION OF RESULTS.</t>
    </r>
  </si>
  <si>
    <r>
      <t xml:space="preserve">NOTE: The Error </t>
    </r>
    <r>
      <rPr>
        <b/>
        <sz val="8"/>
        <color indexed="10"/>
        <rFont val="Times New Roman"/>
        <family val="1"/>
      </rPr>
      <t xml:space="preserve">"Given Marks or Format is incorrect" </t>
    </r>
    <r>
      <rPr>
        <b/>
        <sz val="8"/>
        <color indexed="8"/>
        <rFont val="Times New Roman"/>
        <family val="1"/>
      </rPr>
      <t xml:space="preserve">will be shown in the result of: i) S# Incorrect    ii) Cell left blank  iii) Marks given out of range iv) Row cells are not filled completely v) incorrect Keywords like Absent instead of ABS vi) Use of any other symbol like (----) or letter (A  b). The Error ROLL # </t>
    </r>
    <r>
      <rPr>
        <b/>
        <sz val="8"/>
        <color indexed="10"/>
        <rFont val="Times New Roman"/>
        <family val="1"/>
      </rPr>
      <t xml:space="preserve">FORMAT OR SEQUENCE INCORRECT </t>
    </r>
    <r>
      <rPr>
        <b/>
        <sz val="8"/>
        <color indexed="8"/>
        <rFont val="Times New Roman"/>
        <family val="1"/>
      </rPr>
      <t>will be shown if improper format and sequence of ID # is entered in the Cell. IF BLANK ROWS LEFT AT LAST THEN PLEASE USE FILTER BY SELECTING SMALL CIRCLE BELOW OF S# AND UNCHECK (BLANKS) AND PRESS OK. ONLY THIS PROFORMA WILL BE ACCEPTED FOR SUBMISSION OF RESULTS.</t>
    </r>
  </si>
  <si>
    <r>
      <t xml:space="preserve">NOTE: The Error </t>
    </r>
    <r>
      <rPr>
        <b/>
        <sz val="8"/>
        <color indexed="10"/>
        <rFont val="Times New Roman"/>
        <family val="1"/>
      </rPr>
      <t>"Given Marks or Format is incorrect"</t>
    </r>
    <r>
      <rPr>
        <b/>
        <sz val="8"/>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 Error ROLL #</t>
    </r>
    <r>
      <rPr>
        <b/>
        <sz val="8"/>
        <color indexed="10"/>
        <rFont val="Times New Roman"/>
        <family val="1"/>
      </rPr>
      <t xml:space="preserve"> FORMAT OR SEQUENCE INCORRECT</t>
    </r>
    <r>
      <rPr>
        <b/>
        <sz val="8"/>
        <color indexed="8"/>
        <rFont val="Times New Roman"/>
        <family val="1"/>
      </rPr>
      <t xml:space="preserve"> will be shown if improper format and sequence of ID # is entered in the Cell. IF BLANK ROWS LEFT AT LAST THEN PLEASE USE FILTER BY SELECTING SMALL CIRCLE BELOW OF S# AND UNCHECK (BLANKS) AND PRESS OK. ONLY THIS PROFORMA WILL BE ACCEPTED FOR SUBMISSION OF RESULTS.</t>
    </r>
  </si>
  <si>
    <r>
      <t xml:space="preserve">NOTE: The Error </t>
    </r>
    <r>
      <rPr>
        <b/>
        <sz val="8"/>
        <color indexed="10"/>
        <rFont val="Times New Roman"/>
        <family val="1"/>
      </rPr>
      <t xml:space="preserve">"Given Marks or Format is incorrect" </t>
    </r>
    <r>
      <rPr>
        <b/>
        <sz val="8"/>
        <color indexed="8"/>
        <rFont val="Times New Roman"/>
        <family val="1"/>
      </rPr>
      <t>will be shown in the result of: i) S# Incorrect    ii) Cell left blank  iii) Marks given out of range iv) Row cells are not filled completely v) incorrect Keywords like Absent instead of ABS vi) Use of any other symbol like (----) or letter (A  b). The Error ROLL #</t>
    </r>
    <r>
      <rPr>
        <b/>
        <sz val="8"/>
        <color indexed="10"/>
        <rFont val="Times New Roman"/>
        <family val="1"/>
      </rPr>
      <t xml:space="preserve"> FORMAT OR SEQUENCE INCORRECT </t>
    </r>
    <r>
      <rPr>
        <b/>
        <sz val="8"/>
        <color indexed="8"/>
        <rFont val="Times New Roman"/>
        <family val="1"/>
      </rPr>
      <t>will be shown if improper format and sequence of ID # is entered in the Cell. IF BLANK ROWS LEFT AT LAST THEN PLEASE USE FILTER BY SELECTING SMALL CIRCLE BELOW OF S# AND UNCHECK (BLANKS) AND PRESS OK. ONLY THIS PROFORMA WILL BE ACCEPTED FOR SUBMISSION OF RESULTS.</t>
    </r>
  </si>
  <si>
    <t>ROLL # ENTRY FORMAT AND SEQUENCE SAMPLE</t>
  </si>
  <si>
    <t>13-12CE01</t>
  </si>
  <si>
    <t>13-12CE02</t>
  </si>
  <si>
    <t>13-11CE01</t>
  </si>
  <si>
    <t>13-11CE02</t>
  </si>
  <si>
    <t>13-10CE01</t>
  </si>
  <si>
    <t>FOR SZAB CAMPUS</t>
  </si>
  <si>
    <t>K13CE01</t>
  </si>
  <si>
    <t>K13CE02</t>
  </si>
  <si>
    <t>K13-12CE01</t>
  </si>
  <si>
    <t>K13-12CE02</t>
  </si>
  <si>
    <t>K13-11CE01</t>
  </si>
  <si>
    <t>K13-11CE02</t>
  </si>
  <si>
    <t>K13-10CE01</t>
  </si>
  <si>
    <t>Please Do Not Use Copy or Cut Paste Option, it will distrub the Entire Sheet</t>
  </si>
  <si>
    <t>3. Select (Deptt, Program, Semester, Batch, Exams, Subject from Drop Down List. Write Exams Helding Month(E.g. Nov/Dec, 2014), Date of Conduct (E.g. 25/04/2014), Name of Internal and External and Select Subject Final Practical Examination Marks given in Final Practical Examination Marks Column. Total Marks and Grade will be calculated automatically</t>
  </si>
  <si>
    <t>BatchNo</t>
  </si>
  <si>
    <t>SeatRollNo</t>
  </si>
  <si>
    <t>Subject Title</t>
  </si>
  <si>
    <t>Final Exam Marks</t>
  </si>
  <si>
    <r>
      <t xml:space="preserve">3. Select (Deptt, Program, Semester, Batch, Exams, Subject from Drop Down List. Write Exams Helding Month(E.g. Nov/Dec, 2014), Date of Conduct (E.g. 25/04/2014), Name of Internal and External and Select Subject Final Practical Examination Marks given in Final Practical Examination Marks Column. Total Marks and Grade will be calculated automatically. </t>
    </r>
    <r>
      <rPr>
        <b/>
        <sz val="9"/>
        <color theme="1"/>
        <rFont val="Times New Roman"/>
        <family val="1"/>
      </rPr>
      <t>PLEASE MAKE SEPARATE FILE FOR EACH SECTION &amp; FOR EACH BATCH IN SUPPLY</t>
    </r>
  </si>
  <si>
    <t xml:space="preserve">Note: (1) Use Times New Roman Font. 2) Abbreviations are not allowed. 3) Twelve (12) Font Size is allowed. For Further help download sample filled award list from internet ( http://www.muet.edu.pk ).
</t>
  </si>
  <si>
    <t>Credit Hours</t>
  </si>
  <si>
    <t>NOTE: THE MARKS SHOULD NOT BE AWARDED IN FRACTION</t>
  </si>
  <si>
    <t>Textile Design</t>
  </si>
  <si>
    <t>Fine Arts</t>
  </si>
  <si>
    <t>Architecture Planning &amp; Development</t>
  </si>
  <si>
    <t>Architecture Studio - I</t>
  </si>
  <si>
    <t>Surveying and Leveling</t>
  </si>
  <si>
    <t>Materials and Construction - I</t>
  </si>
  <si>
    <t>Architecture Studio - II</t>
  </si>
  <si>
    <t>Communication Design</t>
  </si>
  <si>
    <t>CE17CD</t>
  </si>
  <si>
    <t>CE17TD</t>
  </si>
  <si>
    <t>CE17FA</t>
  </si>
  <si>
    <t>CE17AR</t>
  </si>
  <si>
    <t>Communication Design -I</t>
  </si>
  <si>
    <t>Computer Graphics-I</t>
  </si>
  <si>
    <t>Calligraphy-I</t>
  </si>
  <si>
    <t>Drawing for Design -I</t>
  </si>
  <si>
    <t>Drawing- IV</t>
  </si>
  <si>
    <t>Painting- II</t>
  </si>
  <si>
    <t>Printmaking – II</t>
  </si>
  <si>
    <t>Miniature Painting –II</t>
  </si>
  <si>
    <t>Ceramics-I</t>
  </si>
  <si>
    <t xml:space="preserve">Textile Design – I </t>
  </si>
  <si>
    <t>Drawing for Design-I</t>
  </si>
  <si>
    <t>Weaving-I</t>
  </si>
  <si>
    <t>Textile Design – II</t>
  </si>
  <si>
    <t>Drawing for Design-II</t>
  </si>
  <si>
    <t>Weaving-II</t>
  </si>
  <si>
    <t>Drawing – III</t>
  </si>
  <si>
    <t>Painting-I</t>
  </si>
  <si>
    <t>Sculpture – III</t>
  </si>
  <si>
    <t xml:space="preserve">Printmaking - I </t>
  </si>
  <si>
    <t>Visual Communication -I</t>
  </si>
  <si>
    <t>Visual Communication - II</t>
  </si>
  <si>
    <t>Drawing Studio-I</t>
  </si>
  <si>
    <t>Design Studio-I</t>
  </si>
  <si>
    <t>Sculpture-I</t>
  </si>
  <si>
    <t>Drafting Studio-I</t>
  </si>
  <si>
    <t>Drawing Studio-II</t>
  </si>
  <si>
    <t>Design Studio-II</t>
  </si>
  <si>
    <t>Sculpture Studio-II</t>
  </si>
  <si>
    <t>Drafting Studio-II</t>
  </si>
  <si>
    <t>For any Query &amp; Help Contact to Aijaz Ali Brohi, Senior Software Developer</t>
  </si>
  <si>
    <t>Manzoor Ali Solangi</t>
  </si>
  <si>
    <t>FCE17CD</t>
  </si>
  <si>
    <t>FCE17TD</t>
  </si>
  <si>
    <t>FCE17FA</t>
  </si>
  <si>
    <t>FCE17AR</t>
  </si>
  <si>
    <t>CE18CD</t>
  </si>
  <si>
    <t>CE18TD</t>
  </si>
  <si>
    <t>CE18FA</t>
  </si>
  <si>
    <t>CE18AR</t>
  </si>
  <si>
    <t>Architecture &amp; Planning</t>
  </si>
  <si>
    <t>Communication Design - III</t>
  </si>
  <si>
    <t>Photography-I</t>
  </si>
  <si>
    <t>Computer Graphics-III</t>
  </si>
  <si>
    <t>Drawing for Design-III</t>
  </si>
  <si>
    <t>Communication Design-IV</t>
  </si>
  <si>
    <t>Photography-II</t>
  </si>
  <si>
    <t>Drawing for Design-IV</t>
  </si>
  <si>
    <t>Elective Courses pool</t>
  </si>
  <si>
    <t>Textile Design-III</t>
  </si>
  <si>
    <t xml:space="preserve">Pattern Making and drafting </t>
  </si>
  <si>
    <t>Textile Design-IV</t>
  </si>
  <si>
    <t>Digital Art-I</t>
  </si>
  <si>
    <t>Craft Documentation and Design</t>
  </si>
  <si>
    <t>Elective-I</t>
  </si>
  <si>
    <t>Painting – (Major-I)</t>
  </si>
  <si>
    <t>Printmaking – (Major-I)</t>
  </si>
  <si>
    <t>Sculpture – (Major-I)</t>
  </si>
  <si>
    <t>Miniature Painting – (Major-I)</t>
  </si>
  <si>
    <t>Ceramics- (Major-I)</t>
  </si>
  <si>
    <t>Drawing- V</t>
  </si>
  <si>
    <t>Painting – (Major-II)</t>
  </si>
  <si>
    <t>Printmaking – (Major-II)</t>
  </si>
  <si>
    <t>Sculpture – (Major-II)</t>
  </si>
  <si>
    <t>Miniature Painting – (Major-II)</t>
  </si>
  <si>
    <t>Ceramics - (Major-II)</t>
  </si>
  <si>
    <t>Drawing- VI</t>
  </si>
  <si>
    <t>Elective courses pool</t>
  </si>
  <si>
    <t>Architecture Studio-III</t>
  </si>
  <si>
    <t>Working Drawings and Details-I</t>
  </si>
  <si>
    <t>Landscape Architecture</t>
  </si>
  <si>
    <t>Architecture Studio - IV</t>
  </si>
  <si>
    <t>Working Drawings and Details-II</t>
  </si>
  <si>
    <t>Digital Tools for Architects-I</t>
  </si>
  <si>
    <t>Architecture Studio-V</t>
  </si>
  <si>
    <t>Digital Tools for Architects-II</t>
  </si>
  <si>
    <t>Elective – II</t>
  </si>
  <si>
    <t>Architecture Studio-VI</t>
  </si>
  <si>
    <t>Urban Planning and Design</t>
  </si>
  <si>
    <t>Interior Design</t>
  </si>
  <si>
    <t>Nineth</t>
  </si>
  <si>
    <t>Environmental Design Studio</t>
  </si>
  <si>
    <t>R &amp; D Project-I</t>
  </si>
  <si>
    <t>R &amp; D Project-II</t>
  </si>
  <si>
    <t>CE19CD</t>
  </si>
  <si>
    <t>CE20CD</t>
  </si>
  <si>
    <t>CE21CD</t>
  </si>
  <si>
    <t>CE22CD</t>
  </si>
  <si>
    <t>CE19TD</t>
  </si>
  <si>
    <t>CE20TD</t>
  </si>
  <si>
    <t>CE21TD</t>
  </si>
  <si>
    <t>CE22TD</t>
  </si>
  <si>
    <t>CE19FA</t>
  </si>
  <si>
    <t>CE20FA</t>
  </si>
  <si>
    <t>CE21FA</t>
  </si>
  <si>
    <t>CE22FA</t>
  </si>
  <si>
    <t>CE19AR</t>
  </si>
  <si>
    <t>CE20AR</t>
  </si>
  <si>
    <t>CE21AR</t>
  </si>
  <si>
    <t>CE22AR</t>
  </si>
</sst>
</file>

<file path=xl/styles.xml><?xml version="1.0" encoding="utf-8"?>
<styleSheet xmlns="http://schemas.openxmlformats.org/spreadsheetml/2006/main">
  <fonts count="40">
    <font>
      <sz val="11"/>
      <color theme="1"/>
      <name val="Calibri"/>
      <family val="2"/>
      <scheme val="minor"/>
    </font>
    <font>
      <b/>
      <sz val="12"/>
      <name val="Times New Roman"/>
      <family val="1"/>
    </font>
    <font>
      <b/>
      <sz val="8"/>
      <color indexed="8"/>
      <name val="Times New Roman"/>
      <family val="1"/>
    </font>
    <font>
      <b/>
      <sz val="10"/>
      <color indexed="8"/>
      <name val="Times New Roman"/>
      <family val="1"/>
    </font>
    <font>
      <sz val="10"/>
      <color indexed="8"/>
      <name val="Times New Roman"/>
      <family val="1"/>
    </font>
    <font>
      <b/>
      <sz val="9"/>
      <color indexed="8"/>
      <name val="Times New Roman"/>
      <family val="1"/>
    </font>
    <font>
      <sz val="9"/>
      <color indexed="8"/>
      <name val="Times New Roman"/>
      <family val="1"/>
    </font>
    <font>
      <b/>
      <sz val="8"/>
      <color indexed="10"/>
      <name val="Times New Roman"/>
      <family val="1"/>
    </font>
    <font>
      <sz val="11"/>
      <color rgb="FFFF0000"/>
      <name val="Calibri"/>
      <family val="2"/>
      <scheme val="minor"/>
    </font>
    <font>
      <sz val="12"/>
      <color theme="1"/>
      <name val="Times New Roman"/>
      <family val="1"/>
    </font>
    <font>
      <b/>
      <sz val="12"/>
      <color theme="1"/>
      <name val="Times New Roman"/>
      <family val="1"/>
    </font>
    <font>
      <b/>
      <sz val="11"/>
      <color theme="1"/>
      <name val="Times New Roman"/>
      <family val="1"/>
    </font>
    <font>
      <b/>
      <sz val="11"/>
      <color rgb="FFFF0000"/>
      <name val="Calibri"/>
      <family val="2"/>
      <scheme val="minor"/>
    </font>
    <font>
      <b/>
      <sz val="12"/>
      <color rgb="FF00B050"/>
      <name val="Times New Roman"/>
      <family val="1"/>
    </font>
    <font>
      <b/>
      <sz val="12"/>
      <color rgb="FF7030A0"/>
      <name val="Times New Roman"/>
      <family val="1"/>
    </font>
    <font>
      <b/>
      <sz val="12"/>
      <color rgb="FF00B0F0"/>
      <name val="Times New Roman"/>
      <family val="1"/>
    </font>
    <font>
      <sz val="12"/>
      <color rgb="FFFF0000"/>
      <name val="Times New Roman"/>
      <family val="1"/>
    </font>
    <font>
      <b/>
      <sz val="12"/>
      <color rgb="FFFF0000"/>
      <name val="Times New Roman"/>
      <family val="1"/>
    </font>
    <font>
      <b/>
      <sz val="18"/>
      <color rgb="FFFF0000"/>
      <name val="Calibri"/>
      <family val="2"/>
      <scheme val="minor"/>
    </font>
    <font>
      <sz val="7"/>
      <color theme="1"/>
      <name val="Times New Roman"/>
      <family val="1"/>
    </font>
    <font>
      <b/>
      <sz val="12"/>
      <color theme="0"/>
      <name val="Times New Roman"/>
      <family val="1"/>
    </font>
    <font>
      <b/>
      <sz val="16"/>
      <color rgb="FFFF0000"/>
      <name val="Times New Roman"/>
      <family val="1"/>
    </font>
    <font>
      <b/>
      <sz val="14"/>
      <color rgb="FFFF0000"/>
      <name val="Times New Roman"/>
      <family val="1"/>
    </font>
    <font>
      <sz val="9"/>
      <color theme="1"/>
      <name val="Times New Roman"/>
      <family val="1"/>
    </font>
    <font>
      <b/>
      <sz val="10"/>
      <color rgb="FFFF0000"/>
      <name val="Times New Roman"/>
      <family val="1"/>
    </font>
    <font>
      <sz val="10"/>
      <color theme="1"/>
      <name val="Times New Roman"/>
      <family val="1"/>
    </font>
    <font>
      <sz val="10"/>
      <color theme="1"/>
      <name val="Calibri"/>
      <family val="2"/>
      <scheme val="minor"/>
    </font>
    <font>
      <b/>
      <sz val="16"/>
      <color theme="1"/>
      <name val="Times New Roman"/>
      <family val="1"/>
    </font>
    <font>
      <b/>
      <sz val="14"/>
      <color theme="1"/>
      <name val="Times New Roman"/>
      <family val="1"/>
    </font>
    <font>
      <b/>
      <sz val="12"/>
      <color rgb="FFC00000"/>
      <name val="Times New Roman"/>
      <family val="1"/>
    </font>
    <font>
      <sz val="8"/>
      <color theme="1"/>
      <name val="Times New Roman"/>
      <family val="1"/>
    </font>
    <font>
      <b/>
      <sz val="11"/>
      <color theme="0"/>
      <name val="Times New Roman"/>
      <family val="1"/>
    </font>
    <font>
      <b/>
      <sz val="28"/>
      <color rgb="FFFF0000"/>
      <name val="Calibri"/>
      <family val="2"/>
      <scheme val="minor"/>
    </font>
    <font>
      <sz val="36"/>
      <color rgb="FFFF0000"/>
      <name val="Calibri"/>
      <family val="2"/>
      <scheme val="minor"/>
    </font>
    <font>
      <b/>
      <sz val="9"/>
      <color theme="1"/>
      <name val="Times New Roman"/>
      <family val="1"/>
    </font>
    <font>
      <b/>
      <sz val="10"/>
      <color theme="1"/>
      <name val="Times New Roman"/>
      <family val="1"/>
    </font>
    <font>
      <sz val="9"/>
      <color theme="3"/>
      <name val="Times New Roman"/>
      <family val="1"/>
    </font>
    <font>
      <b/>
      <sz val="9"/>
      <color theme="3"/>
      <name val="Times New Roman"/>
      <family val="1"/>
    </font>
    <font>
      <sz val="12"/>
      <name val="Times New Roman"/>
      <family val="1"/>
    </font>
    <font>
      <sz val="11"/>
      <name val="Times New Roman"/>
      <family val="1"/>
    </font>
  </fonts>
  <fills count="10">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5" tint="0.39997558519241921"/>
        <bgColor indexed="64"/>
      </patternFill>
    </fill>
    <fill>
      <patternFill patternType="solid">
        <fgColor theme="0"/>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2"/>
        <bgColor indexed="64"/>
      </patternFill>
    </fill>
  </fills>
  <borders count="45">
    <border>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rgb="FF7030A0"/>
      </left>
      <right/>
      <top style="thin">
        <color indexed="64"/>
      </top>
      <bottom style="thin">
        <color indexed="64"/>
      </bottom>
      <diagonal/>
    </border>
    <border>
      <left/>
      <right/>
      <top/>
      <bottom style="thin">
        <color rgb="FFC00000"/>
      </bottom>
      <diagonal/>
    </border>
    <border>
      <left/>
      <right/>
      <top style="thin">
        <color indexed="64"/>
      </top>
      <bottom style="thin">
        <color rgb="FFC00000"/>
      </bottom>
      <diagonal/>
    </border>
    <border>
      <left style="medium">
        <color indexed="64"/>
      </left>
      <right/>
      <top style="thin">
        <color indexed="64"/>
      </top>
      <bottom style="medium">
        <color rgb="FF7030A0"/>
      </bottom>
      <diagonal/>
    </border>
    <border>
      <left/>
      <right/>
      <top style="thin">
        <color indexed="64"/>
      </top>
      <bottom style="medium">
        <color rgb="FF7030A0"/>
      </bottom>
      <diagonal/>
    </border>
    <border>
      <left/>
      <right style="medium">
        <color rgb="FF7030A0"/>
      </right>
      <top style="thin">
        <color indexed="64"/>
      </top>
      <bottom style="medium">
        <color rgb="FF7030A0"/>
      </bottom>
      <diagonal/>
    </border>
    <border>
      <left style="medium">
        <color rgb="FF7030A0"/>
      </left>
      <right/>
      <top/>
      <bottom/>
      <diagonal/>
    </border>
    <border>
      <left/>
      <right/>
      <top style="thin">
        <color rgb="FFC00000"/>
      </top>
      <bottom style="thin">
        <color rgb="FFC00000"/>
      </bottom>
      <diagonal/>
    </border>
    <border>
      <left style="medium">
        <color indexed="64"/>
      </left>
      <right/>
      <top/>
      <bottom style="medium">
        <color rgb="FF7030A0"/>
      </bottom>
      <diagonal/>
    </border>
    <border>
      <left/>
      <right/>
      <top/>
      <bottom style="medium">
        <color rgb="FF7030A0"/>
      </bottom>
      <diagonal/>
    </border>
    <border>
      <left/>
      <right style="medium">
        <color rgb="FF7030A0"/>
      </right>
      <top/>
      <bottom style="medium">
        <color rgb="FF7030A0"/>
      </bottom>
      <diagonal/>
    </border>
  </borders>
  <cellStyleXfs count="1">
    <xf numFmtId="0" fontId="0" fillId="0" borderId="0"/>
  </cellStyleXfs>
  <cellXfs count="301">
    <xf numFmtId="0" fontId="0" fillId="0" borderId="0" xfId="0"/>
    <xf numFmtId="0" fontId="9" fillId="0" borderId="0" xfId="0" applyFont="1" applyAlignment="1">
      <alignment horizontal="center" vertical="center" shrinkToFit="1"/>
    </xf>
    <xf numFmtId="0" fontId="9" fillId="0" borderId="0" xfId="0" applyFont="1" applyAlignment="1">
      <alignment shrinkToFit="1"/>
    </xf>
    <xf numFmtId="0" fontId="9" fillId="0" borderId="0" xfId="0" applyFont="1" applyAlignment="1">
      <alignment horizontal="center" vertical="center" shrinkToFit="1"/>
    </xf>
    <xf numFmtId="0" fontId="10" fillId="0" borderId="0" xfId="0" applyFont="1"/>
    <xf numFmtId="0" fontId="10" fillId="0" borderId="0" xfId="0" applyFont="1" applyAlignment="1">
      <alignment horizontal="left"/>
    </xf>
    <xf numFmtId="0" fontId="10" fillId="0" borderId="0" xfId="0" applyFont="1" applyProtection="1">
      <protection hidden="1"/>
    </xf>
    <xf numFmtId="0" fontId="9" fillId="0" borderId="0" xfId="0" applyFont="1" applyProtection="1">
      <protection hidden="1"/>
    </xf>
    <xf numFmtId="0" fontId="1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9" fillId="0" borderId="0" xfId="0" applyFont="1" applyAlignment="1">
      <alignment horizontal="center" shrinkToFit="1"/>
    </xf>
    <xf numFmtId="0" fontId="12" fillId="0" borderId="0" xfId="0" applyFont="1" applyAlignment="1">
      <alignment horizontal="center"/>
    </xf>
    <xf numFmtId="0" fontId="0" fillId="0" borderId="0" xfId="0" applyAlignment="1">
      <alignment horizontal="left"/>
    </xf>
    <xf numFmtId="0" fontId="13" fillId="0" borderId="34" xfId="0" applyFont="1" applyBorder="1" applyAlignment="1" applyProtection="1">
      <alignment vertical="center" shrinkToFit="1"/>
      <protection locked="0"/>
    </xf>
    <xf numFmtId="0" fontId="14" fillId="0" borderId="3" xfId="0" applyFont="1" applyBorder="1" applyAlignment="1">
      <alignment horizontal="center" vertical="center" shrinkToFit="1"/>
    </xf>
    <xf numFmtId="0" fontId="15" fillId="0" borderId="2" xfId="0" applyFont="1" applyBorder="1" applyAlignment="1">
      <alignment horizontal="center" vertical="center" shrinkToFit="1"/>
    </xf>
    <xf numFmtId="0" fontId="16" fillId="0" borderId="0" xfId="0" applyFont="1" applyBorder="1" applyAlignment="1">
      <alignment horizontal="left" vertical="center" shrinkToFit="1"/>
    </xf>
    <xf numFmtId="0" fontId="9" fillId="0" borderId="0" xfId="0" applyFont="1" applyAlignment="1">
      <alignment horizontal="center" vertical="center" shrinkToFit="1"/>
    </xf>
    <xf numFmtId="0" fontId="9" fillId="0" borderId="0" xfId="0" applyFont="1" applyAlignment="1">
      <alignment horizontal="center" vertical="center" shrinkToFit="1"/>
    </xf>
    <xf numFmtId="0" fontId="17" fillId="2" borderId="4" xfId="0" applyFont="1" applyFill="1" applyBorder="1" applyAlignment="1">
      <alignment horizontal="center" shrinkToFit="1"/>
    </xf>
    <xf numFmtId="0" fontId="9" fillId="0" borderId="0" xfId="0" applyFont="1" applyAlignment="1">
      <alignment horizontal="center" vertical="center" shrinkToFit="1"/>
    </xf>
    <xf numFmtId="0" fontId="11" fillId="0" borderId="1" xfId="0" applyFont="1" applyBorder="1" applyAlignment="1">
      <alignment horizontal="center" vertical="center" shrinkToFit="1"/>
    </xf>
    <xf numFmtId="0" fontId="9" fillId="0" borderId="0" xfId="0" applyFont="1" applyAlignment="1">
      <alignment horizontal="center" shrinkToFit="1"/>
    </xf>
    <xf numFmtId="0" fontId="1" fillId="0" borderId="0" xfId="0" applyFont="1" applyBorder="1" applyAlignment="1" applyProtection="1">
      <alignment horizontal="center" vertical="center" shrinkToFit="1"/>
    </xf>
    <xf numFmtId="0" fontId="9" fillId="0" borderId="5" xfId="0" applyFont="1" applyBorder="1" applyAlignment="1">
      <alignment horizontal="center" vertical="center" shrinkToFit="1"/>
    </xf>
    <xf numFmtId="0" fontId="10" fillId="0" borderId="0" xfId="0" applyFont="1" applyBorder="1" applyAlignment="1">
      <alignment horizontal="left" vertical="center" shrinkToFit="1"/>
    </xf>
    <xf numFmtId="0" fontId="10" fillId="0" borderId="0" xfId="0" applyFont="1" applyBorder="1" applyAlignment="1">
      <alignment horizontal="center" vertical="center" shrinkToFit="1"/>
    </xf>
    <xf numFmtId="0" fontId="1" fillId="0" borderId="0" xfId="0" applyFont="1" applyBorder="1" applyAlignment="1" applyProtection="1">
      <alignment horizontal="left" vertical="center" shrinkToFit="1"/>
    </xf>
    <xf numFmtId="0" fontId="1" fillId="0" borderId="3" xfId="0" applyFont="1" applyBorder="1" applyAlignment="1" applyProtection="1">
      <alignment horizontal="center" vertical="center" shrinkToFit="1"/>
    </xf>
    <xf numFmtId="0" fontId="1" fillId="0" borderId="6" xfId="0" applyFont="1" applyBorder="1" applyAlignment="1" applyProtection="1">
      <alignment horizontal="center" vertical="center" shrinkToFit="1"/>
    </xf>
    <xf numFmtId="0" fontId="8" fillId="0" borderId="0" xfId="0" applyFont="1" applyAlignment="1">
      <alignment horizontal="center"/>
    </xf>
    <xf numFmtId="0" fontId="18" fillId="2" borderId="0" xfId="0" applyFont="1" applyFill="1" applyAlignment="1">
      <alignment horizontal="center"/>
    </xf>
    <xf numFmtId="0" fontId="0" fillId="0" borderId="0" xfId="0" applyFont="1"/>
    <xf numFmtId="0" fontId="9" fillId="0" borderId="7" xfId="0" applyFont="1" applyBorder="1" applyAlignment="1">
      <alignment horizontal="center" vertical="center" shrinkToFit="1"/>
    </xf>
    <xf numFmtId="0" fontId="10" fillId="0" borderId="8" xfId="0" applyFont="1" applyBorder="1" applyAlignment="1">
      <alignment vertical="center" shrinkToFit="1"/>
    </xf>
    <xf numFmtId="0" fontId="19" fillId="0" borderId="9" xfId="0" applyFont="1" applyBorder="1" applyAlignment="1">
      <alignment horizontal="left" vertical="center" shrinkToFit="1"/>
    </xf>
    <xf numFmtId="0" fontId="19" fillId="0" borderId="9" xfId="0" applyFont="1" applyBorder="1" applyAlignment="1">
      <alignment horizontal="left" shrinkToFit="1"/>
    </xf>
    <xf numFmtId="0" fontId="1" fillId="0" borderId="9" xfId="0" applyFont="1" applyBorder="1" applyAlignment="1" applyProtection="1">
      <alignment horizontal="center" vertical="center" shrinkToFit="1"/>
      <protection locked="0"/>
    </xf>
    <xf numFmtId="0" fontId="1" fillId="0" borderId="35" xfId="0" applyFont="1" applyBorder="1" applyAlignment="1" applyProtection="1">
      <alignment horizontal="center" vertical="center" shrinkToFit="1"/>
      <protection locked="0"/>
    </xf>
    <xf numFmtId="0" fontId="11"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20" fillId="0" borderId="13" xfId="0" quotePrefix="1" applyFont="1" applyBorder="1" applyAlignment="1">
      <alignment vertical="center" wrapText="1" shrinkToFit="1"/>
    </xf>
    <xf numFmtId="0" fontId="20" fillId="0" borderId="3" xfId="0" quotePrefix="1" applyFont="1" applyBorder="1" applyAlignment="1">
      <alignment vertical="center" wrapText="1" shrinkToFit="1"/>
    </xf>
    <xf numFmtId="0" fontId="9" fillId="2" borderId="0" xfId="0" applyNumberFormat="1" applyFont="1" applyFill="1" applyAlignment="1">
      <alignment horizontal="center" vertical="center" shrinkToFit="1"/>
    </xf>
    <xf numFmtId="0" fontId="9" fillId="3" borderId="0" xfId="0" applyFont="1" applyFill="1" applyAlignment="1">
      <alignment horizontal="center" vertical="center" shrinkToFit="1"/>
    </xf>
    <xf numFmtId="0" fontId="9" fillId="2" borderId="0" xfId="0" applyFont="1" applyFill="1" applyAlignment="1">
      <alignment horizontal="center" vertical="center" shrinkToFit="1"/>
    </xf>
    <xf numFmtId="0" fontId="9" fillId="4" borderId="0" xfId="0" applyFont="1" applyFill="1" applyAlignment="1">
      <alignment horizontal="center" vertical="center" shrinkToFit="1"/>
    </xf>
    <xf numFmtId="0" fontId="9" fillId="5" borderId="0" xfId="0" applyFont="1" applyFill="1" applyAlignment="1">
      <alignment horizontal="center" vertical="center" shrinkToFit="1"/>
    </xf>
    <xf numFmtId="0" fontId="17" fillId="0" borderId="7" xfId="0" applyFont="1" applyBorder="1" applyAlignment="1">
      <alignment horizontal="center" vertical="center" shrinkToFit="1"/>
    </xf>
    <xf numFmtId="0" fontId="21" fillId="2" borderId="14" xfId="0" applyFont="1" applyFill="1" applyBorder="1" applyAlignment="1">
      <alignment horizontal="center" shrinkToFit="1"/>
    </xf>
    <xf numFmtId="0" fontId="10" fillId="0" borderId="4" xfId="0" applyFont="1" applyBorder="1" applyAlignment="1">
      <alignment horizontal="center" vertical="center" shrinkToFit="1"/>
    </xf>
    <xf numFmtId="0" fontId="9" fillId="0" borderId="13" xfId="0" applyFont="1" applyBorder="1" applyAlignment="1">
      <alignment shrinkToFit="1"/>
    </xf>
    <xf numFmtId="0" fontId="9" fillId="0" borderId="15" xfId="0" applyFont="1" applyBorder="1" applyAlignment="1">
      <alignment shrinkToFit="1"/>
    </xf>
    <xf numFmtId="0" fontId="9" fillId="0" borderId="0" xfId="0" applyFont="1" applyBorder="1" applyAlignment="1">
      <alignment shrinkToFit="1"/>
    </xf>
    <xf numFmtId="0" fontId="9" fillId="0" borderId="16" xfId="0" applyFont="1" applyBorder="1" applyAlignment="1">
      <alignment shrinkToFit="1"/>
    </xf>
    <xf numFmtId="0" fontId="9" fillId="0" borderId="3" xfId="0" applyFont="1" applyBorder="1" applyAlignment="1">
      <alignment shrinkToFit="1"/>
    </xf>
    <xf numFmtId="0" fontId="9" fillId="0" borderId="2" xfId="0" applyFont="1" applyBorder="1" applyAlignment="1">
      <alignment shrinkToFit="1"/>
    </xf>
    <xf numFmtId="0" fontId="10" fillId="0" borderId="17" xfId="0" applyFont="1" applyBorder="1" applyAlignment="1">
      <alignment horizontal="center" vertical="center" shrinkToFit="1"/>
    </xf>
    <xf numFmtId="0" fontId="1" fillId="0" borderId="17" xfId="0" applyFont="1" applyBorder="1" applyAlignment="1" applyProtection="1">
      <alignment horizontal="center" vertical="center" shrinkToFit="1"/>
      <protection locked="0"/>
    </xf>
    <xf numFmtId="0" fontId="22" fillId="0" borderId="9" xfId="0" applyFont="1" applyBorder="1" applyAlignment="1">
      <alignment horizontal="center" vertical="center" shrinkToFit="1"/>
    </xf>
    <xf numFmtId="0" fontId="0" fillId="2" borderId="0" xfId="0" applyNumberFormat="1" applyFill="1"/>
    <xf numFmtId="0" fontId="0" fillId="2" borderId="0" xfId="0" applyFill="1"/>
    <xf numFmtId="0" fontId="0" fillId="0" borderId="0" xfId="0" applyAlignment="1">
      <alignment horizontal="center" vertical="center"/>
    </xf>
    <xf numFmtId="0" fontId="0" fillId="2" borderId="0" xfId="0" applyNumberFormat="1" applyFill="1" applyAlignment="1">
      <alignment horizontal="center" vertical="center"/>
    </xf>
    <xf numFmtId="0" fontId="0" fillId="0" borderId="0" xfId="0" applyAlignment="1">
      <alignment horizontal="center"/>
    </xf>
    <xf numFmtId="0" fontId="0" fillId="2" borderId="0" xfId="0" applyFill="1" applyAlignment="1">
      <alignment horizontal="center"/>
    </xf>
    <xf numFmtId="0" fontId="8" fillId="0" borderId="0" xfId="0" applyFont="1"/>
    <xf numFmtId="0" fontId="8" fillId="0" borderId="0" xfId="0" applyFont="1" applyAlignment="1">
      <alignment horizontal="center"/>
    </xf>
    <xf numFmtId="0" fontId="8" fillId="0" borderId="0" xfId="0" applyFont="1" applyAlignment="1">
      <alignment horizontal="left"/>
    </xf>
    <xf numFmtId="49" fontId="0" fillId="0" borderId="0" xfId="0" applyNumberFormat="1"/>
    <xf numFmtId="0" fontId="10" fillId="0" borderId="3" xfId="0" applyFont="1" applyBorder="1" applyAlignment="1">
      <alignment horizontal="center" vertical="center" shrinkToFit="1"/>
    </xf>
    <xf numFmtId="0" fontId="30" fillId="0" borderId="0" xfId="0" applyFont="1" applyBorder="1" applyAlignment="1">
      <alignment horizontal="justify" vertical="top" wrapText="1" shrinkToFit="1"/>
    </xf>
    <xf numFmtId="0" fontId="9" fillId="0" borderId="0" xfId="0" applyFont="1" applyBorder="1" applyAlignment="1">
      <alignment horizontal="center" shrinkToFit="1"/>
    </xf>
    <xf numFmtId="0" fontId="9" fillId="0" borderId="0" xfId="0" applyFont="1" applyAlignment="1">
      <alignment horizontal="center" shrinkToFit="1"/>
    </xf>
    <xf numFmtId="0" fontId="26" fillId="0" borderId="0" xfId="0" applyFont="1" applyBorder="1" applyAlignment="1">
      <alignment horizontal="justify"/>
    </xf>
    <xf numFmtId="0" fontId="10" fillId="0" borderId="0" xfId="0" applyFont="1" applyBorder="1" applyAlignment="1">
      <alignment horizontal="left" vertical="center" shrinkToFit="1"/>
    </xf>
    <xf numFmtId="0" fontId="23" fillId="0" borderId="0" xfId="0" applyFont="1" applyBorder="1" applyAlignment="1">
      <alignment horizontal="justify" vertical="top" wrapText="1"/>
    </xf>
    <xf numFmtId="0" fontId="10" fillId="0" borderId="13" xfId="0" applyFont="1" applyBorder="1" applyAlignment="1">
      <alignment horizontal="center" vertical="center" shrinkToFit="1"/>
    </xf>
    <xf numFmtId="0" fontId="23" fillId="0" borderId="0" xfId="0" applyFont="1" applyBorder="1" applyAlignment="1">
      <alignment horizontal="justify" vertical="top" wrapText="1" shrinkToFit="1"/>
    </xf>
    <xf numFmtId="0" fontId="10" fillId="0" borderId="0" xfId="0" applyFont="1" applyBorder="1" applyAlignment="1">
      <alignment horizontal="center" vertical="center" shrinkToFit="1"/>
    </xf>
    <xf numFmtId="0" fontId="17" fillId="0" borderId="0" xfId="0" applyFont="1" applyBorder="1" applyAlignment="1">
      <alignment horizontal="center" vertical="center" shrinkToFit="1"/>
    </xf>
    <xf numFmtId="0" fontId="36" fillId="0" borderId="0" xfId="0" applyFont="1" applyBorder="1" applyAlignment="1">
      <alignment horizontal="center" vertical="center" shrinkToFit="1"/>
    </xf>
    <xf numFmtId="0" fontId="30" fillId="0" borderId="0" xfId="0" applyFont="1" applyBorder="1" applyAlignment="1">
      <alignment horizontal="justify" vertical="top" wrapText="1" shrinkToFit="1"/>
    </xf>
    <xf numFmtId="0" fontId="10" fillId="0" borderId="3" xfId="0" applyFont="1" applyBorder="1" applyAlignment="1">
      <alignment horizontal="center" vertical="center" shrinkToFit="1"/>
    </xf>
    <xf numFmtId="0" fontId="9" fillId="0" borderId="0" xfId="0" applyFont="1" applyBorder="1" applyAlignment="1">
      <alignment horizontal="center" shrinkToFit="1"/>
    </xf>
    <xf numFmtId="0" fontId="9" fillId="0" borderId="0" xfId="0" applyFont="1" applyAlignment="1">
      <alignment horizontal="center" shrinkToFit="1"/>
    </xf>
    <xf numFmtId="0" fontId="26" fillId="0" borderId="0" xfId="0" applyFont="1" applyBorder="1" applyAlignment="1">
      <alignment horizontal="justify"/>
    </xf>
    <xf numFmtId="0" fontId="10" fillId="0" borderId="0" xfId="0" applyFont="1" applyBorder="1" applyAlignment="1">
      <alignment horizontal="left" vertical="center" shrinkToFit="1"/>
    </xf>
    <xf numFmtId="0" fontId="23" fillId="0" borderId="0" xfId="0" applyFont="1" applyBorder="1" applyAlignment="1">
      <alignment horizontal="justify" vertical="top" wrapText="1"/>
    </xf>
    <xf numFmtId="0" fontId="10" fillId="0" borderId="13" xfId="0" applyFont="1" applyBorder="1" applyAlignment="1">
      <alignment horizontal="center" vertical="center" shrinkToFit="1"/>
    </xf>
    <xf numFmtId="0" fontId="23" fillId="0" borderId="0" xfId="0" applyFont="1" applyBorder="1" applyAlignment="1">
      <alignment horizontal="justify" vertical="top" wrapText="1" shrinkToFit="1"/>
    </xf>
    <xf numFmtId="0" fontId="10" fillId="0" borderId="0" xfId="0" applyFont="1" applyBorder="1" applyAlignment="1">
      <alignment horizontal="center" vertical="center" shrinkToFit="1"/>
    </xf>
    <xf numFmtId="0" fontId="16" fillId="0" borderId="0" xfId="0" applyFont="1" applyBorder="1" applyAlignment="1">
      <alignment horizontal="center" vertical="center" shrinkToFit="1"/>
    </xf>
    <xf numFmtId="0" fontId="8" fillId="0" borderId="0" xfId="0" applyFont="1" applyAlignment="1">
      <alignment horizontal="center"/>
    </xf>
    <xf numFmtId="0" fontId="0" fillId="8" borderId="0" xfId="0" applyFill="1"/>
    <xf numFmtId="0" fontId="0" fillId="7" borderId="0" xfId="0" applyFill="1"/>
    <xf numFmtId="0" fontId="0" fillId="9" borderId="0" xfId="0" applyFill="1"/>
    <xf numFmtId="0" fontId="8" fillId="7" borderId="0" xfId="0" applyFont="1" applyFill="1"/>
    <xf numFmtId="0" fontId="8" fillId="0" borderId="0" xfId="0" applyFont="1" applyAlignment="1">
      <alignment horizontal="center"/>
    </xf>
    <xf numFmtId="0" fontId="8" fillId="0" borderId="0" xfId="0" applyFont="1" applyAlignment="1">
      <alignment horizontal="center"/>
    </xf>
    <xf numFmtId="0" fontId="8" fillId="0" borderId="0" xfId="0" applyFont="1" applyAlignment="1">
      <alignment horizontal="center"/>
    </xf>
    <xf numFmtId="0" fontId="38" fillId="0" borderId="29" xfId="0" applyFont="1" applyBorder="1" applyAlignment="1">
      <alignment vertical="center" wrapText="1"/>
    </xf>
    <xf numFmtId="0" fontId="38" fillId="0" borderId="19" xfId="0" applyFont="1" applyBorder="1" applyAlignment="1">
      <alignment vertical="center" wrapText="1"/>
    </xf>
    <xf numFmtId="0" fontId="9" fillId="0" borderId="0" xfId="0" applyFont="1"/>
    <xf numFmtId="0" fontId="39" fillId="0" borderId="31" xfId="0" applyFont="1" applyBorder="1" applyAlignment="1">
      <alignment vertical="center" wrapText="1"/>
    </xf>
    <xf numFmtId="0" fontId="39" fillId="0" borderId="29" xfId="0" applyFont="1" applyBorder="1" applyAlignment="1">
      <alignment vertical="center" wrapText="1"/>
    </xf>
    <xf numFmtId="0" fontId="38" fillId="0" borderId="31" xfId="0" applyFont="1" applyBorder="1" applyAlignment="1">
      <alignment vertical="center" wrapText="1"/>
    </xf>
    <xf numFmtId="0" fontId="38" fillId="0" borderId="28" xfId="0" applyFont="1" applyBorder="1" applyAlignment="1">
      <alignment vertical="center" wrapText="1"/>
    </xf>
    <xf numFmtId="0" fontId="25" fillId="0" borderId="0" xfId="0" applyFont="1"/>
    <xf numFmtId="0" fontId="10" fillId="0" borderId="17" xfId="0" applyFont="1" applyBorder="1" applyAlignment="1">
      <alignment horizontal="center" vertical="center" shrinkToFit="1"/>
    </xf>
    <xf numFmtId="0" fontId="9" fillId="0" borderId="0" xfId="0" applyFont="1" applyAlignment="1">
      <alignment horizontal="center" shrinkToFit="1"/>
    </xf>
    <xf numFmtId="0" fontId="10" fillId="0" borderId="18" xfId="0" applyFont="1" applyBorder="1" applyAlignment="1">
      <alignment horizontal="center" vertical="center" shrinkToFit="1"/>
    </xf>
    <xf numFmtId="0" fontId="10" fillId="0" borderId="19" xfId="0" applyFont="1" applyBorder="1" applyAlignment="1">
      <alignment horizontal="center" vertical="center" shrinkToFit="1"/>
    </xf>
    <xf numFmtId="0" fontId="22" fillId="2" borderId="20" xfId="0" applyFont="1" applyFill="1" applyBorder="1" applyAlignment="1">
      <alignment horizontal="center" vertical="center" shrinkToFit="1"/>
    </xf>
    <xf numFmtId="0" fontId="22" fillId="2" borderId="6" xfId="0" applyFont="1" applyFill="1" applyBorder="1" applyAlignment="1">
      <alignment horizontal="center" vertical="center" shrinkToFit="1"/>
    </xf>
    <xf numFmtId="0" fontId="22" fillId="2" borderId="21" xfId="0" applyFont="1" applyFill="1" applyBorder="1" applyAlignment="1">
      <alignment horizontal="center" vertical="center" shrinkToFit="1"/>
    </xf>
    <xf numFmtId="0" fontId="21" fillId="2" borderId="22" xfId="0" applyFont="1" applyFill="1" applyBorder="1" applyAlignment="1">
      <alignment horizontal="center" vertical="center" shrinkToFit="1"/>
    </xf>
    <xf numFmtId="0" fontId="21" fillId="2" borderId="13" xfId="0" applyFont="1" applyFill="1" applyBorder="1" applyAlignment="1">
      <alignment horizontal="center" vertical="center" shrinkToFit="1"/>
    </xf>
    <xf numFmtId="0" fontId="21" fillId="2" borderId="15" xfId="0" applyFont="1" applyFill="1" applyBorder="1" applyAlignment="1">
      <alignment horizontal="center" vertical="center" shrinkToFit="1"/>
    </xf>
    <xf numFmtId="0" fontId="21" fillId="2" borderId="23" xfId="0" applyFont="1" applyFill="1" applyBorder="1" applyAlignment="1">
      <alignment horizontal="center" vertical="center" shrinkToFit="1"/>
    </xf>
    <xf numFmtId="0" fontId="21" fillId="2" borderId="0" xfId="0" applyFont="1" applyFill="1" applyBorder="1" applyAlignment="1">
      <alignment horizontal="center" vertical="center" shrinkToFit="1"/>
    </xf>
    <xf numFmtId="0" fontId="21" fillId="2" borderId="16" xfId="0" applyFont="1" applyFill="1" applyBorder="1" applyAlignment="1">
      <alignment horizontal="center" vertical="center" shrinkToFit="1"/>
    </xf>
    <xf numFmtId="0" fontId="21" fillId="2" borderId="24" xfId="0" applyFont="1" applyFill="1" applyBorder="1" applyAlignment="1">
      <alignment horizontal="center" shrinkToFit="1"/>
    </xf>
    <xf numFmtId="0" fontId="21" fillId="2" borderId="25" xfId="0" applyFont="1" applyFill="1" applyBorder="1" applyAlignment="1">
      <alignment horizontal="center" shrinkToFit="1"/>
    </xf>
    <xf numFmtId="0" fontId="21" fillId="2" borderId="26" xfId="0" applyFont="1" applyFill="1" applyBorder="1" applyAlignment="1">
      <alignment horizontal="center" shrinkToFit="1"/>
    </xf>
    <xf numFmtId="0" fontId="1" fillId="0" borderId="1" xfId="0" applyFont="1" applyBorder="1" applyAlignment="1" applyProtection="1">
      <alignment horizontal="center" vertical="center" shrinkToFit="1"/>
      <protection locked="0"/>
    </xf>
    <xf numFmtId="0" fontId="1" fillId="0" borderId="2" xfId="0" applyFont="1" applyBorder="1" applyAlignment="1" applyProtection="1">
      <alignment horizontal="center" vertical="center" shrinkToFit="1"/>
      <protection locked="0"/>
    </xf>
    <xf numFmtId="0" fontId="31" fillId="0" borderId="22" xfId="0" applyFont="1" applyBorder="1" applyAlignment="1">
      <alignment horizontal="center" vertical="center" shrinkToFit="1"/>
    </xf>
    <xf numFmtId="0" fontId="31" fillId="0" borderId="15"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2" xfId="0" applyFont="1" applyBorder="1" applyAlignment="1">
      <alignment horizontal="center" vertical="center" shrinkToFit="1"/>
    </xf>
    <xf numFmtId="0" fontId="1" fillId="0" borderId="13" xfId="0" applyFont="1" applyBorder="1" applyAlignment="1" applyProtection="1">
      <alignment horizontal="center" vertical="center" shrinkToFit="1"/>
      <protection locked="0"/>
    </xf>
    <xf numFmtId="0" fontId="1" fillId="0" borderId="15" xfId="0" applyFont="1" applyBorder="1" applyAlignment="1" applyProtection="1">
      <alignment horizontal="center" vertical="center" shrinkToFit="1"/>
      <protection locked="0"/>
    </xf>
    <xf numFmtId="0" fontId="1" fillId="0" borderId="3" xfId="0" applyFont="1" applyBorder="1" applyAlignment="1" applyProtection="1">
      <alignment horizontal="center" vertical="center" shrinkToFit="1"/>
      <protection locked="0"/>
    </xf>
    <xf numFmtId="0" fontId="10" fillId="0" borderId="1"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2" xfId="0" applyFont="1" applyBorder="1" applyAlignment="1">
      <alignment horizontal="center" vertical="center" shrinkToFit="1"/>
    </xf>
    <xf numFmtId="0" fontId="17" fillId="2" borderId="18" xfId="0" applyFont="1" applyFill="1" applyBorder="1" applyAlignment="1">
      <alignment horizontal="center" shrinkToFit="1"/>
    </xf>
    <xf numFmtId="0" fontId="17" fillId="2" borderId="19" xfId="0" applyFont="1" applyFill="1" applyBorder="1" applyAlignment="1">
      <alignment horizontal="center" shrinkToFit="1"/>
    </xf>
    <xf numFmtId="0" fontId="17" fillId="2" borderId="31" xfId="0" applyFont="1" applyFill="1" applyBorder="1" applyAlignment="1">
      <alignment horizontal="center" shrinkToFit="1"/>
    </xf>
    <xf numFmtId="0" fontId="16" fillId="0" borderId="37" xfId="0" applyFont="1" applyBorder="1" applyAlignment="1">
      <alignment horizontal="left" vertical="center" shrinkToFit="1"/>
    </xf>
    <xf numFmtId="0" fontId="16" fillId="0" borderId="38" xfId="0" applyFont="1" applyBorder="1" applyAlignment="1">
      <alignment horizontal="left" vertical="center" shrinkToFit="1"/>
    </xf>
    <xf numFmtId="0" fontId="16" fillId="0" borderId="39" xfId="0" applyFont="1" applyBorder="1" applyAlignment="1">
      <alignment horizontal="left" vertical="center" shrinkToFit="1"/>
    </xf>
    <xf numFmtId="0" fontId="10" fillId="0" borderId="13" xfId="0" applyFont="1" applyBorder="1" applyAlignment="1">
      <alignment horizontal="center" vertical="top" wrapText="1" shrinkToFit="1"/>
    </xf>
    <xf numFmtId="0" fontId="10" fillId="0" borderId="0" xfId="0" applyFont="1" applyBorder="1" applyAlignment="1">
      <alignment horizontal="center" vertical="top" wrapText="1" shrinkToFit="1"/>
    </xf>
    <xf numFmtId="0" fontId="10" fillId="0" borderId="3" xfId="0" applyFont="1" applyBorder="1" applyAlignment="1">
      <alignment horizontal="center" vertical="top" wrapText="1" shrinkToFit="1"/>
    </xf>
    <xf numFmtId="0" fontId="29" fillId="0" borderId="13" xfId="0" applyFont="1" applyBorder="1" applyAlignment="1">
      <alignment horizontal="left" vertical="center" wrapText="1" shrinkToFit="1"/>
    </xf>
    <xf numFmtId="0" fontId="29" fillId="0" borderId="3" xfId="0" applyFont="1" applyBorder="1" applyAlignment="1">
      <alignment horizontal="left" vertical="center" wrapText="1" shrinkToFit="1"/>
    </xf>
    <xf numFmtId="0" fontId="27" fillId="0" borderId="0" xfId="0" applyFont="1" applyBorder="1" applyAlignment="1">
      <alignment horizontal="center" vertical="center" shrinkToFit="1"/>
    </xf>
    <xf numFmtId="0" fontId="16" fillId="6" borderId="12" xfId="0" applyFont="1" applyFill="1" applyBorder="1" applyAlignment="1">
      <alignment horizontal="left" vertical="center" shrinkToFit="1"/>
    </xf>
    <xf numFmtId="0" fontId="16" fillId="6" borderId="0" xfId="0" applyFont="1" applyFill="1" applyBorder="1" applyAlignment="1">
      <alignment horizontal="left" vertical="center" shrinkToFit="1"/>
    </xf>
    <xf numFmtId="0" fontId="16" fillId="6" borderId="27" xfId="0" applyFont="1" applyFill="1" applyBorder="1" applyAlignment="1">
      <alignment horizontal="left" vertical="center" shrinkToFit="1"/>
    </xf>
    <xf numFmtId="0" fontId="16" fillId="6" borderId="30" xfId="0" applyFont="1" applyFill="1" applyBorder="1" applyAlignment="1">
      <alignment horizontal="left" vertical="center" shrinkToFit="1"/>
    </xf>
    <xf numFmtId="0" fontId="16" fillId="6" borderId="28" xfId="0" applyFont="1" applyFill="1" applyBorder="1" applyAlignment="1">
      <alignment horizontal="left" vertical="center" shrinkToFit="1"/>
    </xf>
    <xf numFmtId="0" fontId="16" fillId="6" borderId="29" xfId="0" applyFont="1" applyFill="1" applyBorder="1" applyAlignment="1">
      <alignment horizontal="left" vertical="center" shrinkToFit="1"/>
    </xf>
    <xf numFmtId="0" fontId="17" fillId="0" borderId="9"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5" xfId="0" applyFont="1" applyBorder="1" applyAlignment="1">
      <alignment horizontal="center" vertical="center" shrinkToFit="1"/>
    </xf>
    <xf numFmtId="0" fontId="23" fillId="0" borderId="0" xfId="0" applyFont="1" applyBorder="1" applyAlignment="1">
      <alignment horizontal="justify" vertical="top" wrapText="1" shrinkToFit="1"/>
    </xf>
    <xf numFmtId="0" fontId="23" fillId="0" borderId="27" xfId="0" applyFont="1" applyBorder="1" applyAlignment="1">
      <alignment horizontal="justify" vertical="top" wrapText="1" shrinkToFit="1"/>
    </xf>
    <xf numFmtId="0" fontId="23" fillId="0" borderId="28" xfId="0" applyFont="1" applyBorder="1" applyAlignment="1">
      <alignment horizontal="justify" vertical="top" wrapText="1" shrinkToFit="1"/>
    </xf>
    <xf numFmtId="0" fontId="23" fillId="0" borderId="29" xfId="0" applyFont="1" applyBorder="1" applyAlignment="1">
      <alignment horizontal="justify" vertical="top" wrapText="1" shrinkToFit="1"/>
    </xf>
    <xf numFmtId="0" fontId="11" fillId="0" borderId="1" xfId="0" applyFont="1" applyBorder="1" applyAlignment="1">
      <alignment horizontal="right" vertical="center" shrinkToFit="1"/>
    </xf>
    <xf numFmtId="0" fontId="11" fillId="0" borderId="3" xfId="0" applyFont="1" applyBorder="1" applyAlignment="1">
      <alignment horizontal="right" vertical="center" shrinkToFit="1"/>
    </xf>
    <xf numFmtId="0" fontId="20" fillId="0" borderId="3"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22" xfId="0" applyFont="1" applyBorder="1" applyAlignment="1">
      <alignment horizontal="center" vertical="center" wrapText="1" shrinkToFit="1"/>
    </xf>
    <xf numFmtId="0" fontId="11" fillId="0" borderId="15" xfId="0" applyFont="1" applyBorder="1" applyAlignment="1">
      <alignment horizontal="center" vertical="center" wrapText="1" shrinkToFit="1"/>
    </xf>
    <xf numFmtId="0" fontId="11" fillId="0" borderId="23" xfId="0" applyFont="1" applyBorder="1" applyAlignment="1">
      <alignment horizontal="center" vertical="center" wrapText="1" shrinkToFit="1"/>
    </xf>
    <xf numFmtId="0" fontId="11" fillId="0" borderId="16" xfId="0" applyFont="1" applyBorder="1" applyAlignment="1">
      <alignment horizontal="center" vertical="center" wrapText="1" shrinkToFit="1"/>
    </xf>
    <xf numFmtId="0" fontId="0" fillId="0" borderId="13" xfId="0" applyBorder="1"/>
    <xf numFmtId="0" fontId="0" fillId="0" borderId="1" xfId="0" applyBorder="1"/>
    <xf numFmtId="0" fontId="0" fillId="0" borderId="3" xfId="0" applyBorder="1"/>
    <xf numFmtId="0" fontId="11" fillId="0" borderId="17" xfId="0" applyFont="1" applyBorder="1" applyAlignment="1">
      <alignment horizontal="center" vertical="center" wrapText="1" shrinkToFit="1"/>
    </xf>
    <xf numFmtId="0" fontId="11" fillId="0" borderId="9" xfId="0" applyFont="1" applyBorder="1" applyAlignment="1">
      <alignment horizontal="center" vertical="center" wrapText="1" shrinkToFit="1"/>
    </xf>
    <xf numFmtId="0" fontId="11" fillId="0" borderId="8" xfId="0" applyFont="1" applyBorder="1" applyAlignment="1">
      <alignment horizontal="center" vertical="center" wrapText="1" shrinkToFit="1"/>
    </xf>
    <xf numFmtId="0" fontId="9" fillId="0" borderId="3" xfId="0" applyFont="1" applyBorder="1" applyAlignment="1">
      <alignment horizontal="center" vertical="center" shrinkToFit="1"/>
    </xf>
    <xf numFmtId="0" fontId="9" fillId="0" borderId="0" xfId="0" applyFont="1" applyBorder="1" applyAlignment="1">
      <alignment horizontal="center" vertical="center" shrinkToFit="1"/>
    </xf>
    <xf numFmtId="0" fontId="10" fillId="0" borderId="0" xfId="0" applyFont="1" applyBorder="1" applyAlignment="1">
      <alignment horizontal="left" vertical="center" shrinkToFit="1"/>
    </xf>
    <xf numFmtId="0" fontId="1" fillId="0" borderId="41" xfId="0" applyFont="1" applyBorder="1" applyAlignment="1" applyProtection="1">
      <alignment horizontal="left" vertical="center" shrinkToFit="1"/>
      <protection locked="0"/>
    </xf>
    <xf numFmtId="0" fontId="11" fillId="0" borderId="8"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9" xfId="0" applyFont="1" applyBorder="1" applyAlignment="1">
      <alignment horizontal="center" vertical="center" shrinkToFit="1"/>
    </xf>
    <xf numFmtId="0" fontId="10" fillId="0" borderId="0" xfId="0" applyFont="1" applyBorder="1" applyAlignment="1">
      <alignment horizontal="center" vertical="center" shrinkToFit="1"/>
    </xf>
    <xf numFmtId="0" fontId="1" fillId="0" borderId="36" xfId="0" applyFont="1" applyBorder="1" applyAlignment="1" applyProtection="1">
      <alignment horizontal="center" vertical="center" shrinkToFit="1"/>
      <protection locked="0"/>
    </xf>
    <xf numFmtId="0" fontId="1" fillId="0" borderId="36" xfId="0" applyFont="1" applyBorder="1" applyAlignment="1" applyProtection="1">
      <alignment horizontal="right" vertical="center" shrinkToFit="1"/>
      <protection locked="0"/>
    </xf>
    <xf numFmtId="0" fontId="1" fillId="0" borderId="35" xfId="0" applyFont="1" applyBorder="1" applyAlignment="1" applyProtection="1">
      <alignment horizontal="left" vertical="center" shrinkToFit="1"/>
      <protection locked="0"/>
    </xf>
    <xf numFmtId="49" fontId="1" fillId="0" borderId="36" xfId="0" applyNumberFormat="1" applyFont="1" applyBorder="1" applyAlignment="1" applyProtection="1">
      <alignment horizontal="left" vertical="center" shrinkToFit="1"/>
      <protection locked="0"/>
    </xf>
    <xf numFmtId="0" fontId="28" fillId="0" borderId="0" xfId="0" applyFont="1" applyBorder="1" applyAlignment="1">
      <alignment horizontal="center" vertical="center" shrinkToFit="1"/>
    </xf>
    <xf numFmtId="0" fontId="35" fillId="0" borderId="0" xfId="0" applyFont="1" applyBorder="1" applyAlignment="1">
      <alignment horizontal="center" vertical="center" shrinkToFit="1"/>
    </xf>
    <xf numFmtId="0" fontId="16" fillId="0" borderId="42" xfId="0" applyFont="1" applyBorder="1" applyAlignment="1">
      <alignment horizontal="left" vertical="center" shrinkToFit="1"/>
    </xf>
    <xf numFmtId="0" fontId="16" fillId="0" borderId="43" xfId="0" applyFont="1" applyBorder="1" applyAlignment="1">
      <alignment horizontal="left" vertical="center" shrinkToFit="1"/>
    </xf>
    <xf numFmtId="0" fontId="16" fillId="0" borderId="44" xfId="0" applyFont="1" applyBorder="1" applyAlignment="1">
      <alignment horizontal="left" vertical="center" shrinkToFit="1"/>
    </xf>
    <xf numFmtId="0" fontId="23" fillId="0" borderId="0" xfId="0" applyFont="1" applyBorder="1" applyAlignment="1">
      <alignment horizontal="justify" vertical="top" wrapText="1"/>
    </xf>
    <xf numFmtId="0" fontId="23" fillId="0" borderId="27" xfId="0" applyFont="1" applyBorder="1" applyAlignment="1">
      <alignment horizontal="justify" vertical="top" wrapText="1"/>
    </xf>
    <xf numFmtId="0" fontId="1" fillId="0" borderId="3" xfId="0" applyFont="1" applyBorder="1" applyAlignment="1" applyProtection="1">
      <alignment horizontal="left" vertical="center" shrinkToFit="1"/>
    </xf>
    <xf numFmtId="0" fontId="2" fillId="0" borderId="24" xfId="0" applyFont="1" applyBorder="1" applyAlignment="1">
      <alignment horizontal="justify" vertical="top" wrapText="1" shrinkToFit="1"/>
    </xf>
    <xf numFmtId="0" fontId="30" fillId="0" borderId="25" xfId="0" applyFont="1" applyBorder="1" applyAlignment="1">
      <alignment horizontal="justify" vertical="top" wrapText="1" shrinkToFit="1"/>
    </xf>
    <xf numFmtId="0" fontId="30" fillId="0" borderId="26" xfId="0" applyFont="1" applyBorder="1" applyAlignment="1">
      <alignment horizontal="justify" vertical="top" wrapText="1" shrinkToFit="1"/>
    </xf>
    <xf numFmtId="0" fontId="30" fillId="0" borderId="12" xfId="0" applyFont="1" applyBorder="1" applyAlignment="1">
      <alignment horizontal="justify" vertical="top" wrapText="1" shrinkToFit="1"/>
    </xf>
    <xf numFmtId="0" fontId="30" fillId="0" borderId="0" xfId="0" applyFont="1" applyBorder="1" applyAlignment="1">
      <alignment horizontal="justify" vertical="top" wrapText="1" shrinkToFit="1"/>
    </xf>
    <xf numFmtId="0" fontId="30" fillId="0" borderId="27" xfId="0" applyFont="1" applyBorder="1" applyAlignment="1">
      <alignment horizontal="justify" vertical="top" wrapText="1" shrinkToFit="1"/>
    </xf>
    <xf numFmtId="0" fontId="30" fillId="0" borderId="30" xfId="0" applyFont="1" applyBorder="1" applyAlignment="1">
      <alignment horizontal="justify" vertical="top" wrapText="1" shrinkToFit="1"/>
    </xf>
    <xf numFmtId="0" fontId="30" fillId="0" borderId="28" xfId="0" applyFont="1" applyBorder="1" applyAlignment="1">
      <alignment horizontal="justify" vertical="top" wrapText="1" shrinkToFit="1"/>
    </xf>
    <xf numFmtId="0" fontId="30" fillId="0" borderId="29" xfId="0" applyFont="1" applyBorder="1" applyAlignment="1">
      <alignment horizontal="justify" vertical="top" wrapText="1" shrinkToFit="1"/>
    </xf>
    <xf numFmtId="0" fontId="21" fillId="0" borderId="40" xfId="0" applyFont="1" applyBorder="1" applyAlignment="1">
      <alignment horizontal="center" vertical="center" shrinkToFit="1"/>
    </xf>
    <xf numFmtId="0" fontId="21" fillId="0" borderId="0" xfId="0" applyFont="1" applyBorder="1" applyAlignment="1">
      <alignment horizontal="center" vertical="center" shrinkToFit="1"/>
    </xf>
    <xf numFmtId="0" fontId="16" fillId="6" borderId="24" xfId="0" applyFont="1" applyFill="1" applyBorder="1" applyAlignment="1">
      <alignment horizontal="left" vertical="center" shrinkToFit="1"/>
    </xf>
    <xf numFmtId="0" fontId="16" fillId="6" borderId="25" xfId="0" applyFont="1" applyFill="1" applyBorder="1" applyAlignment="1">
      <alignment horizontal="left" vertical="center" shrinkToFit="1"/>
    </xf>
    <xf numFmtId="0" fontId="16" fillId="6" borderId="26" xfId="0" applyFont="1" applyFill="1" applyBorder="1" applyAlignment="1">
      <alignment horizontal="left" vertical="center" shrinkToFit="1"/>
    </xf>
    <xf numFmtId="49" fontId="1" fillId="0" borderId="41" xfId="0" applyNumberFormat="1" applyFont="1" applyBorder="1" applyAlignment="1" applyProtection="1">
      <alignment horizontal="center" vertical="center" shrinkToFit="1"/>
      <protection locked="0"/>
    </xf>
    <xf numFmtId="0" fontId="10" fillId="0" borderId="0" xfId="0" applyFont="1" applyBorder="1" applyAlignment="1">
      <alignment horizontal="right" vertical="center" shrinkToFit="1"/>
    </xf>
    <xf numFmtId="0" fontId="9" fillId="0" borderId="12" xfId="0" applyFont="1" applyBorder="1" applyAlignment="1">
      <alignment horizontal="center" shrinkToFit="1"/>
    </xf>
    <xf numFmtId="0" fontId="37" fillId="0" borderId="25" xfId="0" applyFont="1" applyBorder="1" applyAlignment="1">
      <alignment horizontal="center" vertical="center" shrinkToFit="1"/>
    </xf>
    <xf numFmtId="0" fontId="36" fillId="0" borderId="25" xfId="0" applyFont="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12" xfId="0" applyFont="1" applyFill="1" applyBorder="1" applyAlignment="1">
      <alignment horizontal="center" vertical="center" shrinkToFit="1"/>
    </xf>
    <xf numFmtId="0" fontId="17" fillId="2" borderId="0"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22" fillId="2" borderId="12"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9" fillId="0" borderId="13" xfId="0" applyFont="1" applyBorder="1" applyAlignment="1">
      <alignment horizontal="center" shrinkToFit="1"/>
    </xf>
    <xf numFmtId="0" fontId="9" fillId="0" borderId="0" xfId="0" applyFont="1" applyBorder="1" applyAlignment="1">
      <alignment horizontal="center" shrinkToFit="1"/>
    </xf>
    <xf numFmtId="0" fontId="9" fillId="0" borderId="3" xfId="0" applyFont="1" applyBorder="1" applyAlignment="1">
      <alignment horizontal="center" shrinkToFit="1"/>
    </xf>
    <xf numFmtId="0" fontId="10" fillId="0" borderId="5" xfId="0" applyFont="1" applyBorder="1" applyAlignment="1">
      <alignment horizontal="left" vertical="center" shrinkToFit="1"/>
    </xf>
    <xf numFmtId="0" fontId="10" fillId="0" borderId="3" xfId="0" applyFont="1" applyBorder="1" applyAlignment="1">
      <alignment horizontal="left" vertical="center" shrinkToFit="1"/>
    </xf>
    <xf numFmtId="0" fontId="24" fillId="0" borderId="24" xfId="0" applyFont="1" applyBorder="1" applyAlignment="1">
      <alignment horizontal="center" vertical="center" wrapText="1" shrinkToFit="1"/>
    </xf>
    <xf numFmtId="0" fontId="24" fillId="0" borderId="25" xfId="0" applyFont="1" applyBorder="1" applyAlignment="1">
      <alignment horizontal="center" vertical="center" wrapText="1" shrinkToFit="1"/>
    </xf>
    <xf numFmtId="0" fontId="24" fillId="0" borderId="26" xfId="0" applyFont="1" applyBorder="1" applyAlignment="1">
      <alignment horizontal="center" vertical="center" wrapText="1" shrinkToFit="1"/>
    </xf>
    <xf numFmtId="0" fontId="24" fillId="0" borderId="30" xfId="0" applyFont="1" applyBorder="1" applyAlignment="1">
      <alignment horizontal="center" vertical="center" wrapText="1" shrinkToFit="1"/>
    </xf>
    <xf numFmtId="0" fontId="24" fillId="0" borderId="28" xfId="0" applyFont="1" applyBorder="1" applyAlignment="1">
      <alignment horizontal="center" vertical="center" wrapText="1" shrinkToFit="1"/>
    </xf>
    <xf numFmtId="0" fontId="24" fillId="0" borderId="29" xfId="0" applyFont="1" applyBorder="1" applyAlignment="1">
      <alignment horizontal="center" vertical="center" wrapText="1" shrinkToFit="1"/>
    </xf>
    <xf numFmtId="0" fontId="25" fillId="0" borderId="24" xfId="0" applyFont="1" applyBorder="1" applyAlignment="1">
      <alignment horizontal="justify" vertical="top" wrapText="1" shrinkToFit="1"/>
    </xf>
    <xf numFmtId="0" fontId="26" fillId="0" borderId="25" xfId="0" applyFont="1" applyBorder="1" applyAlignment="1">
      <alignment horizontal="justify"/>
    </xf>
    <xf numFmtId="0" fontId="26" fillId="0" borderId="26" xfId="0" applyFont="1" applyBorder="1" applyAlignment="1">
      <alignment horizontal="justify"/>
    </xf>
    <xf numFmtId="0" fontId="26" fillId="0" borderId="12" xfId="0" applyFont="1" applyBorder="1" applyAlignment="1">
      <alignment horizontal="justify"/>
    </xf>
    <xf numFmtId="0" fontId="26" fillId="0" borderId="0" xfId="0" applyFont="1" applyAlignment="1">
      <alignment horizontal="justify"/>
    </xf>
    <xf numFmtId="0" fontId="26" fillId="0" borderId="27" xfId="0" applyFont="1" applyBorder="1" applyAlignment="1">
      <alignment horizontal="justify"/>
    </xf>
    <xf numFmtId="0" fontId="26" fillId="0" borderId="0" xfId="0" applyFont="1" applyBorder="1" applyAlignment="1">
      <alignment horizontal="justify"/>
    </xf>
    <xf numFmtId="0" fontId="17" fillId="0" borderId="18" xfId="0" applyFont="1" applyBorder="1" applyAlignment="1">
      <alignment horizontal="center" vertical="center" shrinkToFit="1"/>
    </xf>
    <xf numFmtId="0" fontId="17" fillId="0" borderId="19" xfId="0" applyFont="1" applyBorder="1" applyAlignment="1">
      <alignment horizontal="center" vertical="center" shrinkToFit="1"/>
    </xf>
    <xf numFmtId="0" fontId="17" fillId="0" borderId="31" xfId="0" applyFont="1" applyBorder="1" applyAlignment="1">
      <alignment horizontal="center" vertical="center" shrinkToFit="1"/>
    </xf>
    <xf numFmtId="0" fontId="25" fillId="0" borderId="22" xfId="0" applyFont="1" applyBorder="1" applyAlignment="1">
      <alignment horizontal="center" vertical="center" wrapText="1" shrinkToFit="1"/>
    </xf>
    <xf numFmtId="0" fontId="25" fillId="0" borderId="13" xfId="0" applyFont="1" applyBorder="1" applyAlignment="1">
      <alignment horizontal="center" vertical="center" wrapText="1" shrinkToFit="1"/>
    </xf>
    <xf numFmtId="0" fontId="25" fillId="0" borderId="15" xfId="0" applyFont="1" applyBorder="1" applyAlignment="1">
      <alignment horizontal="center" vertical="center" wrapText="1" shrinkToFit="1"/>
    </xf>
    <xf numFmtId="0" fontId="25" fillId="0" borderId="1" xfId="0" applyFont="1" applyBorder="1" applyAlignment="1">
      <alignment horizontal="center" vertical="center" wrapText="1" shrinkToFit="1"/>
    </xf>
    <xf numFmtId="0" fontId="25" fillId="0" borderId="3" xfId="0" applyFont="1" applyBorder="1" applyAlignment="1">
      <alignment horizontal="center" vertical="center" wrapText="1" shrinkToFit="1"/>
    </xf>
    <xf numFmtId="0" fontId="25" fillId="0" borderId="2" xfId="0" applyFont="1" applyBorder="1" applyAlignment="1">
      <alignment horizontal="center" vertical="center" wrapText="1" shrinkToFit="1"/>
    </xf>
    <xf numFmtId="0" fontId="23" fillId="0" borderId="12" xfId="0" applyFont="1" applyBorder="1" applyAlignment="1">
      <alignment horizontal="justify" vertical="top" wrapText="1"/>
    </xf>
    <xf numFmtId="0" fontId="23" fillId="0" borderId="12" xfId="0" applyFont="1" applyBorder="1" applyAlignment="1">
      <alignment horizontal="justify" vertical="top" wrapText="1" shrinkToFit="1"/>
    </xf>
    <xf numFmtId="0" fontId="23" fillId="0" borderId="3" xfId="0" applyFont="1" applyBorder="1" applyAlignment="1">
      <alignment horizontal="justify" vertical="top" wrapText="1" shrinkToFit="1"/>
    </xf>
    <xf numFmtId="0" fontId="23" fillId="0" borderId="33" xfId="0" applyFont="1" applyBorder="1" applyAlignment="1">
      <alignment horizontal="justify" vertical="top" wrapText="1" shrinkToFit="1"/>
    </xf>
    <xf numFmtId="0" fontId="1" fillId="0" borderId="0" xfId="0" applyFont="1" applyBorder="1" applyAlignment="1" applyProtection="1">
      <alignment horizontal="left" vertical="center" shrinkToFit="1"/>
    </xf>
    <xf numFmtId="0" fontId="1" fillId="0" borderId="6" xfId="0" applyFont="1" applyBorder="1" applyAlignment="1" applyProtection="1">
      <alignment horizontal="left" vertical="center" shrinkToFit="1"/>
    </xf>
    <xf numFmtId="0" fontId="1" fillId="0" borderId="0" xfId="0" applyFont="1" applyBorder="1" applyAlignment="1" applyProtection="1">
      <alignment horizontal="right" vertical="center" shrinkToFit="1"/>
    </xf>
    <xf numFmtId="0" fontId="17" fillId="0" borderId="24" xfId="0" applyFont="1" applyBorder="1" applyAlignment="1">
      <alignment horizontal="center" vertical="center" wrapText="1" shrinkToFit="1"/>
    </xf>
    <xf numFmtId="0" fontId="17" fillId="0" borderId="25" xfId="0" applyFont="1" applyBorder="1" applyAlignment="1">
      <alignment horizontal="center" vertical="center" wrapText="1" shrinkToFit="1"/>
    </xf>
    <xf numFmtId="0" fontId="17" fillId="0" borderId="26" xfId="0" applyFont="1" applyBorder="1" applyAlignment="1">
      <alignment horizontal="center" vertical="center" wrapText="1" shrinkToFit="1"/>
    </xf>
    <xf numFmtId="0" fontId="17" fillId="0" borderId="12" xfId="0" applyFont="1" applyBorder="1" applyAlignment="1">
      <alignment horizontal="center" vertical="center" wrapText="1" shrinkToFit="1"/>
    </xf>
    <xf numFmtId="0" fontId="17" fillId="0" borderId="0" xfId="0" applyFont="1" applyBorder="1" applyAlignment="1">
      <alignment horizontal="center" vertical="center" wrapText="1" shrinkToFit="1"/>
    </xf>
    <xf numFmtId="0" fontId="17" fillId="0" borderId="27" xfId="0" applyFont="1" applyBorder="1" applyAlignment="1">
      <alignment horizontal="center" vertical="center" wrapText="1" shrinkToFit="1"/>
    </xf>
    <xf numFmtId="0" fontId="17" fillId="0" borderId="30" xfId="0" applyFont="1" applyBorder="1" applyAlignment="1">
      <alignment horizontal="center" vertical="center" wrapText="1" shrinkToFit="1"/>
    </xf>
    <xf numFmtId="0" fontId="17" fillId="0" borderId="28"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49" fontId="1" fillId="0" borderId="6" xfId="0" applyNumberFormat="1" applyFont="1" applyBorder="1" applyAlignment="1" applyProtection="1">
      <alignment horizontal="left" vertical="center" shrinkToFit="1"/>
    </xf>
    <xf numFmtId="0" fontId="1" fillId="0" borderId="0" xfId="0" applyFont="1" applyBorder="1" applyAlignment="1" applyProtection="1">
      <alignment horizontal="center" vertical="center" shrinkToFit="1"/>
    </xf>
    <xf numFmtId="0" fontId="1" fillId="0" borderId="6" xfId="0" applyFont="1" applyBorder="1" applyAlignment="1" applyProtection="1">
      <alignment horizontal="center" vertical="center" shrinkToFit="1"/>
    </xf>
    <xf numFmtId="0" fontId="25" fillId="0" borderId="25" xfId="0" applyFont="1" applyBorder="1" applyAlignment="1">
      <alignment horizontal="justify" vertical="top" wrapText="1" shrinkToFit="1"/>
    </xf>
    <xf numFmtId="0" fontId="10" fillId="0" borderId="1" xfId="0" applyFont="1" applyBorder="1" applyAlignment="1">
      <alignment horizontal="left" vertical="center" shrinkToFit="1"/>
    </xf>
    <xf numFmtId="0" fontId="10" fillId="0" borderId="6" xfId="0" applyFont="1" applyBorder="1" applyAlignment="1">
      <alignment horizontal="left" vertical="center" shrinkToFit="1"/>
    </xf>
    <xf numFmtId="0" fontId="10" fillId="0" borderId="21" xfId="0" applyFont="1" applyBorder="1" applyAlignment="1">
      <alignment horizontal="left" vertical="center" shrinkToFit="1"/>
    </xf>
    <xf numFmtId="0" fontId="20" fillId="0" borderId="6" xfId="0" applyFont="1" applyBorder="1" applyAlignment="1">
      <alignment horizontal="center" vertical="center" shrinkToFit="1"/>
    </xf>
    <xf numFmtId="0" fontId="11" fillId="0" borderId="13" xfId="0" applyFont="1" applyBorder="1" applyAlignment="1">
      <alignment horizontal="center" vertical="center" wrapText="1" shrinkToFit="1"/>
    </xf>
    <xf numFmtId="0" fontId="11" fillId="0" borderId="1" xfId="0" applyFont="1" applyBorder="1" applyAlignment="1">
      <alignment horizontal="center" vertical="center" wrapText="1" shrinkToFit="1"/>
    </xf>
    <xf numFmtId="0" fontId="11" fillId="0" borderId="3" xfId="0" applyFont="1" applyBorder="1" applyAlignment="1">
      <alignment horizontal="center" vertical="center" wrapText="1" shrinkToFit="1"/>
    </xf>
    <xf numFmtId="0" fontId="1" fillId="0" borderId="13" xfId="0" applyFont="1" applyBorder="1" applyAlignment="1" applyProtection="1">
      <alignment horizontal="center" vertical="center" shrinkToFit="1"/>
    </xf>
    <xf numFmtId="0" fontId="1" fillId="0" borderId="15" xfId="0" applyFont="1" applyBorder="1" applyAlignment="1" applyProtection="1">
      <alignment horizontal="center" vertical="center" shrinkToFit="1"/>
    </xf>
    <xf numFmtId="0" fontId="1" fillId="0" borderId="16" xfId="0" applyFont="1" applyBorder="1" applyAlignment="1" applyProtection="1">
      <alignment horizontal="center" vertical="center" shrinkToFit="1"/>
    </xf>
    <xf numFmtId="49" fontId="1" fillId="0" borderId="6" xfId="0" applyNumberFormat="1" applyFont="1" applyBorder="1" applyAlignment="1" applyProtection="1">
      <alignment horizontal="center" vertical="center" shrinkToFit="1"/>
    </xf>
    <xf numFmtId="0" fontId="9" fillId="0" borderId="25" xfId="0" applyFont="1" applyBorder="1" applyAlignment="1">
      <alignment horizontal="center" shrinkToFit="1"/>
    </xf>
    <xf numFmtId="0" fontId="17" fillId="0" borderId="22" xfId="0" applyFont="1" applyBorder="1" applyAlignment="1">
      <alignment horizontal="center" vertical="center" wrapText="1" shrinkToFit="1"/>
    </xf>
    <xf numFmtId="0" fontId="17" fillId="0" borderId="13" xfId="0" applyFont="1" applyBorder="1" applyAlignment="1">
      <alignment horizontal="center" vertical="center" wrapText="1" shrinkToFit="1"/>
    </xf>
    <xf numFmtId="0" fontId="17" fillId="0" borderId="15" xfId="0" applyFont="1" applyBorder="1" applyAlignment="1">
      <alignment horizontal="center" vertical="center" wrapText="1" shrinkToFit="1"/>
    </xf>
    <xf numFmtId="0" fontId="17" fillId="0" borderId="23" xfId="0" applyFont="1" applyBorder="1" applyAlignment="1">
      <alignment horizontal="center" vertical="center" wrapText="1" shrinkToFit="1"/>
    </xf>
    <xf numFmtId="0" fontId="17" fillId="0" borderId="16" xfId="0" applyFont="1" applyBorder="1" applyAlignment="1">
      <alignment horizontal="center" vertical="center" wrapText="1" shrinkToFit="1"/>
    </xf>
    <xf numFmtId="0" fontId="17" fillId="0" borderId="1" xfId="0" applyFont="1" applyBorder="1" applyAlignment="1">
      <alignment horizontal="center" vertical="center" wrapText="1" shrinkToFit="1"/>
    </xf>
    <xf numFmtId="0" fontId="17" fillId="0" borderId="3" xfId="0" applyFont="1" applyBorder="1" applyAlignment="1">
      <alignment horizontal="center" vertical="center" wrapText="1" shrinkToFit="1"/>
    </xf>
    <xf numFmtId="0" fontId="17" fillId="0" borderId="2" xfId="0" applyFont="1" applyBorder="1" applyAlignment="1">
      <alignment horizontal="center" vertical="center" wrapText="1" shrinkToFit="1"/>
    </xf>
    <xf numFmtId="0" fontId="32" fillId="0" borderId="0" xfId="0" applyFont="1" applyAlignment="1">
      <alignment horizontal="center" vertical="center"/>
    </xf>
    <xf numFmtId="0" fontId="8" fillId="0" borderId="0" xfId="0" applyFont="1" applyAlignment="1">
      <alignment horizontal="center"/>
    </xf>
    <xf numFmtId="0" fontId="33"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oleObject" Target="../embeddings/oleObject2.bin"/></Relationships>
</file>

<file path=xl/worksheets/_rels/sheet10.xml.rels><?xml version="1.0" encoding="UTF-8" standalone="yes"?>
<Relationships xmlns="http://schemas.openxmlformats.org/package/2006/relationships"><Relationship Id="rId3" Type="http://schemas.openxmlformats.org/officeDocument/2006/relationships/oleObject" Target="../embeddings/oleObject19.bin"/><Relationship Id="rId2" Type="http://schemas.openxmlformats.org/officeDocument/2006/relationships/vmlDrawing" Target="../drawings/vmlDrawing10.vml"/><Relationship Id="rId1" Type="http://schemas.openxmlformats.org/officeDocument/2006/relationships/printerSettings" Target="../printerSettings/printerSettings10.bin"/><Relationship Id="rId4" Type="http://schemas.openxmlformats.org/officeDocument/2006/relationships/oleObject" Target="../embeddings/oleObject20.bin"/></Relationships>
</file>

<file path=xl/worksheets/_rels/sheet11.xml.rels><?xml version="1.0" encoding="UTF-8" standalone="yes"?>
<Relationships xmlns="http://schemas.openxmlformats.org/package/2006/relationships"><Relationship Id="rId3" Type="http://schemas.openxmlformats.org/officeDocument/2006/relationships/oleObject" Target="../embeddings/oleObject21.bin"/><Relationship Id="rId2" Type="http://schemas.openxmlformats.org/officeDocument/2006/relationships/vmlDrawing" Target="../drawings/vmlDrawing11.vml"/><Relationship Id="rId1" Type="http://schemas.openxmlformats.org/officeDocument/2006/relationships/printerSettings" Target="../printerSettings/printerSettings11.bin"/><Relationship Id="rId4" Type="http://schemas.openxmlformats.org/officeDocument/2006/relationships/oleObject" Target="../embeddings/oleObject2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3.bin"/><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oleObject" Target="../embeddings/oleObject4.bin"/></Relationships>
</file>

<file path=xl/worksheets/_rels/sheet3.xml.rels><?xml version="1.0" encoding="UTF-8" standalone="yes"?>
<Relationships xmlns="http://schemas.openxmlformats.org/package/2006/relationships"><Relationship Id="rId3" Type="http://schemas.openxmlformats.org/officeDocument/2006/relationships/oleObject" Target="../embeddings/oleObject5.bin"/><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oleObject" Target="../embeddings/oleObject6.bin"/></Relationships>
</file>

<file path=xl/worksheets/_rels/sheet4.xml.rels><?xml version="1.0" encoding="UTF-8" standalone="yes"?>
<Relationships xmlns="http://schemas.openxmlformats.org/package/2006/relationships"><Relationship Id="rId3" Type="http://schemas.openxmlformats.org/officeDocument/2006/relationships/oleObject" Target="../embeddings/oleObject7.bin"/><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oleObject" Target="../embeddings/oleObject8.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oleObject9.bin"/><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oleObject" Target="../embeddings/oleObject10.bin"/></Relationships>
</file>

<file path=xl/worksheets/_rels/sheet6.xml.rels><?xml version="1.0" encoding="UTF-8" standalone="yes"?>
<Relationships xmlns="http://schemas.openxmlformats.org/package/2006/relationships"><Relationship Id="rId3" Type="http://schemas.openxmlformats.org/officeDocument/2006/relationships/oleObject" Target="../embeddings/oleObject11.bin"/><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oleObject" Target="../embeddings/oleObject12.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oleObject13.bin"/><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openxmlformats.org/officeDocument/2006/relationships/oleObject" Target="../embeddings/oleObject14.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oleObject15.bin"/><Relationship Id="rId2" Type="http://schemas.openxmlformats.org/officeDocument/2006/relationships/vmlDrawing" Target="../drawings/vmlDrawing8.vml"/><Relationship Id="rId1" Type="http://schemas.openxmlformats.org/officeDocument/2006/relationships/printerSettings" Target="../printerSettings/printerSettings8.bin"/><Relationship Id="rId4" Type="http://schemas.openxmlformats.org/officeDocument/2006/relationships/oleObject" Target="../embeddings/oleObject16.bin"/></Relationships>
</file>

<file path=xl/worksheets/_rels/sheet9.xml.rels><?xml version="1.0" encoding="UTF-8" standalone="yes"?>
<Relationships xmlns="http://schemas.openxmlformats.org/package/2006/relationships"><Relationship Id="rId3" Type="http://schemas.openxmlformats.org/officeDocument/2006/relationships/oleObject" Target="../embeddings/oleObject17.bin"/><Relationship Id="rId2" Type="http://schemas.openxmlformats.org/officeDocument/2006/relationships/vmlDrawing" Target="../drawings/vmlDrawing9.vml"/><Relationship Id="rId1" Type="http://schemas.openxmlformats.org/officeDocument/2006/relationships/printerSettings" Target="../printerSettings/printerSettings9.bin"/><Relationship Id="rId4" Type="http://schemas.openxmlformats.org/officeDocument/2006/relationships/oleObject" Target="../embeddings/oleObject18.bin"/></Relationships>
</file>

<file path=xl/worksheets/sheet1.xml><?xml version="1.0" encoding="utf-8"?>
<worksheet xmlns="http://schemas.openxmlformats.org/spreadsheetml/2006/main" xmlns:r="http://schemas.openxmlformats.org/officeDocument/2006/relationships">
  <sheetPr codeName="Sheet2"/>
  <dimension ref="A1:CY67"/>
  <sheetViews>
    <sheetView tabSelected="1" workbookViewId="0">
      <selection activeCell="G8" sqref="G8:H8"/>
    </sheetView>
  </sheetViews>
  <sheetFormatPr defaultRowHeight="15.75"/>
  <cols>
    <col min="1" max="1" width="9.85546875" style="2" customWidth="1"/>
    <col min="2" max="2" width="8.7109375" style="10" customWidth="1"/>
    <col min="3" max="3" width="5.7109375" style="10" customWidth="1"/>
    <col min="4" max="4" width="8" style="2" customWidth="1"/>
    <col min="5" max="5" width="4.140625" style="2" customWidth="1"/>
    <col min="6" max="6" width="7" style="2" customWidth="1"/>
    <col min="7" max="7" width="5.140625" style="2" customWidth="1"/>
    <col min="8" max="8" width="7" style="2" customWidth="1"/>
    <col min="9" max="9" width="3.28515625" style="2" customWidth="1"/>
    <col min="10" max="10" width="7.28515625" style="2" customWidth="1"/>
    <col min="11" max="11" width="2.5703125" style="2" customWidth="1"/>
    <col min="12" max="12" width="7.42578125" style="2" customWidth="1"/>
    <col min="13" max="13" width="1.85546875" style="2" customWidth="1"/>
    <col min="14" max="14" width="7" style="2" customWidth="1"/>
    <col min="15" max="15" width="4.140625" style="2" customWidth="1"/>
    <col min="16" max="16" width="7.140625" style="2" customWidth="1"/>
    <col min="17" max="17" width="3.7109375" style="2" customWidth="1"/>
    <col min="18" max="18" width="19.85546875" style="2" customWidth="1"/>
    <col min="19" max="19" width="9.140625" style="2"/>
    <col min="20" max="20" width="4.7109375" style="2" customWidth="1"/>
    <col min="21" max="21" width="7.140625" style="2" customWidth="1"/>
    <col min="22" max="22" width="8" style="2" customWidth="1"/>
    <col min="23" max="23" width="6.28515625" style="2" customWidth="1"/>
    <col min="24" max="24" width="16.28515625" style="2" customWidth="1"/>
    <col min="25" max="27" width="16.28515625" style="2" hidden="1" customWidth="1"/>
    <col min="28" max="29" width="11.140625" style="2" hidden="1" customWidth="1"/>
    <col min="30" max="30" width="10.7109375" style="2" hidden="1" customWidth="1"/>
    <col min="31" max="31" width="11.140625" style="2" hidden="1" customWidth="1"/>
    <col min="32" max="32" width="11" style="2" hidden="1" customWidth="1"/>
    <col min="33" max="33" width="11.140625" style="2" hidden="1" customWidth="1"/>
    <col min="34" max="34" width="11.42578125" style="2" hidden="1" customWidth="1"/>
    <col min="35" max="35" width="11.85546875" style="2" hidden="1" customWidth="1"/>
    <col min="36" max="36" width="11.7109375" style="2" hidden="1" customWidth="1"/>
    <col min="37" max="37" width="11.42578125" style="2" hidden="1" customWidth="1"/>
    <col min="38" max="38" width="11.28515625" style="2" hidden="1" customWidth="1"/>
    <col min="39" max="40" width="11.7109375" style="2" hidden="1" customWidth="1"/>
    <col min="41" max="41" width="11" style="2" hidden="1" customWidth="1"/>
    <col min="42" max="42" width="11.42578125" style="2" hidden="1" customWidth="1"/>
    <col min="43" max="43" width="11.5703125" style="2" hidden="1" customWidth="1"/>
    <col min="44" max="44" width="11.85546875" style="2" hidden="1" customWidth="1"/>
    <col min="45" max="45" width="12.28515625" style="2" hidden="1" customWidth="1"/>
    <col min="46" max="46" width="11.85546875" style="2" hidden="1" customWidth="1"/>
    <col min="47" max="48" width="11.7109375" style="2" hidden="1" customWidth="1"/>
    <col min="49" max="49" width="11.42578125" style="2" hidden="1" customWidth="1"/>
    <col min="50" max="50" width="11.28515625" style="2" hidden="1" customWidth="1"/>
    <col min="51" max="51" width="11.7109375" style="2" hidden="1" customWidth="1"/>
    <col min="52" max="54" width="11.85546875" style="2" hidden="1" customWidth="1"/>
    <col min="55" max="55" width="11.7109375" style="2" hidden="1" customWidth="1"/>
    <col min="56" max="56" width="12.140625" style="2" hidden="1" customWidth="1"/>
    <col min="57" max="57" width="11.85546875" style="2" hidden="1" customWidth="1"/>
    <col min="58" max="58" width="12" style="2" hidden="1" customWidth="1"/>
    <col min="59" max="60" width="12.7109375" style="2" hidden="1" customWidth="1"/>
    <col min="61" max="61" width="12.5703125" style="2" hidden="1" customWidth="1"/>
    <col min="62" max="62" width="12.28515625" style="2" hidden="1" customWidth="1"/>
    <col min="63" max="63" width="12.5703125" style="2" hidden="1" customWidth="1"/>
    <col min="64" max="64" width="12.7109375" style="2" hidden="1" customWidth="1"/>
    <col min="65" max="65" width="12.85546875" style="2" hidden="1" customWidth="1"/>
    <col min="66" max="66" width="13.140625" style="2" hidden="1" customWidth="1"/>
    <col min="67" max="67" width="13" style="2" hidden="1" customWidth="1"/>
    <col min="68" max="69" width="13.28515625" style="2" hidden="1" customWidth="1"/>
    <col min="70" max="70" width="12.7109375" style="2" hidden="1" customWidth="1"/>
    <col min="71" max="72" width="13.42578125" style="2" hidden="1" customWidth="1"/>
    <col min="73" max="73" width="13" style="2" hidden="1" customWidth="1"/>
    <col min="74" max="74" width="13.5703125" style="2" hidden="1" customWidth="1"/>
    <col min="75" max="75" width="13.85546875" style="2" hidden="1" customWidth="1"/>
    <col min="76" max="76" width="13.5703125" style="2" hidden="1" customWidth="1"/>
    <col min="77" max="78" width="13.42578125" style="2" hidden="1" customWidth="1"/>
    <col min="79" max="79" width="12.7109375" style="2" hidden="1" customWidth="1"/>
    <col min="80" max="82" width="12.85546875" style="2" hidden="1" customWidth="1"/>
    <col min="83" max="83" width="12.7109375" style="2" hidden="1" customWidth="1"/>
    <col min="84" max="84" width="12.85546875" style="2" hidden="1" customWidth="1"/>
    <col min="85" max="85" width="13.42578125" style="2" hidden="1" customWidth="1"/>
    <col min="86" max="86" width="13.140625" style="2" hidden="1" customWidth="1"/>
    <col min="87" max="87" width="13.7109375" style="2" hidden="1" customWidth="1"/>
    <col min="88" max="88" width="13.42578125" style="2" hidden="1" customWidth="1"/>
    <col min="89" max="89" width="12.28515625" style="2" hidden="1" customWidth="1"/>
    <col min="90" max="90" width="12" style="2" hidden="1" customWidth="1"/>
    <col min="91" max="91" width="12.140625" style="2" hidden="1" customWidth="1"/>
    <col min="92" max="92" width="11.42578125" style="2" hidden="1" customWidth="1"/>
    <col min="93" max="93" width="11.140625" style="2" hidden="1" customWidth="1"/>
    <col min="94" max="94" width="10.5703125" style="2" hidden="1" customWidth="1"/>
    <col min="95" max="95" width="9.140625" style="2" hidden="1" customWidth="1"/>
    <col min="96" max="96" width="9.7109375" style="2" hidden="1" customWidth="1"/>
    <col min="97" max="97" width="9.42578125" style="2" hidden="1" customWidth="1"/>
    <col min="98" max="98" width="9.5703125" style="2" hidden="1" customWidth="1"/>
    <col min="99" max="101" width="9.140625" style="2" hidden="1" customWidth="1"/>
    <col min="102" max="102" width="7.85546875" style="2" hidden="1" customWidth="1"/>
    <col min="103" max="103" width="8.42578125" style="2" hidden="1" customWidth="1"/>
    <col min="104" max="16384" width="9.140625" style="2"/>
  </cols>
  <sheetData>
    <row r="1" spans="1:35" s="1" customFormat="1" ht="15.75" customHeight="1" thickBot="1">
      <c r="A1" s="183"/>
      <c r="B1" s="195" t="s">
        <v>171</v>
      </c>
      <c r="C1" s="195"/>
      <c r="D1" s="195"/>
      <c r="E1" s="195"/>
      <c r="F1" s="195"/>
      <c r="G1" s="195"/>
      <c r="H1" s="195"/>
      <c r="I1" s="195"/>
      <c r="J1" s="195"/>
      <c r="K1" s="195"/>
      <c r="L1" s="195"/>
      <c r="M1" s="195"/>
      <c r="N1" s="195"/>
      <c r="O1" s="194"/>
      <c r="P1" s="194"/>
      <c r="Q1" s="194"/>
      <c r="R1" s="236" t="s">
        <v>162</v>
      </c>
      <c r="S1" s="237"/>
      <c r="T1" s="238"/>
      <c r="U1" s="249" t="s">
        <v>126</v>
      </c>
      <c r="V1" s="250"/>
      <c r="W1" s="250"/>
      <c r="X1" s="251"/>
      <c r="Y1" s="81"/>
      <c r="Z1" s="81"/>
      <c r="AA1" s="81"/>
    </row>
    <row r="2" spans="1:35" s="1" customFormat="1" ht="14.25" customHeight="1" thickBot="1">
      <c r="A2" s="183"/>
      <c r="B2" s="153" t="s">
        <v>0</v>
      </c>
      <c r="C2" s="153"/>
      <c r="D2" s="153"/>
      <c r="E2" s="153"/>
      <c r="F2" s="153"/>
      <c r="G2" s="153"/>
      <c r="H2" s="153"/>
      <c r="I2" s="153"/>
      <c r="J2" s="153"/>
      <c r="K2" s="153"/>
      <c r="L2" s="153"/>
      <c r="M2" s="153"/>
      <c r="N2" s="153"/>
      <c r="O2" s="194"/>
      <c r="P2" s="194"/>
      <c r="Q2" s="194"/>
      <c r="R2" s="239"/>
      <c r="S2" s="240"/>
      <c r="T2" s="241"/>
      <c r="U2" s="242" t="s">
        <v>128</v>
      </c>
      <c r="V2" s="243"/>
      <c r="W2" s="243"/>
      <c r="X2" s="244"/>
      <c r="Y2" s="87"/>
      <c r="Z2" s="75"/>
      <c r="AA2" s="75"/>
    </row>
    <row r="3" spans="1:35" s="1" customFormat="1" ht="19.5" customHeight="1" thickBot="1">
      <c r="A3" s="183"/>
      <c r="B3" s="153"/>
      <c r="C3" s="153"/>
      <c r="D3" s="153"/>
      <c r="E3" s="153"/>
      <c r="F3" s="153"/>
      <c r="G3" s="153"/>
      <c r="H3" s="153"/>
      <c r="I3" s="153"/>
      <c r="J3" s="153"/>
      <c r="K3" s="153"/>
      <c r="L3" s="153"/>
      <c r="M3" s="153"/>
      <c r="N3" s="153"/>
      <c r="O3" s="194"/>
      <c r="P3" s="194"/>
      <c r="Q3" s="194"/>
      <c r="R3" s="211" t="s">
        <v>113</v>
      </c>
      <c r="S3" s="212"/>
      <c r="T3" s="212"/>
      <c r="U3" s="245"/>
      <c r="V3" s="246"/>
      <c r="W3" s="246"/>
      <c r="X3" s="247"/>
      <c r="Y3" s="87"/>
      <c r="Z3" s="75"/>
      <c r="AA3" s="75"/>
    </row>
    <row r="4" spans="1:35" s="1" customFormat="1" ht="18" customHeight="1">
      <c r="A4" s="183"/>
      <c r="B4" s="183"/>
      <c r="C4" s="183"/>
      <c r="D4" s="194" t="s">
        <v>14</v>
      </c>
      <c r="E4" s="194"/>
      <c r="F4" s="194"/>
      <c r="G4" s="194"/>
      <c r="H4" s="194"/>
      <c r="I4" s="194"/>
      <c r="J4" s="194"/>
      <c r="K4" s="194"/>
      <c r="L4" s="183"/>
      <c r="M4" s="183"/>
      <c r="N4" s="183"/>
      <c r="O4" s="183"/>
      <c r="P4" s="183"/>
      <c r="Q4" s="194"/>
      <c r="R4" s="213" t="str">
        <f>IF(E6="", "Department can not be left blank", "")</f>
        <v/>
      </c>
      <c r="S4" s="214"/>
      <c r="T4" s="215"/>
      <c r="U4" s="248"/>
      <c r="V4" s="246"/>
      <c r="W4" s="246"/>
      <c r="X4" s="247"/>
      <c r="Y4" s="87"/>
      <c r="Z4" s="75"/>
      <c r="AA4" s="75"/>
      <c r="AH4" s="18">
        <f>IF(R4&lt;&gt;"",1,0)</f>
        <v>0</v>
      </c>
    </row>
    <row r="5" spans="1:35" s="1" customFormat="1" ht="11.25" customHeight="1">
      <c r="A5" s="183"/>
      <c r="B5" s="183"/>
      <c r="C5" s="183"/>
      <c r="D5" s="183"/>
      <c r="E5" s="183"/>
      <c r="F5" s="183"/>
      <c r="G5" s="183"/>
      <c r="H5" s="183"/>
      <c r="I5" s="183"/>
      <c r="J5" s="183"/>
      <c r="K5" s="183"/>
      <c r="L5" s="183"/>
      <c r="M5" s="183"/>
      <c r="N5" s="183"/>
      <c r="O5" s="183"/>
      <c r="P5" s="183"/>
      <c r="Q5" s="194"/>
      <c r="R5" s="154" t="str">
        <f>IF(C7="", "Program can not be left blank", "")</f>
        <v/>
      </c>
      <c r="S5" s="155"/>
      <c r="T5" s="156"/>
      <c r="U5" s="248"/>
      <c r="V5" s="246"/>
      <c r="W5" s="246"/>
      <c r="X5" s="247"/>
      <c r="Y5" s="87"/>
      <c r="Z5" s="75"/>
      <c r="AA5" s="75"/>
      <c r="AH5" s="20">
        <f t="shared" ref="AH5:AH15" si="0">IF(R5&lt;&gt;"",1,0)</f>
        <v>0</v>
      </c>
    </row>
    <row r="6" spans="1:35" s="1" customFormat="1" ht="20.100000000000001" customHeight="1">
      <c r="A6" s="184" t="s">
        <v>123</v>
      </c>
      <c r="B6" s="184"/>
      <c r="C6" s="184"/>
      <c r="D6" s="184"/>
      <c r="E6" s="192" t="s">
        <v>179</v>
      </c>
      <c r="F6" s="192"/>
      <c r="G6" s="192"/>
      <c r="H6" s="192"/>
      <c r="I6" s="192"/>
      <c r="J6" s="192"/>
      <c r="K6" s="192"/>
      <c r="L6" s="192"/>
      <c r="M6" s="192"/>
      <c r="N6" s="192"/>
      <c r="O6" s="192"/>
      <c r="P6" s="192"/>
      <c r="Q6" s="194"/>
      <c r="R6" s="154" t="str">
        <f>IF(B8="", "Semester can not be left blank", "")</f>
        <v/>
      </c>
      <c r="S6" s="155"/>
      <c r="T6" s="156"/>
      <c r="U6" s="199" t="s">
        <v>168</v>
      </c>
      <c r="V6" s="199"/>
      <c r="W6" s="199"/>
      <c r="X6" s="200"/>
      <c r="Y6" s="89"/>
      <c r="Z6" s="77"/>
      <c r="AA6" s="77"/>
      <c r="AH6" s="20">
        <f t="shared" si="0"/>
        <v>0</v>
      </c>
      <c r="AI6" s="1" t="str">
        <f>LEFT(E6,FIND(" ",E6))</f>
        <v xml:space="preserve">Communication </v>
      </c>
    </row>
    <row r="7" spans="1:35" s="1" customFormat="1" ht="20.100000000000001" customHeight="1">
      <c r="A7" s="184" t="s">
        <v>124</v>
      </c>
      <c r="B7" s="184"/>
      <c r="C7" s="201" t="str">
        <f>IF(E6="Architecture Plannng &amp; Development ","B.ARCH",IF(E6="City &amp; Regional Planning","B.CRP","Bachelor"))</f>
        <v>Bachelor</v>
      </c>
      <c r="D7" s="201"/>
      <c r="E7" s="201"/>
      <c r="F7" s="201"/>
      <c r="G7" s="201"/>
      <c r="H7" s="201"/>
      <c r="I7" s="201"/>
      <c r="J7" s="201"/>
      <c r="K7" s="201"/>
      <c r="L7" s="201"/>
      <c r="M7" s="201"/>
      <c r="N7" s="201"/>
      <c r="O7" s="201"/>
      <c r="P7" s="201"/>
      <c r="Q7" s="194"/>
      <c r="R7" s="154" t="str">
        <f>IF(D8="", "Year can not be left blank", "")</f>
        <v/>
      </c>
      <c r="S7" s="155"/>
      <c r="T7" s="156"/>
      <c r="U7" s="199"/>
      <c r="V7" s="199"/>
      <c r="W7" s="199"/>
      <c r="X7" s="200"/>
      <c r="Y7" s="89"/>
      <c r="Z7" s="77"/>
      <c r="AA7" s="77"/>
      <c r="AH7" s="20">
        <f t="shared" si="0"/>
        <v>0</v>
      </c>
    </row>
    <row r="8" spans="1:35" s="1" customFormat="1" ht="20.100000000000001" customHeight="1">
      <c r="A8" s="25" t="s">
        <v>1</v>
      </c>
      <c r="B8" s="38" t="s">
        <v>10</v>
      </c>
      <c r="C8" s="26" t="s">
        <v>2</v>
      </c>
      <c r="D8" s="29" t="str">
        <f>IF(OR(C7="B.E",C7="Bachelor", C7="B.CRP"),IF(OR(B8="First",B8="Second"),"First",IF(OR(B8="Third",B8="Fourth"),"Second",IF(OR(B8="Fifth",B8="Sixth"),"Third",IF(C7="B.ARCH",IF(OR(B8="Seventh",B8="Eighth"),"Fourth",IF(OR(B8="Ninth",B8="Tenth"),"Final","Final")),"Final")))))</f>
        <v>First</v>
      </c>
      <c r="E8" s="189" t="s">
        <v>3</v>
      </c>
      <c r="F8" s="189"/>
      <c r="G8" s="190" t="s">
        <v>180</v>
      </c>
      <c r="H8" s="190"/>
      <c r="I8" s="191" t="s">
        <v>6</v>
      </c>
      <c r="J8" s="191"/>
      <c r="K8" s="191"/>
      <c r="L8" s="191"/>
      <c r="M8" s="191"/>
      <c r="N8" s="193"/>
      <c r="O8" s="193"/>
      <c r="P8" s="193"/>
      <c r="Q8" s="194"/>
      <c r="R8" s="154" t="str">
        <f>IF(G8="", "Batch can not be left blank", "")</f>
        <v/>
      </c>
      <c r="S8" s="155"/>
      <c r="T8" s="156"/>
      <c r="U8" s="199"/>
      <c r="V8" s="199"/>
      <c r="W8" s="199"/>
      <c r="X8" s="200"/>
      <c r="Y8" s="89"/>
      <c r="Z8" s="77"/>
      <c r="AA8" s="77"/>
      <c r="AH8" s="20">
        <f t="shared" si="0"/>
        <v>0</v>
      </c>
    </row>
    <row r="9" spans="1:35" s="1" customFormat="1" ht="20.100000000000001" customHeight="1">
      <c r="A9" s="25" t="s">
        <v>4</v>
      </c>
      <c r="B9" s="192" t="s">
        <v>205</v>
      </c>
      <c r="C9" s="192"/>
      <c r="D9" s="192"/>
      <c r="E9" s="192"/>
      <c r="F9" s="192"/>
      <c r="G9" s="192"/>
      <c r="H9" s="192"/>
      <c r="I9" s="192"/>
      <c r="J9" s="192"/>
      <c r="K9" s="192"/>
      <c r="L9" s="217" t="s">
        <v>5</v>
      </c>
      <c r="M9" s="217"/>
      <c r="N9" s="217"/>
      <c r="O9" s="216"/>
      <c r="P9" s="216"/>
      <c r="Q9" s="194"/>
      <c r="R9" s="154" t="str">
        <f>IF(N8="", "Exams Month can not be left blank", "")</f>
        <v>Exams Month can not be left blank</v>
      </c>
      <c r="S9" s="155"/>
      <c r="T9" s="156"/>
      <c r="U9" s="199"/>
      <c r="V9" s="199"/>
      <c r="W9" s="199"/>
      <c r="X9" s="200"/>
      <c r="Y9" s="89"/>
      <c r="Z9" s="77"/>
      <c r="AA9" s="77"/>
      <c r="AH9" s="20">
        <f t="shared" si="0"/>
        <v>1</v>
      </c>
    </row>
    <row r="10" spans="1:35" s="3" customFormat="1" ht="20.100000000000001" customHeight="1">
      <c r="A10" s="184" t="s">
        <v>120</v>
      </c>
      <c r="B10" s="184"/>
      <c r="C10" s="185" t="s">
        <v>214</v>
      </c>
      <c r="D10" s="185"/>
      <c r="E10" s="185"/>
      <c r="F10" s="185"/>
      <c r="G10" s="185"/>
      <c r="H10" s="217" t="s">
        <v>121</v>
      </c>
      <c r="I10" s="217"/>
      <c r="J10" s="217"/>
      <c r="K10" s="192"/>
      <c r="L10" s="192"/>
      <c r="M10" s="192"/>
      <c r="N10" s="192"/>
      <c r="O10" s="192"/>
      <c r="P10" s="192"/>
      <c r="Q10" s="194"/>
      <c r="R10" s="154" t="str">
        <f>IF(B9="", "Subject can not be left blank", "")</f>
        <v/>
      </c>
      <c r="S10" s="155"/>
      <c r="T10" s="156"/>
      <c r="U10" s="199"/>
      <c r="V10" s="199"/>
      <c r="W10" s="199"/>
      <c r="X10" s="200"/>
      <c r="Y10" s="89"/>
      <c r="Z10" s="77"/>
      <c r="AA10" s="77"/>
      <c r="AH10" s="20">
        <f t="shared" si="0"/>
        <v>0</v>
      </c>
    </row>
    <row r="11" spans="1:35" s="1" customFormat="1" ht="9.9499999999999993" customHeight="1">
      <c r="A11" s="182"/>
      <c r="B11" s="182"/>
      <c r="C11" s="182"/>
      <c r="D11" s="170" t="s">
        <v>137</v>
      </c>
      <c r="E11" s="170"/>
      <c r="F11" s="170" t="s">
        <v>137</v>
      </c>
      <c r="G11" s="170"/>
      <c r="H11" s="182"/>
      <c r="I11" s="182"/>
      <c r="J11" s="182"/>
      <c r="K11" s="182"/>
      <c r="L11" s="182"/>
      <c r="M11" s="182"/>
      <c r="N11" s="182"/>
      <c r="O11" s="182"/>
      <c r="P11" s="182"/>
      <c r="Q11" s="194"/>
      <c r="R11" s="154" t="str">
        <f>IF(O9="", "Date of Conduct can not be left blank", "")</f>
        <v>Date of Conduct can not be left blank</v>
      </c>
      <c r="S11" s="155"/>
      <c r="T11" s="156"/>
      <c r="U11" s="164" t="s">
        <v>139</v>
      </c>
      <c r="V11" s="164"/>
      <c r="W11" s="164"/>
      <c r="X11" s="165"/>
      <c r="Y11" s="91"/>
      <c r="Z11" s="79"/>
      <c r="AA11" s="79"/>
      <c r="AH11" s="20">
        <f t="shared" si="0"/>
        <v>1</v>
      </c>
    </row>
    <row r="12" spans="1:35" s="1" customFormat="1" ht="14.1" customHeight="1">
      <c r="A12" s="186" t="s">
        <v>7</v>
      </c>
      <c r="B12" s="130" t="s">
        <v>8</v>
      </c>
      <c r="C12" s="131"/>
      <c r="D12" s="172" t="s">
        <v>136</v>
      </c>
      <c r="E12" s="176"/>
      <c r="F12" s="176"/>
      <c r="G12" s="176"/>
      <c r="H12" s="176"/>
      <c r="I12" s="176"/>
      <c r="J12" s="176"/>
      <c r="K12" s="176"/>
      <c r="L12" s="176"/>
      <c r="M12" s="176"/>
      <c r="N12" s="176"/>
      <c r="O12" s="136">
        <v>60</v>
      </c>
      <c r="P12" s="137"/>
      <c r="Q12" s="194"/>
      <c r="R12" s="154" t="str">
        <f>IF(C10="", "Name of Internal can not be left blank", "")</f>
        <v/>
      </c>
      <c r="S12" s="155"/>
      <c r="T12" s="156"/>
      <c r="U12" s="164"/>
      <c r="V12" s="164"/>
      <c r="W12" s="164"/>
      <c r="X12" s="165"/>
      <c r="Y12" s="91"/>
      <c r="Z12" s="79"/>
      <c r="AA12" s="79"/>
      <c r="AH12" s="20">
        <f t="shared" si="0"/>
        <v>0</v>
      </c>
    </row>
    <row r="13" spans="1:35" s="1" customFormat="1" ht="14.1" customHeight="1">
      <c r="A13" s="187"/>
      <c r="B13" s="132"/>
      <c r="C13" s="133"/>
      <c r="D13" s="177"/>
      <c r="E13" s="178"/>
      <c r="F13" s="178"/>
      <c r="G13" s="178"/>
      <c r="H13" s="178"/>
      <c r="I13" s="178"/>
      <c r="J13" s="178"/>
      <c r="K13" s="178"/>
      <c r="L13" s="178"/>
      <c r="M13" s="178"/>
      <c r="N13" s="178"/>
      <c r="O13" s="138"/>
      <c r="P13" s="127"/>
      <c r="Q13" s="194"/>
      <c r="R13" s="154" t="str">
        <f>IF(K10="", "Name of External can not be left blank", "")</f>
        <v>Name of External can not be left blank</v>
      </c>
      <c r="S13" s="155"/>
      <c r="T13" s="156"/>
      <c r="U13" s="164"/>
      <c r="V13" s="164"/>
      <c r="W13" s="164"/>
      <c r="X13" s="165"/>
      <c r="Y13" s="91"/>
      <c r="Z13" s="79"/>
      <c r="AA13" s="79"/>
      <c r="AH13" s="20">
        <f t="shared" si="0"/>
        <v>1</v>
      </c>
    </row>
    <row r="14" spans="1:35" s="1" customFormat="1" ht="14.1" customHeight="1">
      <c r="A14" s="187"/>
      <c r="B14" s="132"/>
      <c r="C14" s="133"/>
      <c r="D14" s="172" t="s">
        <v>133</v>
      </c>
      <c r="E14" s="173"/>
      <c r="F14" s="172" t="s">
        <v>134</v>
      </c>
      <c r="G14" s="173"/>
      <c r="H14" s="179" t="s">
        <v>132</v>
      </c>
      <c r="I14" s="179"/>
      <c r="J14" s="179"/>
      <c r="K14" s="179"/>
      <c r="L14" s="179"/>
      <c r="M14" s="179"/>
      <c r="N14" s="179"/>
      <c r="O14" s="180"/>
      <c r="P14" s="180"/>
      <c r="Q14" s="194"/>
      <c r="R14" s="154" t="str">
        <f>IF(I8="", "Examination can not be left blank", "")</f>
        <v/>
      </c>
      <c r="S14" s="155"/>
      <c r="T14" s="156"/>
      <c r="U14" s="164"/>
      <c r="V14" s="164"/>
      <c r="W14" s="164"/>
      <c r="X14" s="165"/>
      <c r="Y14" s="91"/>
      <c r="Z14" s="79"/>
      <c r="AA14" s="79"/>
      <c r="AH14" s="20">
        <f t="shared" si="0"/>
        <v>0</v>
      </c>
    </row>
    <row r="15" spans="1:35" s="1" customFormat="1" ht="14.1" customHeight="1" thickBot="1">
      <c r="A15" s="187"/>
      <c r="B15" s="132"/>
      <c r="C15" s="133"/>
      <c r="D15" s="174"/>
      <c r="E15" s="175"/>
      <c r="F15" s="174"/>
      <c r="G15" s="175"/>
      <c r="H15" s="179"/>
      <c r="I15" s="179"/>
      <c r="J15" s="179"/>
      <c r="K15" s="179"/>
      <c r="L15" s="179"/>
      <c r="M15" s="179"/>
      <c r="N15" s="179"/>
      <c r="O15" s="179"/>
      <c r="P15" s="179"/>
      <c r="Q15" s="194"/>
      <c r="R15" s="157" t="str">
        <f>IF(O12="", "Final Practical Marks can not be left blank", "")</f>
        <v/>
      </c>
      <c r="S15" s="158"/>
      <c r="T15" s="159"/>
      <c r="U15" s="164"/>
      <c r="V15" s="164"/>
      <c r="W15" s="164"/>
      <c r="X15" s="165"/>
      <c r="Y15" s="91"/>
      <c r="Z15" s="79"/>
      <c r="AA15" s="79"/>
      <c r="AH15" s="20">
        <f t="shared" si="0"/>
        <v>0</v>
      </c>
    </row>
    <row r="16" spans="1:35" s="1" customFormat="1" ht="14.1" customHeight="1" thickBot="1">
      <c r="A16" s="187"/>
      <c r="B16" s="132"/>
      <c r="C16" s="133"/>
      <c r="D16" s="174"/>
      <c r="E16" s="175"/>
      <c r="F16" s="174"/>
      <c r="G16" s="175"/>
      <c r="H16" s="181"/>
      <c r="I16" s="181"/>
      <c r="J16" s="181"/>
      <c r="K16" s="181"/>
      <c r="L16" s="181"/>
      <c r="M16" s="181"/>
      <c r="N16" s="181"/>
      <c r="O16" s="181"/>
      <c r="P16" s="181"/>
      <c r="Q16" s="194"/>
      <c r="R16" s="160" t="s">
        <v>131</v>
      </c>
      <c r="S16" s="160"/>
      <c r="T16" s="60">
        <f>SUM(AH4:AH15)</f>
        <v>3</v>
      </c>
      <c r="U16" s="166"/>
      <c r="V16" s="166"/>
      <c r="W16" s="166"/>
      <c r="X16" s="167"/>
      <c r="Y16" s="91"/>
      <c r="Z16" s="79"/>
      <c r="AA16" s="79"/>
    </row>
    <row r="17" spans="1:103" s="1" customFormat="1" ht="18" customHeight="1">
      <c r="A17" s="188"/>
      <c r="B17" s="134"/>
      <c r="C17" s="135"/>
      <c r="D17" s="8" t="s">
        <v>9</v>
      </c>
      <c r="E17" s="9">
        <f>(50*O12)/100</f>
        <v>30</v>
      </c>
      <c r="F17" s="8" t="s">
        <v>9</v>
      </c>
      <c r="G17" s="9">
        <f>(50*O12)/100</f>
        <v>30</v>
      </c>
      <c r="H17" s="168" t="s">
        <v>9</v>
      </c>
      <c r="I17" s="169"/>
      <c r="J17" s="169"/>
      <c r="K17" s="169"/>
      <c r="L17" s="169"/>
      <c r="M17" s="169"/>
      <c r="N17" s="169"/>
      <c r="O17" s="169"/>
      <c r="P17" s="9">
        <f>(E17+G17)</f>
        <v>60</v>
      </c>
      <c r="Q17" s="194"/>
      <c r="R17" s="33" t="s">
        <v>125</v>
      </c>
      <c r="S17" s="234" t="s">
        <v>122</v>
      </c>
      <c r="T17" s="235"/>
      <c r="U17" s="235"/>
      <c r="V17" s="235"/>
      <c r="W17" s="235"/>
      <c r="X17" s="235"/>
      <c r="Y17" s="88"/>
      <c r="Z17" s="76"/>
      <c r="AA17" s="76"/>
    </row>
    <row r="18" spans="1:103" s="20" customFormat="1" ht="5.0999999999999996" customHeight="1">
      <c r="A18" s="39"/>
      <c r="B18" s="130"/>
      <c r="C18" s="131"/>
      <c r="D18" s="128" t="s">
        <v>137</v>
      </c>
      <c r="E18" s="129"/>
      <c r="F18" s="128" t="s">
        <v>137</v>
      </c>
      <c r="G18" s="129"/>
      <c r="H18" s="130"/>
      <c r="I18" s="171"/>
      <c r="J18" s="171"/>
      <c r="K18" s="171"/>
      <c r="L18" s="171"/>
      <c r="M18" s="171"/>
      <c r="N18" s="171"/>
      <c r="O18" s="171"/>
      <c r="P18" s="131"/>
      <c r="Q18" s="194"/>
      <c r="R18" s="40"/>
      <c r="S18" s="161"/>
      <c r="T18" s="162"/>
      <c r="U18" s="162"/>
      <c r="V18" s="162"/>
      <c r="W18" s="162"/>
      <c r="X18" s="163"/>
      <c r="Y18" s="92"/>
      <c r="Z18" s="80"/>
      <c r="AA18" s="80"/>
    </row>
    <row r="19" spans="1:103" s="1" customFormat="1" ht="20.100000000000001" customHeight="1" thickBot="1">
      <c r="A19" s="37"/>
      <c r="B19" s="126"/>
      <c r="C19" s="127"/>
      <c r="D19" s="126"/>
      <c r="E19" s="127"/>
      <c r="F19" s="126"/>
      <c r="G19" s="127"/>
      <c r="H19" s="139" t="str">
        <f>IF(AND(AG19="OK",R19="OK"),IF(AND(A19&lt;&gt;"",D19&lt;&gt;"",F19&lt;&gt;"",OR(D19&lt;=E17,D19="ABS"),OR(F19&lt;=G17,F19="ABS")),IF(AND(F19="ABS"),"ABS",IF(SUM(D19:F19)=0,"ZERO",SUM(D19,F19))),""),"")</f>
        <v/>
      </c>
      <c r="I19" s="140"/>
      <c r="J19" s="140"/>
      <c r="K19" s="140"/>
      <c r="L19" s="140"/>
      <c r="M19" s="140"/>
      <c r="N19" s="140"/>
      <c r="O19" s="140"/>
      <c r="P19" s="141"/>
      <c r="Q19" s="194"/>
      <c r="R19" s="49" t="str">
        <f>IF(A19&lt;&gt;"",IF(CX19="SEQUENCE CORRECT",IF(OR(T(AB19)="OK",T(Z19)="oKK",T(Y19)="oKK",T(AA19)="oKK",T(AC19)="oOk",T(AD19)="Okk",AE19="ok"),"OK","FORMAT INCORRECT"),"SEQUENCE INCORRECT"),"")</f>
        <v/>
      </c>
      <c r="S19" s="196" t="str">
        <f>IF(OR(AND(OR(D19&lt;=E17,D19=0,D19="ABS"),OR(F19&lt;=G17,F19=0,F19="ABS"))),IF(OR(AND(A19="",B19="",D19="",F19=""),AND(A19&lt;&gt;"",B19&lt;&gt;"",D19&lt;&gt;"",F19&lt;&gt;"", AG19="OK")),"","Given Marks or Format is incorrect"), "Given Marks or Format is incorrect")</f>
        <v/>
      </c>
      <c r="T19" s="197"/>
      <c r="U19" s="197"/>
      <c r="V19" s="197"/>
      <c r="W19" s="197"/>
      <c r="X19" s="198"/>
      <c r="Y19" s="93"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15"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15"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13" t="b">
        <f>IF(AND( EXACT(LEFT(B19,LEN(G8)), G8),ISNUMBER(INT(MID(B19,(LEN(G8)+1),1))),ISNUMBER(INT(MID(B19,(LEN(G8)+2),1))), MID(B19,(LEN(G8)+1),2)&lt;&gt;"00",OR(ISNUMBER(INT(MID(B19,(LEN(G8)+3),1))),MID(B19,(LEN(G8)+3),1)=""),  OR(AND(ISNUMBER(INT(MID(B19,(LEN(G8)+1),3))),MID(B19,(LEN(G8)+1),1)&lt;&gt;"0", MID(B19,(LEN(G8)+4),1)=""),AND((ISNUMBER(INT(MID(B19,(LEN(G8)+1),2)))),MID(B19,(LEN(G8)+3),1)=""))),"OK")</f>
        <v>0</v>
      </c>
      <c r="AC19" s="14"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15"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6"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17" t="b">
        <f>IF(ISNUMBER(A19)&lt;&gt;"",AND(ISNUMBER(INT(MID(A19,1,3))),MID(A19,4,1)="",MID(A19,1,1)&lt;&gt;"0"))</f>
        <v>0</v>
      </c>
      <c r="AG19" s="17" t="str">
        <f>IF(AF19=TRUE,"OK","S# INCORRECT")</f>
        <v>S# INCORRECT</v>
      </c>
      <c r="BO19" s="20" t="str">
        <f>RIGHT(B19,3)</f>
        <v/>
      </c>
      <c r="BP19" s="20" t="b">
        <f>ISNUMBER(INT((MID(BO19,1,1))))</f>
        <v>0</v>
      </c>
      <c r="BQ19" s="20" t="b">
        <f>ISNUMBER(INT((MID(BO19,2,1))))</f>
        <v>0</v>
      </c>
      <c r="BR19" s="20" t="b">
        <f>ISNUMBER(INT((MID(BO19,3,1))))</f>
        <v>0</v>
      </c>
      <c r="BS19" s="20" t="str">
        <f>IF(BP19=TRUE, MID(BO19,1,1),"")</f>
        <v/>
      </c>
      <c r="BT19" s="20" t="str">
        <f>IF(BQ19=TRUE, MID(BO19,2,1),"")</f>
        <v/>
      </c>
      <c r="BU19" s="20" t="str">
        <f>IF(BR19=TRUE, MID(BO19,3,1),"")</f>
        <v/>
      </c>
      <c r="BV19" s="20" t="str">
        <f>T(BS19)&amp;T(BT19)&amp;T(BU19)</f>
        <v/>
      </c>
      <c r="BW19" s="44" t="str">
        <f>IF(BV19="","",INT(TRIM(BV19)))</f>
        <v/>
      </c>
      <c r="BX19" s="45" t="str">
        <f>"OK"</f>
        <v>OK</v>
      </c>
      <c r="BY19" s="20" t="b">
        <f>BW19&gt;BW18</f>
        <v>0</v>
      </c>
      <c r="BZ19" s="46" t="str">
        <f>LEFT(B19,6)</f>
        <v/>
      </c>
      <c r="CA19" s="20" t="b">
        <f>ISNUMBER(INT((MID(BZ19,1,1))))</f>
        <v>0</v>
      </c>
      <c r="CB19" s="20" t="b">
        <f>ISNUMBER(INT((MID(BZ19,2,1))))</f>
        <v>0</v>
      </c>
      <c r="CC19" s="20" t="b">
        <f>ISNUMBER(INT((MID(BZ19,3,1))))</f>
        <v>0</v>
      </c>
      <c r="CD19" s="20" t="b">
        <f>ISNUMBER(INT((MID(BZ19,4,1))))</f>
        <v>0</v>
      </c>
      <c r="CE19" s="20" t="b">
        <f>ISNUMBER(INT((MID(BZ19,5,1))))</f>
        <v>0</v>
      </c>
      <c r="CF19" s="20" t="b">
        <f>ISNUMBER(INT((MID(BZ19,6,1))))</f>
        <v>0</v>
      </c>
      <c r="CG19" s="20" t="str">
        <f>IF(CA19=TRUE, MID(BZ19,1,1),"")</f>
        <v/>
      </c>
      <c r="CH19" s="20" t="str">
        <f>IF(CB19=TRUE, MID(BZ19,2,1),"")</f>
        <v/>
      </c>
      <c r="CI19" s="20" t="str">
        <f>IF(CC19=TRUE, MID(BZ19,3,1),"")</f>
        <v/>
      </c>
      <c r="CJ19" s="20" t="str">
        <f>IF(CD19=TRUE, MID(BZ19,4,1),"")</f>
        <v/>
      </c>
      <c r="CK19" s="20" t="str">
        <f>IF(CE19=TRUE, MID(BZ19,5,1),"")</f>
        <v/>
      </c>
      <c r="CL19" s="20" t="str">
        <f>IF(CF19=TRUE, MID(BZ19,6,1),"")</f>
        <v/>
      </c>
      <c r="CM19" s="46" t="str">
        <f>TRIM(T(CG19)&amp;T(CH19)&amp;T(CI19))</f>
        <v/>
      </c>
      <c r="CN19" s="46" t="str">
        <f>TRIM(T(CJ19)&amp;T(CK19)&amp;T(CL19))</f>
        <v/>
      </c>
      <c r="CO19" s="47" t="str">
        <f>IF(OR(MID(BZ19,3,1)="-",MID(BZ19,4,1)="-"),T(CM19),"NO")</f>
        <v>NO</v>
      </c>
      <c r="CP19" s="47" t="str">
        <f>IF(OR(MID(BZ19,3,1)="-",MID(BZ19,4,1)="-"),T(CN19),"NO")</f>
        <v>NO</v>
      </c>
      <c r="CQ19" s="45" t="str">
        <f>IF(AND(CO19&lt;&gt;"NO", CP19&lt;&gt;"NO"),IF(CP19&lt;CO19,"OK","INCORRECT"),"NO")</f>
        <v>NO</v>
      </c>
      <c r="CR19" s="45" t="str">
        <f>IF(CQ19="NO", "NO","OK")</f>
        <v>NO</v>
      </c>
      <c r="CS19" s="47" t="str">
        <f>IF(CQ19="INCORRECT", "INCORRECT","OK")</f>
        <v>OK</v>
      </c>
      <c r="CT19" s="20"/>
      <c r="CU19" s="20"/>
      <c r="CV19" s="20"/>
      <c r="CW19" s="20"/>
      <c r="CX19" s="46" t="str">
        <f>IF(CS19="OK", "SEQUENCE CORRECT", "SEQUENCE INCORRECT")</f>
        <v>SEQUENCE CORRECT</v>
      </c>
      <c r="CY19" s="48" t="str">
        <f>"0"</f>
        <v>0</v>
      </c>
    </row>
    <row r="20" spans="1:103" s="1" customFormat="1" ht="20.100000000000001" customHeight="1" thickBot="1">
      <c r="A20" s="37"/>
      <c r="B20" s="126"/>
      <c r="C20" s="127"/>
      <c r="D20" s="126"/>
      <c r="E20" s="127"/>
      <c r="F20" s="126"/>
      <c r="G20" s="127"/>
      <c r="H20" s="139" t="str">
        <f>IF(AND(AG20="OK",R20="OK"),IF(AND(A20&lt;&gt;"",D20&lt;&gt;"",F20&lt;&gt;"",OR(D20&lt;=E17,D20="ABS"),OR(F20&lt;=G17,F20="ABS")),IF(AND(F20="ABS"),"ABS",IF(SUM(D20:F20)=0,"ZERO",SUM(D20,F20))),""),"")</f>
        <v/>
      </c>
      <c r="I20" s="140"/>
      <c r="J20" s="140"/>
      <c r="K20" s="140"/>
      <c r="L20" s="140"/>
      <c r="M20" s="140"/>
      <c r="N20" s="140"/>
      <c r="O20" s="140"/>
      <c r="P20" s="141"/>
      <c r="Q20" s="194"/>
      <c r="R20" s="49" t="str">
        <f t="shared" ref="R20:R38" si="1">IF(A20&lt;&gt;"",IF(CX20="SEQUENCE CORRECT",IF(OR(T(AB20)="OK",T(Z20)="oKK",T(Y20)="oKK",T(AA20)="oKK",T(AC20)="oOk",T(AD20)="Okk",AE20="ok"),"OK","FORMAT INCORRECT"),"SEQUENCE INCORRECT"),"")</f>
        <v/>
      </c>
      <c r="S20" s="145" t="str">
        <f>IF(OR(AND(OR(D20&lt;=E17,D20=0,D20="ABS"),OR(F20&lt;=G17,F20=0,F20="ABS"))),IF(OR(AND(A20="",B20="",D20="",F20=""),AND(A20&lt;&gt;"",B20&lt;&gt;"",D20&lt;&gt;"",F20&lt;&gt;"", AG20="OK")),"","Given Marks or Format is incorrect"), "Given Marks or Format is incorrect")</f>
        <v/>
      </c>
      <c r="T20" s="146"/>
      <c r="U20" s="146"/>
      <c r="V20" s="146"/>
      <c r="W20" s="146"/>
      <c r="X20" s="147"/>
      <c r="Y20" s="93"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15"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15"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13" t="b">
        <f>IF(AND( EXACT(LEFT(B20,LEN(G8)), G8),ISNUMBER(INT(MID(B20,(LEN(G8)+1),1))),ISNUMBER(INT(MID(B20,(LEN(G8)+2),1))), MID(B20,(LEN(G8)+1),2)&lt;&gt;"00",OR(ISNUMBER(INT(MID(B20,(LEN(G8)+3),1))),MID(B20,(LEN(G8)+3),1)=""),  OR(AND(ISNUMBER(INT(MID(B20,(LEN(G8)+1),3))),MID(B20,(LEN(G8)+1),1)&lt;&gt;"0", MID(B20,(LEN(G8)+4),1)=""),AND((ISNUMBER(INT(MID(B20,(LEN(G8)+1),2)))),MID(B20,(LEN(G8)+3),1)=""))),"OK")</f>
        <v>0</v>
      </c>
      <c r="AC20" s="14"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15"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6"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17" t="b">
        <f>IF(AND(ISNUMBER(A19)&lt;&gt;"",ISNUMBER(A20)&lt;&gt;""),IF(AND(ISNUMBER(A20),ISNUMBER(A19)),IF(A20-A19=1,AND(ISNUMBER(INT(MID(A20,1,3))),MID(A20,4,1)="",MID(A20,1,1)&lt;&gt;"0"))))</f>
        <v>0</v>
      </c>
      <c r="AG20" s="17" t="str">
        <f t="shared" ref="AG20:AG38" si="2">IF(AF20=TRUE,"OK","S# INCORRECT")</f>
        <v>S# INCORRECT</v>
      </c>
      <c r="BO20" s="20" t="str">
        <f>RIGHT(B20,3)</f>
        <v/>
      </c>
      <c r="BP20" s="20" t="b">
        <f t="shared" ref="BP20:BP38" si="3">ISNUMBER(INT((MID(BO20,1,1))))</f>
        <v>0</v>
      </c>
      <c r="BQ20" s="20" t="b">
        <f t="shared" ref="BQ20:BQ38" si="4">ISNUMBER(INT((MID(BO20,2,1))))</f>
        <v>0</v>
      </c>
      <c r="BR20" s="20" t="b">
        <f t="shared" ref="BR20:BR38" si="5">ISNUMBER(INT((MID(BO20,3,1))))</f>
        <v>0</v>
      </c>
      <c r="BS20" s="20" t="str">
        <f t="shared" ref="BS20:BS38" si="6">IF(BP20=TRUE, MID(BO20,1,1),"")</f>
        <v/>
      </c>
      <c r="BT20" s="20" t="str">
        <f t="shared" ref="BT20:BT38" si="7">IF(BQ20=TRUE, MID(BO20,2,1),"")</f>
        <v/>
      </c>
      <c r="BU20" s="20" t="str">
        <f t="shared" ref="BU20:BU38" si="8">IF(BR20=TRUE, MID(BO20,3,1),"")</f>
        <v/>
      </c>
      <c r="BV20" s="20" t="str">
        <f t="shared" ref="BV20:BV38" si="9">T(BS20)&amp;T(BT20)&amp;T(BU20)</f>
        <v/>
      </c>
      <c r="BW20" s="44" t="str">
        <f t="shared" ref="BW20:BW38" si="10">IF(BV20="","",INT(TRIM(BV20)))</f>
        <v/>
      </c>
      <c r="BX20" s="45" t="str">
        <f>IF(BW20&gt;BW19,"OK","INCORRECT")</f>
        <v>INCORRECT</v>
      </c>
      <c r="BY20" s="20" t="b">
        <f>BW20&gt;BW19</f>
        <v>0</v>
      </c>
      <c r="BZ20" s="46" t="str">
        <f>LEFT(B20,6)</f>
        <v/>
      </c>
      <c r="CA20" s="20" t="b">
        <f t="shared" ref="CA20:CA38" si="11">ISNUMBER(INT((MID(BZ20,1,1))))</f>
        <v>0</v>
      </c>
      <c r="CB20" s="20" t="b">
        <f t="shared" ref="CB20:CB38" si="12">ISNUMBER(INT((MID(BZ20,2,1))))</f>
        <v>0</v>
      </c>
      <c r="CC20" s="20" t="b">
        <f t="shared" ref="CC20:CC38" si="13">ISNUMBER(INT((MID(BZ20,3,1))))</f>
        <v>0</v>
      </c>
      <c r="CD20" s="20" t="b">
        <f t="shared" ref="CD20:CD38" si="14">ISNUMBER(INT((MID(BZ20,4,1))))</f>
        <v>0</v>
      </c>
      <c r="CE20" s="20" t="b">
        <f t="shared" ref="CE20:CE38" si="15">ISNUMBER(INT((MID(BZ20,5,1))))</f>
        <v>0</v>
      </c>
      <c r="CF20" s="20" t="b">
        <f t="shared" ref="CF20:CF38" si="16">ISNUMBER(INT((MID(BZ20,6,1))))</f>
        <v>0</v>
      </c>
      <c r="CG20" s="20" t="str">
        <f t="shared" ref="CG20:CG38" si="17">IF(CA20=TRUE, MID(BZ20,1,1),"")</f>
        <v/>
      </c>
      <c r="CH20" s="20" t="str">
        <f t="shared" ref="CH20:CH38" si="18">IF(CB20=TRUE, MID(BZ20,2,1),"")</f>
        <v/>
      </c>
      <c r="CI20" s="20" t="str">
        <f t="shared" ref="CI20:CI38" si="19">IF(CC20=TRUE, MID(BZ20,3,1),"")</f>
        <v/>
      </c>
      <c r="CJ20" s="20" t="str">
        <f t="shared" ref="CJ20:CJ38" si="20">IF(CD20=TRUE, MID(BZ20,4,1),"")</f>
        <v/>
      </c>
      <c r="CK20" s="20" t="str">
        <f t="shared" ref="CK20:CK38" si="21">IF(CE20=TRUE, MID(BZ20,5,1),"")</f>
        <v/>
      </c>
      <c r="CL20" s="20" t="str">
        <f t="shared" ref="CL20:CL38" si="22">IF(CF20=TRUE, MID(BZ20,6,1),"")</f>
        <v/>
      </c>
      <c r="CM20" s="46" t="str">
        <f t="shared" ref="CM20:CM38" si="23">TRIM(T(CG20)&amp;T(CH20)&amp;T(CI20))</f>
        <v/>
      </c>
      <c r="CN20" s="46" t="str">
        <f t="shared" ref="CN20:CN38" si="24">TRIM(T(CJ20)&amp;T(CK20)&amp;T(CL20))</f>
        <v/>
      </c>
      <c r="CO20" s="47" t="str">
        <f t="shared" ref="CO20:CO38" si="25">IF(OR(MID(BZ20,3,1)="-",MID(BZ20,4,1)="-"),T(CM20),"NO")</f>
        <v>NO</v>
      </c>
      <c r="CP20" s="47" t="str">
        <f t="shared" ref="CP20:CP38" si="26">IF(OR(MID(BZ20,3,1)="-",MID(BZ20,4,1)="-"),T(CN20),"NO")</f>
        <v>NO</v>
      </c>
      <c r="CQ20" s="45" t="str">
        <f>IF(AND(CO20&lt;&gt;"NO", CP20&lt;&gt;"NO"),IF(CP20&lt;CO20,"OK","INCORRECT"),"NO")</f>
        <v>NO</v>
      </c>
      <c r="CR20" s="45" t="str">
        <f>IF(AND(CO20&lt;&gt;"NO", CP20&lt;&gt;"NO"),IF(CP20&lt;=CP19,"OK","INCORRECT"),"NO")</f>
        <v>NO</v>
      </c>
      <c r="CS20" s="47" t="str">
        <f>IF(OR(AND(OR(AND(CQ20="NO",CR20="NO"),AND(CQ20="OK", CR20="OK")),AND(CQ19="NO", CR19="NO")),AND(AND(CQ20="OK",CR20="OK",OR(AND(CQ19="NO", CR19="NO"),AND(CQ19="OK", CR19="OK"))))),"OK","INCORRECT")</f>
        <v>OK</v>
      </c>
      <c r="CT20" s="20" t="b">
        <f>IF(CS20="OK",IF(AND(CO19="NO",CO20="NO"),BW20&gt;BW19))</f>
        <v>0</v>
      </c>
      <c r="CU20" s="20" t="b">
        <f>IF(CS20="OK",AND(CQ20="OK",CR20="OK",CQ19="NO",CR19="NO"))</f>
        <v>0</v>
      </c>
      <c r="CV20" s="20" t="b">
        <f>IF(CS20="OK",IF(AND(EXACT(CN19,CN20)),BW20&gt;BW19))</f>
        <v>0</v>
      </c>
      <c r="CW20" s="20" t="b">
        <f>IF(CS20="OK",CP20&lt;CP19)</f>
        <v>0</v>
      </c>
      <c r="CX20" s="46" t="str">
        <f>IF(AND(CT20=FALSE,CU20=FALSE,CV20=FALSE,CW20=FALSE),"SEQUENCE INCORRECT","SEQUENCE CORRECT")</f>
        <v>SEQUENCE INCORRECT</v>
      </c>
      <c r="CY20" s="48">
        <f>COUNTIF(B19:B19,T(B20))</f>
        <v>1</v>
      </c>
    </row>
    <row r="21" spans="1:103" s="1" customFormat="1" ht="20.100000000000001" customHeight="1" thickBot="1">
      <c r="A21" s="37"/>
      <c r="B21" s="126"/>
      <c r="C21" s="127"/>
      <c r="D21" s="126"/>
      <c r="E21" s="127"/>
      <c r="F21" s="126"/>
      <c r="G21" s="127"/>
      <c r="H21" s="139" t="str">
        <f>IF(AND(AG21="OK",R21="OK"),IF(AND(A21&lt;&gt;"",D21&lt;&gt;"",F21&lt;&gt;"",OR(D21&lt;=E17,D21="ABS"),OR(F21&lt;=G17,F21="ABS")),IF(AND(F21="ABS"),"ABS",IF(SUM(D21:F21)=0,"ZERO",SUM(D21,F21))),""),"")</f>
        <v/>
      </c>
      <c r="I21" s="140"/>
      <c r="J21" s="140"/>
      <c r="K21" s="140"/>
      <c r="L21" s="140"/>
      <c r="M21" s="140"/>
      <c r="N21" s="140"/>
      <c r="O21" s="140"/>
      <c r="P21" s="141"/>
      <c r="Q21" s="194"/>
      <c r="R21" s="49" t="str">
        <f t="shared" si="1"/>
        <v/>
      </c>
      <c r="S21" s="145" t="str">
        <f>IF(OR(AND(OR(D21&lt;=E17,D21=0,D21="ABS"),OR(F21&lt;=G17,F21=0,F21="ABS"))),IF(OR(AND(A21="",B21="",D21="",F21=""),AND(A21&lt;&gt;"",B21&lt;&gt;"",D21&lt;&gt;"",F21&lt;&gt;"", AG21="OK")),"","Given Marks or Format is incorrect"), "Given Marks or Format is incorrect")</f>
        <v/>
      </c>
      <c r="T21" s="146"/>
      <c r="U21" s="146"/>
      <c r="V21" s="146"/>
      <c r="W21" s="146"/>
      <c r="X21" s="147"/>
      <c r="Y21" s="93"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15"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5"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3" t="b">
        <f>IF(AND( EXACT(LEFT(B21,LEN(G8)), G8),ISNUMBER(INT(MID(B21,(LEN(G8)+1),1))),ISNUMBER(INT(MID(B21,(LEN(G8)+2),1))), MID(B21,(LEN(G8)+1),2)&lt;&gt;"00",OR(ISNUMBER(INT(MID(B21,(LEN(G8)+3),1))),MID(B21,(LEN(G8)+3),1)=""),  OR(AND(ISNUMBER(INT(MID(B21,(LEN(G8)+1),3))),MID(B21,(LEN(G8)+1),1)&lt;&gt;"0", MID(B21,(LEN(G8)+4),1)=""),AND((ISNUMBER(INT(MID(B21,(LEN(G8)+1),2)))),MID(B21,(LEN(G8)+3),1)=""))),"OK")</f>
        <v>0</v>
      </c>
      <c r="AC21" s="14"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5"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6"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7" t="b">
        <f>IF(AND(ISNUMBER(A20)&lt;&gt;"",ISNUMBER(A21)&lt;&gt;""),IF(AND(ISNUMBER(A21),ISNUMBER(A20)),IF(A21-A20=1,AND(ISNUMBER(INT(MID(A21,1,3))),MID(A21,4,1)="",MID(A21,1,1)&lt;&gt;"0"))))</f>
        <v>0</v>
      </c>
      <c r="AG21" s="17" t="str">
        <f t="shared" si="2"/>
        <v>S# INCORRECT</v>
      </c>
      <c r="BO21" s="20" t="str">
        <f>RIGHT(B21,3)</f>
        <v/>
      </c>
      <c r="BP21" s="20" t="b">
        <f t="shared" si="3"/>
        <v>0</v>
      </c>
      <c r="BQ21" s="20" t="b">
        <f t="shared" si="4"/>
        <v>0</v>
      </c>
      <c r="BR21" s="20" t="b">
        <f t="shared" si="5"/>
        <v>0</v>
      </c>
      <c r="BS21" s="20" t="str">
        <f t="shared" si="6"/>
        <v/>
      </c>
      <c r="BT21" s="20" t="str">
        <f t="shared" si="7"/>
        <v/>
      </c>
      <c r="BU21" s="20" t="str">
        <f t="shared" si="8"/>
        <v/>
      </c>
      <c r="BV21" s="20" t="str">
        <f t="shared" si="9"/>
        <v/>
      </c>
      <c r="BW21" s="44" t="str">
        <f t="shared" si="10"/>
        <v/>
      </c>
      <c r="BX21" s="45" t="str">
        <f t="shared" ref="BX21:BX38" si="27">IF(BW21&gt;BW20,"OK","INCORRECT")</f>
        <v>INCORRECT</v>
      </c>
      <c r="BY21" s="20" t="b">
        <f t="shared" ref="BY21:BY38" si="28">BW21&gt;BW20</f>
        <v>0</v>
      </c>
      <c r="BZ21" s="46" t="str">
        <f>LEFT(B21,6)</f>
        <v/>
      </c>
      <c r="CA21" s="20" t="b">
        <f t="shared" si="11"/>
        <v>0</v>
      </c>
      <c r="CB21" s="20" t="b">
        <f t="shared" si="12"/>
        <v>0</v>
      </c>
      <c r="CC21" s="20" t="b">
        <f t="shared" si="13"/>
        <v>0</v>
      </c>
      <c r="CD21" s="20" t="b">
        <f t="shared" si="14"/>
        <v>0</v>
      </c>
      <c r="CE21" s="20" t="b">
        <f t="shared" si="15"/>
        <v>0</v>
      </c>
      <c r="CF21" s="20" t="b">
        <f t="shared" si="16"/>
        <v>0</v>
      </c>
      <c r="CG21" s="20" t="str">
        <f t="shared" si="17"/>
        <v/>
      </c>
      <c r="CH21" s="20" t="str">
        <f t="shared" si="18"/>
        <v/>
      </c>
      <c r="CI21" s="20" t="str">
        <f t="shared" si="19"/>
        <v/>
      </c>
      <c r="CJ21" s="20" t="str">
        <f t="shared" si="20"/>
        <v/>
      </c>
      <c r="CK21" s="20" t="str">
        <f t="shared" si="21"/>
        <v/>
      </c>
      <c r="CL21" s="20" t="str">
        <f t="shared" si="22"/>
        <v/>
      </c>
      <c r="CM21" s="46" t="str">
        <f t="shared" si="23"/>
        <v/>
      </c>
      <c r="CN21" s="46" t="str">
        <f t="shared" si="24"/>
        <v/>
      </c>
      <c r="CO21" s="47" t="str">
        <f t="shared" si="25"/>
        <v>NO</v>
      </c>
      <c r="CP21" s="47" t="str">
        <f t="shared" si="26"/>
        <v>NO</v>
      </c>
      <c r="CQ21" s="45" t="str">
        <f t="shared" ref="CQ21:CQ38" si="29">IF(AND(CO21&lt;&gt;"NO", CP21&lt;&gt;"NO"),IF(CP21&lt;CO21,"OK","INCORRECT"),"NO")</f>
        <v>NO</v>
      </c>
      <c r="CR21" s="45" t="str">
        <f t="shared" ref="CR21:CR38" si="30">IF(AND(CO21&lt;&gt;"NO", CP21&lt;&gt;"NO"),IF(CP21&lt;=CP20,"OK","INCORRECT"),"NO")</f>
        <v>NO</v>
      </c>
      <c r="CS21" s="47" t="str">
        <f t="shared" ref="CS21:CS38" si="31">IF(OR(AND(OR(AND(CQ21="NO",CR21="NO"),AND(CQ21="OK", CR21="OK")),AND(CQ20="NO", CR20="NO")),AND(AND(CQ21="OK",CR21="OK",OR(AND(CQ20="NO", CR20="NO"),AND(CQ20="OK", CR20="OK"))))),"OK","INCORRECT")</f>
        <v>OK</v>
      </c>
      <c r="CT21" s="20" t="b">
        <f t="shared" ref="CT21:CT38" si="32">IF(CS21="OK",IF(AND(CO20="NO",CO21="NO"),BW21&gt;BW20))</f>
        <v>0</v>
      </c>
      <c r="CU21" s="20" t="b">
        <f t="shared" ref="CU21:CU38" si="33">IF(CS21="OK",AND(CQ21="OK",CR21="OK",CQ20="NO",CR20="NO"))</f>
        <v>0</v>
      </c>
      <c r="CV21" s="20" t="b">
        <f t="shared" ref="CV21:CV38" si="34">IF(CS21="OK",IF(AND(EXACT(CN20,CN21)),BW21&gt;BW20))</f>
        <v>0</v>
      </c>
      <c r="CW21" s="20" t="b">
        <f t="shared" ref="CW21:CW38" si="35">IF(CS21="OK",CP21&lt;CP20)</f>
        <v>0</v>
      </c>
      <c r="CX21" s="46" t="str">
        <f t="shared" ref="CX21:CX38" si="36">IF(AND(CT21=FALSE,CU21=FALSE,CV21=FALSE,CW21=FALSE),"SEQUENCE INCORRECT","SEQUENCE CORRECT")</f>
        <v>SEQUENCE INCORRECT</v>
      </c>
      <c r="CY21" s="48">
        <f>COUNTIF(B19:B20,T(B21))</f>
        <v>2</v>
      </c>
    </row>
    <row r="22" spans="1:103" s="1" customFormat="1" ht="20.100000000000001" customHeight="1" thickBot="1">
      <c r="A22" s="37"/>
      <c r="B22" s="126"/>
      <c r="C22" s="127"/>
      <c r="D22" s="126"/>
      <c r="E22" s="127"/>
      <c r="F22" s="126"/>
      <c r="G22" s="127"/>
      <c r="H22" s="139" t="str">
        <f>IF(AND(AG22="OK",R22="OK"),IF(AND(A22&lt;&gt;"",D22&lt;&gt;"",F22&lt;&gt;"",OR(D22&lt;=E17,D22="ABS"),OR(F22&lt;=G17,F22="ABS")),IF(AND(F22="ABS"),"ABS",IF(SUM(D22:F22)=0,"ZERO",SUM(D22,F22))),""),"")</f>
        <v/>
      </c>
      <c r="I22" s="140"/>
      <c r="J22" s="140"/>
      <c r="K22" s="140"/>
      <c r="L22" s="140"/>
      <c r="M22" s="140"/>
      <c r="N22" s="140"/>
      <c r="O22" s="140"/>
      <c r="P22" s="141"/>
      <c r="Q22" s="194"/>
      <c r="R22" s="49" t="str">
        <f t="shared" si="1"/>
        <v/>
      </c>
      <c r="S22" s="145" t="str">
        <f>IF(OR(AND(OR(D22&lt;=E17,D22=0,D22="ABS"),OR(F22&lt;=G17,F22=0,F22="ABS"))),IF(OR(AND(A22="",B22="",D22="",F22=""),AND(A22&lt;&gt;"",B22&lt;&gt;"",D22&lt;&gt;"",F22&lt;&gt;"", AG22="OK")),"","Given Marks or Format is incorrect"), "Given Marks or Format is incorrect")</f>
        <v/>
      </c>
      <c r="T22" s="146"/>
      <c r="U22" s="146"/>
      <c r="V22" s="146"/>
      <c r="W22" s="146"/>
      <c r="X22" s="147"/>
      <c r="Y22" s="93"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15"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5"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3" t="b">
        <f>IF(AND( EXACT(LEFT(B22,LEN(G8)), G8),ISNUMBER(INT(MID(B22,(LEN(G8)+1),1))),ISNUMBER(INT(MID(B22,(LEN(G8)+2),1))), MID(B22,(LEN(G8)+1),2)&lt;&gt;"00",OR(ISNUMBER(INT(MID(B22,(LEN(G8)+3),1))),MID(B22,(LEN(G8)+3),1)=""),  OR(AND(ISNUMBER(INT(MID(B22,(LEN(G8)+1),3))),MID(B22,(LEN(G8)+1),1)&lt;&gt;"0", MID(B22,(LEN(G8)+4),1)=""),AND((ISNUMBER(INT(MID(B22,(LEN(G8)+1),2)))),MID(B22,(LEN(G8)+3),1)=""))),"OK")</f>
        <v>0</v>
      </c>
      <c r="AC22" s="14"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5"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6"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7" t="b">
        <f>IF(AND(ISNUMBER(A21)&lt;&gt;"",ISNUMBER(A22)&lt;&gt;""),IF(AND(ISNUMBER(A22),ISNUMBER(A21)),IF(A22-A21=1,AND(ISNUMBER(INT(MID(A22,1,3))),MID(A22,4,1)="",MID(A22,1,1)&lt;&gt;"0"))))</f>
        <v>0</v>
      </c>
      <c r="AG22" s="17" t="str">
        <f t="shared" si="2"/>
        <v>S# INCORRECT</v>
      </c>
      <c r="BO22" s="20" t="str">
        <f t="shared" ref="BO22:BO38" si="37">RIGHT(B22,3)</f>
        <v/>
      </c>
      <c r="BP22" s="20" t="b">
        <f t="shared" si="3"/>
        <v>0</v>
      </c>
      <c r="BQ22" s="20" t="b">
        <f t="shared" si="4"/>
        <v>0</v>
      </c>
      <c r="BR22" s="20" t="b">
        <f t="shared" si="5"/>
        <v>0</v>
      </c>
      <c r="BS22" s="20" t="str">
        <f t="shared" si="6"/>
        <v/>
      </c>
      <c r="BT22" s="20" t="str">
        <f t="shared" si="7"/>
        <v/>
      </c>
      <c r="BU22" s="20" t="str">
        <f t="shared" si="8"/>
        <v/>
      </c>
      <c r="BV22" s="20" t="str">
        <f t="shared" si="9"/>
        <v/>
      </c>
      <c r="BW22" s="44" t="str">
        <f t="shared" si="10"/>
        <v/>
      </c>
      <c r="BX22" s="45" t="str">
        <f t="shared" si="27"/>
        <v>INCORRECT</v>
      </c>
      <c r="BY22" s="20" t="b">
        <f t="shared" si="28"/>
        <v>0</v>
      </c>
      <c r="BZ22" s="46" t="str">
        <f t="shared" ref="BZ22:BZ38" si="38">LEFT(B22,6)</f>
        <v/>
      </c>
      <c r="CA22" s="20" t="b">
        <f t="shared" si="11"/>
        <v>0</v>
      </c>
      <c r="CB22" s="20" t="b">
        <f t="shared" si="12"/>
        <v>0</v>
      </c>
      <c r="CC22" s="20" t="b">
        <f t="shared" si="13"/>
        <v>0</v>
      </c>
      <c r="CD22" s="20" t="b">
        <f t="shared" si="14"/>
        <v>0</v>
      </c>
      <c r="CE22" s="20" t="b">
        <f t="shared" si="15"/>
        <v>0</v>
      </c>
      <c r="CF22" s="20" t="b">
        <f t="shared" si="16"/>
        <v>0</v>
      </c>
      <c r="CG22" s="20" t="str">
        <f t="shared" si="17"/>
        <v/>
      </c>
      <c r="CH22" s="20" t="str">
        <f t="shared" si="18"/>
        <v/>
      </c>
      <c r="CI22" s="20" t="str">
        <f t="shared" si="19"/>
        <v/>
      </c>
      <c r="CJ22" s="20" t="str">
        <f t="shared" si="20"/>
        <v/>
      </c>
      <c r="CK22" s="20" t="str">
        <f t="shared" si="21"/>
        <v/>
      </c>
      <c r="CL22" s="20" t="str">
        <f t="shared" si="22"/>
        <v/>
      </c>
      <c r="CM22" s="46" t="str">
        <f t="shared" si="23"/>
        <v/>
      </c>
      <c r="CN22" s="46" t="str">
        <f t="shared" si="24"/>
        <v/>
      </c>
      <c r="CO22" s="47" t="str">
        <f t="shared" si="25"/>
        <v>NO</v>
      </c>
      <c r="CP22" s="47" t="str">
        <f t="shared" si="26"/>
        <v>NO</v>
      </c>
      <c r="CQ22" s="45" t="str">
        <f t="shared" si="29"/>
        <v>NO</v>
      </c>
      <c r="CR22" s="45" t="str">
        <f t="shared" si="30"/>
        <v>NO</v>
      </c>
      <c r="CS22" s="47" t="str">
        <f t="shared" si="31"/>
        <v>OK</v>
      </c>
      <c r="CT22" s="20" t="b">
        <f t="shared" si="32"/>
        <v>0</v>
      </c>
      <c r="CU22" s="20" t="b">
        <f t="shared" si="33"/>
        <v>0</v>
      </c>
      <c r="CV22" s="20" t="b">
        <f t="shared" si="34"/>
        <v>0</v>
      </c>
      <c r="CW22" s="20" t="b">
        <f t="shared" si="35"/>
        <v>0</v>
      </c>
      <c r="CX22" s="46" t="str">
        <f t="shared" si="36"/>
        <v>SEQUENCE INCORRECT</v>
      </c>
      <c r="CY22" s="48">
        <f>COUNTIF(B19:B21,T(B22))</f>
        <v>3</v>
      </c>
    </row>
    <row r="23" spans="1:103" s="1" customFormat="1" ht="20.100000000000001" customHeight="1" thickBot="1">
      <c r="A23" s="37"/>
      <c r="B23" s="126"/>
      <c r="C23" s="127"/>
      <c r="D23" s="126"/>
      <c r="E23" s="127"/>
      <c r="F23" s="126"/>
      <c r="G23" s="127"/>
      <c r="H23" s="139" t="str">
        <f>IF(AND(AG23="OK",R23="OK"),IF(AND(A23&lt;&gt;"",D23&lt;&gt;"",F23&lt;&gt;"",OR(D23&lt;=E17,D23="ABS"),OR(F23&lt;=G17,F23="ABS")),IF(AND(F23="ABS"),"ABS",IF(SUM(D23:F23)=0,"ZERO",SUM(D23,F23))),""),"")</f>
        <v/>
      </c>
      <c r="I23" s="140"/>
      <c r="J23" s="140"/>
      <c r="K23" s="140"/>
      <c r="L23" s="140"/>
      <c r="M23" s="140"/>
      <c r="N23" s="140"/>
      <c r="O23" s="140"/>
      <c r="P23" s="141"/>
      <c r="Q23" s="194"/>
      <c r="R23" s="49" t="str">
        <f t="shared" si="1"/>
        <v/>
      </c>
      <c r="S23" s="145" t="str">
        <f>IF(OR(AND(OR(D23&lt;=E17,D23=0,D23="ABS"),OR(F23&lt;=G17,F23=0,F23="ABS"))),IF(OR(AND(A23="",B23="",D23="",F23=""),AND(A23&lt;&gt;"",B23&lt;&gt;"",D23&lt;&gt;"",F23&lt;&gt;"",AG23="OK")),"","Given Marks or Format is incorrect"),"Given Marks or Format is incorrect")</f>
        <v/>
      </c>
      <c r="T23" s="146"/>
      <c r="U23" s="146"/>
      <c r="V23" s="146"/>
      <c r="W23" s="146"/>
      <c r="X23" s="147"/>
      <c r="Y23" s="93"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15"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5"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3" t="b">
        <f>IF(AND( EXACT(LEFT(B23,LEN(G8)), G8),ISNUMBER(INT(MID(B23,(LEN(G8)+1),1))),ISNUMBER(INT(MID(B23,(LEN(G8)+2),1))), MID(B23,(LEN(G8)+1),2)&lt;&gt;"00",OR(ISNUMBER(INT(MID(B23,(LEN(G8)+3),1))),MID(B23,(LEN(G8)+3),1)=""),  OR(AND(ISNUMBER(INT(MID(B23,(LEN(G8)+1),3))),MID(B23,(LEN(G8)+1),1)&lt;&gt;"0", MID(B23,(LEN(G8)+4),1)=""),AND((ISNUMBER(INT(MID(B23,(LEN(G8)+1),2)))),MID(B23,(LEN(G8)+3),1)=""))),"OK")</f>
        <v>0</v>
      </c>
      <c r="AC23" s="14"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5"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6"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7" t="b">
        <f t="shared" ref="AF23:AF38" si="39">IF(AND(ISNUMBER(A22)&lt;&gt;"",ISNUMBER(A23)&lt;&gt;""),IF(AND(ISNUMBER(A23),ISNUMBER(A22)),IF(A23-A22=1,AND(ISNUMBER(INT(MID(A23,1,3))),MID(A23,4,1)="",MID(A23,1,1)&lt;&gt;"0"))))</f>
        <v>0</v>
      </c>
      <c r="AG23" s="17" t="str">
        <f t="shared" si="2"/>
        <v>S# INCORRECT</v>
      </c>
      <c r="BO23" s="20" t="str">
        <f t="shared" si="37"/>
        <v/>
      </c>
      <c r="BP23" s="20" t="b">
        <f t="shared" si="3"/>
        <v>0</v>
      </c>
      <c r="BQ23" s="20" t="b">
        <f t="shared" si="4"/>
        <v>0</v>
      </c>
      <c r="BR23" s="20" t="b">
        <f t="shared" si="5"/>
        <v>0</v>
      </c>
      <c r="BS23" s="20" t="str">
        <f t="shared" si="6"/>
        <v/>
      </c>
      <c r="BT23" s="20" t="str">
        <f t="shared" si="7"/>
        <v/>
      </c>
      <c r="BU23" s="20" t="str">
        <f t="shared" si="8"/>
        <v/>
      </c>
      <c r="BV23" s="20" t="str">
        <f t="shared" si="9"/>
        <v/>
      </c>
      <c r="BW23" s="44" t="str">
        <f t="shared" si="10"/>
        <v/>
      </c>
      <c r="BX23" s="45" t="str">
        <f t="shared" si="27"/>
        <v>INCORRECT</v>
      </c>
      <c r="BY23" s="20" t="b">
        <f t="shared" si="28"/>
        <v>0</v>
      </c>
      <c r="BZ23" s="46" t="str">
        <f t="shared" si="38"/>
        <v/>
      </c>
      <c r="CA23" s="20" t="b">
        <f t="shared" si="11"/>
        <v>0</v>
      </c>
      <c r="CB23" s="20" t="b">
        <f t="shared" si="12"/>
        <v>0</v>
      </c>
      <c r="CC23" s="20" t="b">
        <f t="shared" si="13"/>
        <v>0</v>
      </c>
      <c r="CD23" s="20" t="b">
        <f t="shared" si="14"/>
        <v>0</v>
      </c>
      <c r="CE23" s="20" t="b">
        <f t="shared" si="15"/>
        <v>0</v>
      </c>
      <c r="CF23" s="20" t="b">
        <f t="shared" si="16"/>
        <v>0</v>
      </c>
      <c r="CG23" s="20" t="str">
        <f t="shared" si="17"/>
        <v/>
      </c>
      <c r="CH23" s="20" t="str">
        <f t="shared" si="18"/>
        <v/>
      </c>
      <c r="CI23" s="20" t="str">
        <f t="shared" si="19"/>
        <v/>
      </c>
      <c r="CJ23" s="20" t="str">
        <f t="shared" si="20"/>
        <v/>
      </c>
      <c r="CK23" s="20" t="str">
        <f t="shared" si="21"/>
        <v/>
      </c>
      <c r="CL23" s="20" t="str">
        <f t="shared" si="22"/>
        <v/>
      </c>
      <c r="CM23" s="46" t="str">
        <f t="shared" si="23"/>
        <v/>
      </c>
      <c r="CN23" s="46" t="str">
        <f t="shared" si="24"/>
        <v/>
      </c>
      <c r="CO23" s="47" t="str">
        <f t="shared" si="25"/>
        <v>NO</v>
      </c>
      <c r="CP23" s="47" t="str">
        <f t="shared" si="26"/>
        <v>NO</v>
      </c>
      <c r="CQ23" s="45" t="str">
        <f t="shared" si="29"/>
        <v>NO</v>
      </c>
      <c r="CR23" s="45" t="str">
        <f t="shared" si="30"/>
        <v>NO</v>
      </c>
      <c r="CS23" s="47" t="str">
        <f t="shared" si="31"/>
        <v>OK</v>
      </c>
      <c r="CT23" s="20" t="b">
        <f t="shared" si="32"/>
        <v>0</v>
      </c>
      <c r="CU23" s="20" t="b">
        <f t="shared" si="33"/>
        <v>0</v>
      </c>
      <c r="CV23" s="20" t="b">
        <f t="shared" si="34"/>
        <v>0</v>
      </c>
      <c r="CW23" s="20" t="b">
        <f t="shared" si="35"/>
        <v>0</v>
      </c>
      <c r="CX23" s="46" t="str">
        <f t="shared" si="36"/>
        <v>SEQUENCE INCORRECT</v>
      </c>
      <c r="CY23" s="48">
        <f>COUNTIF(B19:B22,T(B23))</f>
        <v>4</v>
      </c>
    </row>
    <row r="24" spans="1:103" s="1" customFormat="1" ht="20.100000000000001" customHeight="1" thickBot="1">
      <c r="A24" s="37"/>
      <c r="B24" s="126"/>
      <c r="C24" s="127"/>
      <c r="D24" s="126"/>
      <c r="E24" s="127"/>
      <c r="F24" s="126"/>
      <c r="G24" s="127"/>
      <c r="H24" s="139" t="str">
        <f>IF(AND(AG24="OK",R24="OK"),IF(AND(A24&lt;&gt;"",D24&lt;&gt;"",F24&lt;&gt;"",OR(D24&lt;=E17,D24="ABS"),OR(F24&lt;=G17,F24="ABS")),IF(AND(F24="ABS"),"ABS",IF(SUM(D24:F24)=0,"ZERO",SUM(D24,F24))),""),"")</f>
        <v/>
      </c>
      <c r="I24" s="140"/>
      <c r="J24" s="140"/>
      <c r="K24" s="140"/>
      <c r="L24" s="140"/>
      <c r="M24" s="140"/>
      <c r="N24" s="140"/>
      <c r="O24" s="140"/>
      <c r="P24" s="141"/>
      <c r="Q24" s="194"/>
      <c r="R24" s="49" t="str">
        <f t="shared" si="1"/>
        <v/>
      </c>
      <c r="S24" s="145" t="str">
        <f>IF(OR(AND(OR(D24&lt;=E17,D24=0,D24="ABS"),OR(F24&lt;=G17,F24=0,F24="ABS"))),IF(OR(AND(A24="",B24="",D24="",F24=""),AND(A24&lt;&gt;"",B24&lt;&gt;"",D24&lt;&gt;"",F24&lt;&gt;"",AG24="OK")),"","Given Marks or Format is incorrect"),"Given Marks or Format is incorrect")</f>
        <v/>
      </c>
      <c r="T24" s="146"/>
      <c r="U24" s="146"/>
      <c r="V24" s="146"/>
      <c r="W24" s="146"/>
      <c r="X24" s="147"/>
      <c r="Y24" s="93"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15"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5"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3" t="b">
        <f>IF(AND( EXACT(LEFT(B24,LEN(G8)), G8),ISNUMBER(INT(MID(B24,(LEN(G8)+1),1))),ISNUMBER(INT(MID(B24,(LEN(G8)+2),1))), MID(B24,(LEN(G8)+1),2)&lt;&gt;"00",OR(ISNUMBER(INT(MID(B24,(LEN(G8)+3),1))),MID(B24,(LEN(G8)+3),1)=""),  OR(AND(ISNUMBER(INT(MID(B24,(LEN(G8)+1),3))),MID(B24,(LEN(G8)+1),1)&lt;&gt;"0", MID(B24,(LEN(G8)+4),1)=""),AND((ISNUMBER(INT(MID(B24,(LEN(G8)+1),2)))),MID(B24,(LEN(G8)+3),1)=""))),"OK")</f>
        <v>0</v>
      </c>
      <c r="AC24" s="14"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5"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6"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7" t="b">
        <f t="shared" si="39"/>
        <v>0</v>
      </c>
      <c r="AG24" s="17" t="str">
        <f t="shared" si="2"/>
        <v>S# INCORRECT</v>
      </c>
      <c r="BO24" s="20" t="str">
        <f t="shared" si="37"/>
        <v/>
      </c>
      <c r="BP24" s="20" t="b">
        <f t="shared" si="3"/>
        <v>0</v>
      </c>
      <c r="BQ24" s="20" t="b">
        <f t="shared" si="4"/>
        <v>0</v>
      </c>
      <c r="BR24" s="20" t="b">
        <f t="shared" si="5"/>
        <v>0</v>
      </c>
      <c r="BS24" s="20" t="str">
        <f t="shared" si="6"/>
        <v/>
      </c>
      <c r="BT24" s="20" t="str">
        <f t="shared" si="7"/>
        <v/>
      </c>
      <c r="BU24" s="20" t="str">
        <f t="shared" si="8"/>
        <v/>
      </c>
      <c r="BV24" s="20" t="str">
        <f t="shared" si="9"/>
        <v/>
      </c>
      <c r="BW24" s="44" t="str">
        <f t="shared" si="10"/>
        <v/>
      </c>
      <c r="BX24" s="45" t="str">
        <f t="shared" si="27"/>
        <v>INCORRECT</v>
      </c>
      <c r="BY24" s="20" t="b">
        <f t="shared" si="28"/>
        <v>0</v>
      </c>
      <c r="BZ24" s="46" t="str">
        <f t="shared" si="38"/>
        <v/>
      </c>
      <c r="CA24" s="20" t="b">
        <f t="shared" si="11"/>
        <v>0</v>
      </c>
      <c r="CB24" s="20" t="b">
        <f t="shared" si="12"/>
        <v>0</v>
      </c>
      <c r="CC24" s="20" t="b">
        <f t="shared" si="13"/>
        <v>0</v>
      </c>
      <c r="CD24" s="20" t="b">
        <f t="shared" si="14"/>
        <v>0</v>
      </c>
      <c r="CE24" s="20" t="b">
        <f t="shared" si="15"/>
        <v>0</v>
      </c>
      <c r="CF24" s="20" t="b">
        <f t="shared" si="16"/>
        <v>0</v>
      </c>
      <c r="CG24" s="20" t="str">
        <f t="shared" si="17"/>
        <v/>
      </c>
      <c r="CH24" s="20" t="str">
        <f t="shared" si="18"/>
        <v/>
      </c>
      <c r="CI24" s="20" t="str">
        <f t="shared" si="19"/>
        <v/>
      </c>
      <c r="CJ24" s="20" t="str">
        <f t="shared" si="20"/>
        <v/>
      </c>
      <c r="CK24" s="20" t="str">
        <f t="shared" si="21"/>
        <v/>
      </c>
      <c r="CL24" s="20" t="str">
        <f t="shared" si="22"/>
        <v/>
      </c>
      <c r="CM24" s="46" t="str">
        <f t="shared" si="23"/>
        <v/>
      </c>
      <c r="CN24" s="46" t="str">
        <f t="shared" si="24"/>
        <v/>
      </c>
      <c r="CO24" s="47" t="str">
        <f t="shared" si="25"/>
        <v>NO</v>
      </c>
      <c r="CP24" s="47" t="str">
        <f t="shared" si="26"/>
        <v>NO</v>
      </c>
      <c r="CQ24" s="45" t="str">
        <f t="shared" si="29"/>
        <v>NO</v>
      </c>
      <c r="CR24" s="45" t="str">
        <f t="shared" si="30"/>
        <v>NO</v>
      </c>
      <c r="CS24" s="47" t="str">
        <f t="shared" si="31"/>
        <v>OK</v>
      </c>
      <c r="CT24" s="20" t="b">
        <f t="shared" si="32"/>
        <v>0</v>
      </c>
      <c r="CU24" s="20" t="b">
        <f t="shared" si="33"/>
        <v>0</v>
      </c>
      <c r="CV24" s="20" t="b">
        <f t="shared" si="34"/>
        <v>0</v>
      </c>
      <c r="CW24" s="20" t="b">
        <f t="shared" si="35"/>
        <v>0</v>
      </c>
      <c r="CX24" s="46" t="str">
        <f t="shared" si="36"/>
        <v>SEQUENCE INCORRECT</v>
      </c>
      <c r="CY24" s="48">
        <f>COUNTIF(B19:B23,T(B24))</f>
        <v>5</v>
      </c>
    </row>
    <row r="25" spans="1:103" s="1" customFormat="1" ht="20.100000000000001" customHeight="1" thickBot="1">
      <c r="A25" s="37"/>
      <c r="B25" s="126"/>
      <c r="C25" s="127"/>
      <c r="D25" s="126"/>
      <c r="E25" s="127"/>
      <c r="F25" s="126"/>
      <c r="G25" s="127"/>
      <c r="H25" s="139" t="str">
        <f>IF(AND(AG25="OK",R25="OK"),IF(AND(A25&lt;&gt;"",D25&lt;&gt;"",F25&lt;&gt;"",OR(D25&lt;=E17,D25="ABS"),OR(F25&lt;=G17,F25="ABS")),IF(AND(F25="ABS"),"ABS",IF(SUM(D25:F25)=0,"ZERO",SUM(D25,F25))),""),"")</f>
        <v/>
      </c>
      <c r="I25" s="140"/>
      <c r="J25" s="140"/>
      <c r="K25" s="140"/>
      <c r="L25" s="140"/>
      <c r="M25" s="140"/>
      <c r="N25" s="140"/>
      <c r="O25" s="140"/>
      <c r="P25" s="141"/>
      <c r="Q25" s="194"/>
      <c r="R25" s="49" t="str">
        <f t="shared" si="1"/>
        <v/>
      </c>
      <c r="S25" s="145" t="str">
        <f>IF(OR(AND(OR(D25&lt;=E17,D25=0,D25="ABS"),OR(F25&lt;=G17,F25=0,F25="ABS"))),IF(OR(AND(A25="",B25="",D25="",F25=""),AND(A25&lt;&gt;"",B25&lt;&gt;"",D25&lt;&gt;"",F25&lt;&gt;"", AG25="OK")),"","Given Marks or Format is incorrect"), "Given Marks or Format is incorrect")</f>
        <v/>
      </c>
      <c r="T25" s="146"/>
      <c r="U25" s="146"/>
      <c r="V25" s="146"/>
      <c r="W25" s="146"/>
      <c r="X25" s="147"/>
      <c r="Y25" s="93"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15"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5"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3" t="b">
        <f>IF(AND( EXACT(LEFT(B25,LEN(G8)), G8),ISNUMBER(INT(MID(B25,(LEN(G8)+1),1))),ISNUMBER(INT(MID(B25,(LEN(G8)+2),1))), MID(B25,(LEN(G8)+1),2)&lt;&gt;"00",OR(ISNUMBER(INT(MID(B25,(LEN(G8)+3),1))),MID(B25,(LEN(G8)+3),1)=""),  OR(AND(ISNUMBER(INT(MID(B25,(LEN(G8)+1),3))),MID(B25,(LEN(G8)+1),1)&lt;&gt;"0", MID(B25,(LEN(G8)+4),1)=""),AND((ISNUMBER(INT(MID(B25,(LEN(G8)+1),2)))),MID(B25,(LEN(G8)+3),1)=""))),"OK")</f>
        <v>0</v>
      </c>
      <c r="AC25" s="14"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5"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6"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7" t="b">
        <f t="shared" si="39"/>
        <v>0</v>
      </c>
      <c r="AG25" s="17" t="str">
        <f t="shared" si="2"/>
        <v>S# INCORRECT</v>
      </c>
      <c r="BO25" s="20" t="str">
        <f t="shared" si="37"/>
        <v/>
      </c>
      <c r="BP25" s="20" t="b">
        <f t="shared" si="3"/>
        <v>0</v>
      </c>
      <c r="BQ25" s="20" t="b">
        <f t="shared" si="4"/>
        <v>0</v>
      </c>
      <c r="BR25" s="20" t="b">
        <f t="shared" si="5"/>
        <v>0</v>
      </c>
      <c r="BS25" s="20" t="str">
        <f t="shared" si="6"/>
        <v/>
      </c>
      <c r="BT25" s="20" t="str">
        <f t="shared" si="7"/>
        <v/>
      </c>
      <c r="BU25" s="20" t="str">
        <f t="shared" si="8"/>
        <v/>
      </c>
      <c r="BV25" s="20" t="str">
        <f t="shared" si="9"/>
        <v/>
      </c>
      <c r="BW25" s="44" t="str">
        <f t="shared" si="10"/>
        <v/>
      </c>
      <c r="BX25" s="45" t="str">
        <f t="shared" si="27"/>
        <v>INCORRECT</v>
      </c>
      <c r="BY25" s="20" t="b">
        <f t="shared" si="28"/>
        <v>0</v>
      </c>
      <c r="BZ25" s="46" t="str">
        <f t="shared" si="38"/>
        <v/>
      </c>
      <c r="CA25" s="20" t="b">
        <f t="shared" si="11"/>
        <v>0</v>
      </c>
      <c r="CB25" s="20" t="b">
        <f t="shared" si="12"/>
        <v>0</v>
      </c>
      <c r="CC25" s="20" t="b">
        <f t="shared" si="13"/>
        <v>0</v>
      </c>
      <c r="CD25" s="20" t="b">
        <f t="shared" si="14"/>
        <v>0</v>
      </c>
      <c r="CE25" s="20" t="b">
        <f t="shared" si="15"/>
        <v>0</v>
      </c>
      <c r="CF25" s="20" t="b">
        <f t="shared" si="16"/>
        <v>0</v>
      </c>
      <c r="CG25" s="20" t="str">
        <f t="shared" si="17"/>
        <v/>
      </c>
      <c r="CH25" s="20" t="str">
        <f t="shared" si="18"/>
        <v/>
      </c>
      <c r="CI25" s="20" t="str">
        <f t="shared" si="19"/>
        <v/>
      </c>
      <c r="CJ25" s="20" t="str">
        <f t="shared" si="20"/>
        <v/>
      </c>
      <c r="CK25" s="20" t="str">
        <f t="shared" si="21"/>
        <v/>
      </c>
      <c r="CL25" s="20" t="str">
        <f t="shared" si="22"/>
        <v/>
      </c>
      <c r="CM25" s="46" t="str">
        <f t="shared" si="23"/>
        <v/>
      </c>
      <c r="CN25" s="46" t="str">
        <f t="shared" si="24"/>
        <v/>
      </c>
      <c r="CO25" s="47" t="str">
        <f t="shared" si="25"/>
        <v>NO</v>
      </c>
      <c r="CP25" s="47" t="str">
        <f t="shared" si="26"/>
        <v>NO</v>
      </c>
      <c r="CQ25" s="45" t="str">
        <f t="shared" si="29"/>
        <v>NO</v>
      </c>
      <c r="CR25" s="45" t="str">
        <f t="shared" si="30"/>
        <v>NO</v>
      </c>
      <c r="CS25" s="47" t="str">
        <f t="shared" si="31"/>
        <v>OK</v>
      </c>
      <c r="CT25" s="20" t="b">
        <f t="shared" si="32"/>
        <v>0</v>
      </c>
      <c r="CU25" s="20" t="b">
        <f t="shared" si="33"/>
        <v>0</v>
      </c>
      <c r="CV25" s="20" t="b">
        <f t="shared" si="34"/>
        <v>0</v>
      </c>
      <c r="CW25" s="20" t="b">
        <f t="shared" si="35"/>
        <v>0</v>
      </c>
      <c r="CX25" s="46" t="str">
        <f t="shared" si="36"/>
        <v>SEQUENCE INCORRECT</v>
      </c>
      <c r="CY25" s="48">
        <f>COUNTIF(B19:B24,T(B25))</f>
        <v>6</v>
      </c>
    </row>
    <row r="26" spans="1:103" s="1" customFormat="1" ht="20.100000000000001" customHeight="1" thickBot="1">
      <c r="A26" s="37"/>
      <c r="B26" s="126"/>
      <c r="C26" s="127"/>
      <c r="D26" s="126"/>
      <c r="E26" s="127"/>
      <c r="F26" s="126"/>
      <c r="G26" s="127"/>
      <c r="H26" s="139" t="str">
        <f>IF(AND(AG26="OK",R26="OK"),IF(AND(A26&lt;&gt;"",D26&lt;&gt;"",F26&lt;&gt;"",OR(D26&lt;=E17,D26="ABS"),OR(F26&lt;=G17,F26="ABS")),IF(AND(F26="ABS"),"ABS",IF(SUM(D26:F26)=0,"ZERO",SUM(D26,F26))),""),"")</f>
        <v/>
      </c>
      <c r="I26" s="140"/>
      <c r="J26" s="140"/>
      <c r="K26" s="140"/>
      <c r="L26" s="140"/>
      <c r="M26" s="140"/>
      <c r="N26" s="140"/>
      <c r="O26" s="140"/>
      <c r="P26" s="141"/>
      <c r="Q26" s="194"/>
      <c r="R26" s="49" t="str">
        <f t="shared" si="1"/>
        <v/>
      </c>
      <c r="S26" s="145" t="str">
        <f>IF(OR(AND(OR(D26&lt;=E17,D26=0,D26="ABS"),OR(F26&lt;=G17,F26=0,F26="ABS"))),IF(OR(AND(A26="",B26="",D26="",F26=""),AND(A26&lt;&gt;"",B26&lt;&gt;"",D26&lt;&gt;"",F26&lt;&gt;"", AG26="OK")),"","Given Marks or Format is incorrect"), "Given Marks or Format is incorrect")</f>
        <v/>
      </c>
      <c r="T26" s="146"/>
      <c r="U26" s="146"/>
      <c r="V26" s="146"/>
      <c r="W26" s="146"/>
      <c r="X26" s="147"/>
      <c r="Y26" s="93"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15"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5"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3" t="b">
        <f>IF(AND( EXACT(LEFT(B26,LEN(G8)), G8),ISNUMBER(INT(MID(B26,(LEN(G8)+1),1))),ISNUMBER(INT(MID(B26,(LEN(G8)+2),1))), MID(B26,(LEN(G8)+1),2)&lt;&gt;"00",OR(ISNUMBER(INT(MID(B26,(LEN(G8)+3),1))),MID(B26,(LEN(G8)+3),1)=""),  OR(AND(ISNUMBER(INT(MID(B26,(LEN(G8)+1),3))),MID(B26,(LEN(G8)+1),1)&lt;&gt;"0", MID(B26,(LEN(G8)+4),1)=""),AND((ISNUMBER(INT(MID(B26,(LEN(G8)+1),2)))),MID(B26,(LEN(G8)+3),1)=""))),"OK")</f>
        <v>0</v>
      </c>
      <c r="AC26" s="14"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5"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6"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7" t="b">
        <f t="shared" si="39"/>
        <v>0</v>
      </c>
      <c r="AG26" s="17" t="str">
        <f t="shared" si="2"/>
        <v>S# INCORRECT</v>
      </c>
      <c r="BO26" s="20" t="str">
        <f t="shared" si="37"/>
        <v/>
      </c>
      <c r="BP26" s="20" t="b">
        <f t="shared" si="3"/>
        <v>0</v>
      </c>
      <c r="BQ26" s="20" t="b">
        <f t="shared" si="4"/>
        <v>0</v>
      </c>
      <c r="BR26" s="20" t="b">
        <f t="shared" si="5"/>
        <v>0</v>
      </c>
      <c r="BS26" s="20" t="str">
        <f t="shared" si="6"/>
        <v/>
      </c>
      <c r="BT26" s="20" t="str">
        <f t="shared" si="7"/>
        <v/>
      </c>
      <c r="BU26" s="20" t="str">
        <f t="shared" si="8"/>
        <v/>
      </c>
      <c r="BV26" s="20" t="str">
        <f t="shared" si="9"/>
        <v/>
      </c>
      <c r="BW26" s="44" t="str">
        <f t="shared" si="10"/>
        <v/>
      </c>
      <c r="BX26" s="45" t="str">
        <f t="shared" si="27"/>
        <v>INCORRECT</v>
      </c>
      <c r="BY26" s="20" t="b">
        <f t="shared" si="28"/>
        <v>0</v>
      </c>
      <c r="BZ26" s="46" t="str">
        <f t="shared" si="38"/>
        <v/>
      </c>
      <c r="CA26" s="20" t="b">
        <f t="shared" si="11"/>
        <v>0</v>
      </c>
      <c r="CB26" s="20" t="b">
        <f t="shared" si="12"/>
        <v>0</v>
      </c>
      <c r="CC26" s="20" t="b">
        <f t="shared" si="13"/>
        <v>0</v>
      </c>
      <c r="CD26" s="20" t="b">
        <f t="shared" si="14"/>
        <v>0</v>
      </c>
      <c r="CE26" s="20" t="b">
        <f t="shared" si="15"/>
        <v>0</v>
      </c>
      <c r="CF26" s="20" t="b">
        <f t="shared" si="16"/>
        <v>0</v>
      </c>
      <c r="CG26" s="20" t="str">
        <f t="shared" si="17"/>
        <v/>
      </c>
      <c r="CH26" s="20" t="str">
        <f t="shared" si="18"/>
        <v/>
      </c>
      <c r="CI26" s="20" t="str">
        <f t="shared" si="19"/>
        <v/>
      </c>
      <c r="CJ26" s="20" t="str">
        <f t="shared" si="20"/>
        <v/>
      </c>
      <c r="CK26" s="20" t="str">
        <f t="shared" si="21"/>
        <v/>
      </c>
      <c r="CL26" s="20" t="str">
        <f t="shared" si="22"/>
        <v/>
      </c>
      <c r="CM26" s="46" t="str">
        <f t="shared" si="23"/>
        <v/>
      </c>
      <c r="CN26" s="46" t="str">
        <f t="shared" si="24"/>
        <v/>
      </c>
      <c r="CO26" s="47" t="str">
        <f t="shared" si="25"/>
        <v>NO</v>
      </c>
      <c r="CP26" s="47" t="str">
        <f t="shared" si="26"/>
        <v>NO</v>
      </c>
      <c r="CQ26" s="45" t="str">
        <f t="shared" si="29"/>
        <v>NO</v>
      </c>
      <c r="CR26" s="45" t="str">
        <f t="shared" si="30"/>
        <v>NO</v>
      </c>
      <c r="CS26" s="47" t="str">
        <f t="shared" si="31"/>
        <v>OK</v>
      </c>
      <c r="CT26" s="20" t="b">
        <f t="shared" si="32"/>
        <v>0</v>
      </c>
      <c r="CU26" s="20" t="b">
        <f t="shared" si="33"/>
        <v>0</v>
      </c>
      <c r="CV26" s="20" t="b">
        <f t="shared" si="34"/>
        <v>0</v>
      </c>
      <c r="CW26" s="20" t="b">
        <f t="shared" si="35"/>
        <v>0</v>
      </c>
      <c r="CX26" s="46" t="str">
        <f t="shared" si="36"/>
        <v>SEQUENCE INCORRECT</v>
      </c>
      <c r="CY26" s="48">
        <f>COUNTIF(B19:B25,T(B26))</f>
        <v>7</v>
      </c>
    </row>
    <row r="27" spans="1:103" s="1" customFormat="1" ht="20.100000000000001" customHeight="1" thickBot="1">
      <c r="A27" s="37"/>
      <c r="B27" s="126"/>
      <c r="C27" s="127"/>
      <c r="D27" s="126"/>
      <c r="E27" s="127"/>
      <c r="F27" s="126"/>
      <c r="G27" s="127"/>
      <c r="H27" s="139" t="str">
        <f>IF(AND(AG27="OK",R27="OK"),IF(AND(A27&lt;&gt;"",D27&lt;&gt;"",F27&lt;&gt;"",OR(D27&lt;=E17,D27="ABS"),OR(F27&lt;=G17,F27="ABS")),IF(AND(F27="ABS"),"ABS",IF(SUM(D27:F27)=0,"ZERO",SUM(D27,F27))),""),"")</f>
        <v/>
      </c>
      <c r="I27" s="140"/>
      <c r="J27" s="140"/>
      <c r="K27" s="140"/>
      <c r="L27" s="140"/>
      <c r="M27" s="140"/>
      <c r="N27" s="140"/>
      <c r="O27" s="140"/>
      <c r="P27" s="141"/>
      <c r="Q27" s="194"/>
      <c r="R27" s="49" t="str">
        <f t="shared" si="1"/>
        <v/>
      </c>
      <c r="S27" s="145" t="str">
        <f>IF(OR(AND(OR(D27&lt;=E17,D27=0,D27="ABS"),OR(F27&lt;=G17,F27=0,F27="ABS"))),IF(OR(AND(A27="",B27="",D27="",F27=""),AND(A27&lt;&gt;"",B27&lt;&gt;"",D27&lt;&gt;"",F27&lt;&gt;"", AG27="OK")),"","Given Marks or Format is incorrect"), "Given Marks or Format is incorrect")</f>
        <v/>
      </c>
      <c r="T27" s="146"/>
      <c r="U27" s="146"/>
      <c r="V27" s="146"/>
      <c r="W27" s="146"/>
      <c r="X27" s="147"/>
      <c r="Y27" s="93"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15"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5"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3" t="b">
        <f>IF(AND( EXACT(LEFT(B27,LEN(G8)), G8),ISNUMBER(INT(MID(B27,(LEN(G8)+1),1))),ISNUMBER(INT(MID(B27,(LEN(G8)+2),1))), MID(B27,(LEN(G8)+1),2)&lt;&gt;"00",OR(ISNUMBER(INT(MID(B27,(LEN(G8)+3),1))),MID(B27,(LEN(G8)+3),1)=""),  OR(AND(ISNUMBER(INT(MID(B27,(LEN(G8)+1),3))),MID(B27,(LEN(G8)+1),1)&lt;&gt;"0", MID(B27,(LEN(G8)+4),1)=""),AND((ISNUMBER(INT(MID(B27,(LEN(G8)+1),2)))),MID(B27,(LEN(G8)+3),1)=""))),"OK")</f>
        <v>0</v>
      </c>
      <c r="AC27" s="14"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5"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6"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7" t="b">
        <f t="shared" si="39"/>
        <v>0</v>
      </c>
      <c r="AG27" s="17" t="str">
        <f t="shared" si="2"/>
        <v>S# INCORRECT</v>
      </c>
      <c r="BO27" s="20" t="str">
        <f t="shared" si="37"/>
        <v/>
      </c>
      <c r="BP27" s="20" t="b">
        <f t="shared" si="3"/>
        <v>0</v>
      </c>
      <c r="BQ27" s="20" t="b">
        <f t="shared" si="4"/>
        <v>0</v>
      </c>
      <c r="BR27" s="20" t="b">
        <f t="shared" si="5"/>
        <v>0</v>
      </c>
      <c r="BS27" s="20" t="str">
        <f t="shared" si="6"/>
        <v/>
      </c>
      <c r="BT27" s="20" t="str">
        <f t="shared" si="7"/>
        <v/>
      </c>
      <c r="BU27" s="20" t="str">
        <f t="shared" si="8"/>
        <v/>
      </c>
      <c r="BV27" s="20" t="str">
        <f t="shared" si="9"/>
        <v/>
      </c>
      <c r="BW27" s="44" t="str">
        <f t="shared" si="10"/>
        <v/>
      </c>
      <c r="BX27" s="45" t="str">
        <f t="shared" si="27"/>
        <v>INCORRECT</v>
      </c>
      <c r="BY27" s="20" t="b">
        <f t="shared" si="28"/>
        <v>0</v>
      </c>
      <c r="BZ27" s="46" t="str">
        <f t="shared" si="38"/>
        <v/>
      </c>
      <c r="CA27" s="20" t="b">
        <f t="shared" si="11"/>
        <v>0</v>
      </c>
      <c r="CB27" s="20" t="b">
        <f t="shared" si="12"/>
        <v>0</v>
      </c>
      <c r="CC27" s="20" t="b">
        <f t="shared" si="13"/>
        <v>0</v>
      </c>
      <c r="CD27" s="20" t="b">
        <f t="shared" si="14"/>
        <v>0</v>
      </c>
      <c r="CE27" s="20" t="b">
        <f t="shared" si="15"/>
        <v>0</v>
      </c>
      <c r="CF27" s="20" t="b">
        <f t="shared" si="16"/>
        <v>0</v>
      </c>
      <c r="CG27" s="20" t="str">
        <f t="shared" si="17"/>
        <v/>
      </c>
      <c r="CH27" s="20" t="str">
        <f t="shared" si="18"/>
        <v/>
      </c>
      <c r="CI27" s="20" t="str">
        <f t="shared" si="19"/>
        <v/>
      </c>
      <c r="CJ27" s="20" t="str">
        <f t="shared" si="20"/>
        <v/>
      </c>
      <c r="CK27" s="20" t="str">
        <f t="shared" si="21"/>
        <v/>
      </c>
      <c r="CL27" s="20" t="str">
        <f t="shared" si="22"/>
        <v/>
      </c>
      <c r="CM27" s="46" t="str">
        <f t="shared" si="23"/>
        <v/>
      </c>
      <c r="CN27" s="46" t="str">
        <f t="shared" si="24"/>
        <v/>
      </c>
      <c r="CO27" s="47" t="str">
        <f t="shared" si="25"/>
        <v>NO</v>
      </c>
      <c r="CP27" s="47" t="str">
        <f t="shared" si="26"/>
        <v>NO</v>
      </c>
      <c r="CQ27" s="45" t="str">
        <f t="shared" si="29"/>
        <v>NO</v>
      </c>
      <c r="CR27" s="45" t="str">
        <f t="shared" si="30"/>
        <v>NO</v>
      </c>
      <c r="CS27" s="47" t="str">
        <f t="shared" si="31"/>
        <v>OK</v>
      </c>
      <c r="CT27" s="20" t="b">
        <f t="shared" si="32"/>
        <v>0</v>
      </c>
      <c r="CU27" s="20" t="b">
        <f t="shared" si="33"/>
        <v>0</v>
      </c>
      <c r="CV27" s="20" t="b">
        <f t="shared" si="34"/>
        <v>0</v>
      </c>
      <c r="CW27" s="20" t="b">
        <f t="shared" si="35"/>
        <v>0</v>
      </c>
      <c r="CX27" s="46" t="str">
        <f t="shared" si="36"/>
        <v>SEQUENCE INCORRECT</v>
      </c>
      <c r="CY27" s="48">
        <f>COUNTIF(B19:B26,T(B27))</f>
        <v>8</v>
      </c>
    </row>
    <row r="28" spans="1:103" s="1" customFormat="1" ht="20.100000000000001" customHeight="1" thickBot="1">
      <c r="A28" s="37"/>
      <c r="B28" s="126"/>
      <c r="C28" s="127"/>
      <c r="D28" s="126"/>
      <c r="E28" s="127"/>
      <c r="F28" s="126"/>
      <c r="G28" s="127"/>
      <c r="H28" s="139" t="str">
        <f>IF(AND(AG28="OK",R28="OK"),IF(AND(A28&lt;&gt;"",D28&lt;&gt;"",F28&lt;&gt;"",OR(D28&lt;=E17,D28="ABS"),OR(F28&lt;=G17,F28="ABS")),IF(AND(F28="ABS"),"ABS",IF(SUM(D28:F28)=0,"ZERO",SUM(D28,F28))),""),"")</f>
        <v/>
      </c>
      <c r="I28" s="140"/>
      <c r="J28" s="140"/>
      <c r="K28" s="140"/>
      <c r="L28" s="140"/>
      <c r="M28" s="140"/>
      <c r="N28" s="140"/>
      <c r="O28" s="140"/>
      <c r="P28" s="141"/>
      <c r="Q28" s="194"/>
      <c r="R28" s="49" t="str">
        <f t="shared" si="1"/>
        <v/>
      </c>
      <c r="S28" s="145" t="str">
        <f>IF(OR(AND(OR(D28&lt;=E17,D28=0,D28="ABS"),OR(F28&lt;=G17,F28=0,F28="ABS"))),IF(OR(AND(A28="",B28="",D28="",F28=""),AND(A28&lt;&gt;"",B28&lt;&gt;"",D28&lt;&gt;"",F28&lt;&gt;"", AG28="OK")),"","Given Marks or Format is incorrect"), "Given Marks or Format is incorrect")</f>
        <v/>
      </c>
      <c r="T28" s="146"/>
      <c r="U28" s="146"/>
      <c r="V28" s="146"/>
      <c r="W28" s="146"/>
      <c r="X28" s="147"/>
      <c r="Y28" s="93"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15"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5"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3" t="b">
        <f>IF(AND( EXACT(LEFT(B28,LEN(G8)), G8),ISNUMBER(INT(MID(B28,(LEN(G8)+1),1))),ISNUMBER(INT(MID(B28,(LEN(G8)+2),1))), MID(B28,(LEN(G8)+1),2)&lt;&gt;"00",OR(ISNUMBER(INT(MID(B28,(LEN(G8)+3),1))),MID(B28,(LEN(G8)+3),1)=""),  OR(AND(ISNUMBER(INT(MID(B28,(LEN(G8)+1),3))),MID(B28,(LEN(G8)+1),1)&lt;&gt;"0", MID(B28,(LEN(G8)+4),1)=""),AND((ISNUMBER(INT(MID(B28,(LEN(G8)+1),2)))),MID(B28,(LEN(G8)+3),1)=""))),"OK")</f>
        <v>0</v>
      </c>
      <c r="AC28" s="14"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5"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6"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7" t="b">
        <f t="shared" si="39"/>
        <v>0</v>
      </c>
      <c r="AG28" s="17" t="str">
        <f t="shared" si="2"/>
        <v>S# INCORRECT</v>
      </c>
      <c r="BO28" s="20" t="str">
        <f t="shared" si="37"/>
        <v/>
      </c>
      <c r="BP28" s="20" t="b">
        <f t="shared" si="3"/>
        <v>0</v>
      </c>
      <c r="BQ28" s="20" t="b">
        <f t="shared" si="4"/>
        <v>0</v>
      </c>
      <c r="BR28" s="20" t="b">
        <f t="shared" si="5"/>
        <v>0</v>
      </c>
      <c r="BS28" s="20" t="str">
        <f t="shared" si="6"/>
        <v/>
      </c>
      <c r="BT28" s="20" t="str">
        <f t="shared" si="7"/>
        <v/>
      </c>
      <c r="BU28" s="20" t="str">
        <f t="shared" si="8"/>
        <v/>
      </c>
      <c r="BV28" s="20" t="str">
        <f t="shared" si="9"/>
        <v/>
      </c>
      <c r="BW28" s="44" t="str">
        <f t="shared" si="10"/>
        <v/>
      </c>
      <c r="BX28" s="45" t="str">
        <f t="shared" si="27"/>
        <v>INCORRECT</v>
      </c>
      <c r="BY28" s="20" t="b">
        <f t="shared" si="28"/>
        <v>0</v>
      </c>
      <c r="BZ28" s="46" t="str">
        <f t="shared" si="38"/>
        <v/>
      </c>
      <c r="CA28" s="20" t="b">
        <f t="shared" si="11"/>
        <v>0</v>
      </c>
      <c r="CB28" s="20" t="b">
        <f t="shared" si="12"/>
        <v>0</v>
      </c>
      <c r="CC28" s="20" t="b">
        <f t="shared" si="13"/>
        <v>0</v>
      </c>
      <c r="CD28" s="20" t="b">
        <f t="shared" si="14"/>
        <v>0</v>
      </c>
      <c r="CE28" s="20" t="b">
        <f t="shared" si="15"/>
        <v>0</v>
      </c>
      <c r="CF28" s="20" t="b">
        <f t="shared" si="16"/>
        <v>0</v>
      </c>
      <c r="CG28" s="20" t="str">
        <f t="shared" si="17"/>
        <v/>
      </c>
      <c r="CH28" s="20" t="str">
        <f t="shared" si="18"/>
        <v/>
      </c>
      <c r="CI28" s="20" t="str">
        <f t="shared" si="19"/>
        <v/>
      </c>
      <c r="CJ28" s="20" t="str">
        <f t="shared" si="20"/>
        <v/>
      </c>
      <c r="CK28" s="20" t="str">
        <f t="shared" si="21"/>
        <v/>
      </c>
      <c r="CL28" s="20" t="str">
        <f t="shared" si="22"/>
        <v/>
      </c>
      <c r="CM28" s="46" t="str">
        <f t="shared" si="23"/>
        <v/>
      </c>
      <c r="CN28" s="46" t="str">
        <f t="shared" si="24"/>
        <v/>
      </c>
      <c r="CO28" s="47" t="str">
        <f t="shared" si="25"/>
        <v>NO</v>
      </c>
      <c r="CP28" s="47" t="str">
        <f t="shared" si="26"/>
        <v>NO</v>
      </c>
      <c r="CQ28" s="45" t="str">
        <f t="shared" si="29"/>
        <v>NO</v>
      </c>
      <c r="CR28" s="45" t="str">
        <f t="shared" si="30"/>
        <v>NO</v>
      </c>
      <c r="CS28" s="47" t="str">
        <f t="shared" si="31"/>
        <v>OK</v>
      </c>
      <c r="CT28" s="20" t="b">
        <f t="shared" si="32"/>
        <v>0</v>
      </c>
      <c r="CU28" s="20" t="b">
        <f t="shared" si="33"/>
        <v>0</v>
      </c>
      <c r="CV28" s="20" t="b">
        <f t="shared" si="34"/>
        <v>0</v>
      </c>
      <c r="CW28" s="20" t="b">
        <f t="shared" si="35"/>
        <v>0</v>
      </c>
      <c r="CX28" s="46" t="str">
        <f t="shared" si="36"/>
        <v>SEQUENCE INCORRECT</v>
      </c>
      <c r="CY28" s="48">
        <f>COUNTIF(B19:B27,T(B28))</f>
        <v>9</v>
      </c>
    </row>
    <row r="29" spans="1:103" s="1" customFormat="1" ht="20.100000000000001" customHeight="1" thickBot="1">
      <c r="A29" s="37"/>
      <c r="B29" s="126"/>
      <c r="C29" s="127"/>
      <c r="D29" s="126"/>
      <c r="E29" s="127"/>
      <c r="F29" s="126"/>
      <c r="G29" s="127"/>
      <c r="H29" s="139" t="str">
        <f>IF(AND(AG29="OK",R29="OK"),IF(AND(A29&lt;&gt;"",D29&lt;&gt;"",F29&lt;&gt;"",OR(D29&lt;=E17,D29="ABS"),OR(F29&lt;=G17,F29="ABS")),IF(AND(F29="ABS"),"ABS",IF(SUM(D29:F29)=0,"ZERO",SUM(D29,F29))),""),"")</f>
        <v/>
      </c>
      <c r="I29" s="140"/>
      <c r="J29" s="140"/>
      <c r="K29" s="140"/>
      <c r="L29" s="140"/>
      <c r="M29" s="140"/>
      <c r="N29" s="140"/>
      <c r="O29" s="140"/>
      <c r="P29" s="141"/>
      <c r="Q29" s="194"/>
      <c r="R29" s="49" t="str">
        <f t="shared" si="1"/>
        <v/>
      </c>
      <c r="S29" s="145" t="str">
        <f>IF(OR(AND(OR(D29&lt;=E17,D29=0,D29="ABS"),OR(F29&lt;=G17,F29=0,F29="ABS"))),IF(OR(AND(A29="",B29="",D29="",F29=""),AND(A29&lt;&gt;"",B29&lt;&gt;"",D29&lt;&gt;"",F29&lt;&gt;"", AG29="OK")),"","Given Marks or Format is incorrect"), "Given Marks or Format is incorrect")</f>
        <v/>
      </c>
      <c r="T29" s="146"/>
      <c r="U29" s="146"/>
      <c r="V29" s="146"/>
      <c r="W29" s="146"/>
      <c r="X29" s="147"/>
      <c r="Y29" s="93"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15"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5"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3" t="b">
        <f>IF(AND( EXACT(LEFT(B29,LEN(G8)), G8),ISNUMBER(INT(MID(B29,(LEN(G8)+1),1))),ISNUMBER(INT(MID(B29,(LEN(G8)+2),1))), MID(B29,(LEN(G8)+1),2)&lt;&gt;"00",OR(ISNUMBER(INT(MID(B29,(LEN(G8)+3),1))),MID(B29,(LEN(G8)+3),1)=""),  OR(AND(ISNUMBER(INT(MID(B29,(LEN(G8)+1),3))),MID(B29,(LEN(G8)+1),1)&lt;&gt;"0", MID(B29,(LEN(G8)+4),1)=""),AND((ISNUMBER(INT(MID(B29,(LEN(G8)+1),2)))),MID(B29,(LEN(G8)+3),1)=""))),"OK")</f>
        <v>0</v>
      </c>
      <c r="AC29" s="14"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5"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6"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7" t="b">
        <f t="shared" si="39"/>
        <v>0</v>
      </c>
      <c r="AG29" s="17" t="str">
        <f t="shared" si="2"/>
        <v>S# INCORRECT</v>
      </c>
      <c r="BO29" s="20" t="str">
        <f t="shared" si="37"/>
        <v/>
      </c>
      <c r="BP29" s="20" t="b">
        <f t="shared" si="3"/>
        <v>0</v>
      </c>
      <c r="BQ29" s="20" t="b">
        <f t="shared" si="4"/>
        <v>0</v>
      </c>
      <c r="BR29" s="20" t="b">
        <f t="shared" si="5"/>
        <v>0</v>
      </c>
      <c r="BS29" s="20" t="str">
        <f t="shared" si="6"/>
        <v/>
      </c>
      <c r="BT29" s="20" t="str">
        <f t="shared" si="7"/>
        <v/>
      </c>
      <c r="BU29" s="20" t="str">
        <f t="shared" si="8"/>
        <v/>
      </c>
      <c r="BV29" s="20" t="str">
        <f t="shared" si="9"/>
        <v/>
      </c>
      <c r="BW29" s="44" t="str">
        <f t="shared" si="10"/>
        <v/>
      </c>
      <c r="BX29" s="45" t="str">
        <f t="shared" si="27"/>
        <v>INCORRECT</v>
      </c>
      <c r="BY29" s="20" t="b">
        <f t="shared" si="28"/>
        <v>0</v>
      </c>
      <c r="BZ29" s="46" t="str">
        <f t="shared" si="38"/>
        <v/>
      </c>
      <c r="CA29" s="20" t="b">
        <f t="shared" si="11"/>
        <v>0</v>
      </c>
      <c r="CB29" s="20" t="b">
        <f t="shared" si="12"/>
        <v>0</v>
      </c>
      <c r="CC29" s="20" t="b">
        <f t="shared" si="13"/>
        <v>0</v>
      </c>
      <c r="CD29" s="20" t="b">
        <f t="shared" si="14"/>
        <v>0</v>
      </c>
      <c r="CE29" s="20" t="b">
        <f t="shared" si="15"/>
        <v>0</v>
      </c>
      <c r="CF29" s="20" t="b">
        <f t="shared" si="16"/>
        <v>0</v>
      </c>
      <c r="CG29" s="20" t="str">
        <f t="shared" si="17"/>
        <v/>
      </c>
      <c r="CH29" s="20" t="str">
        <f t="shared" si="18"/>
        <v/>
      </c>
      <c r="CI29" s="20" t="str">
        <f t="shared" si="19"/>
        <v/>
      </c>
      <c r="CJ29" s="20" t="str">
        <f t="shared" si="20"/>
        <v/>
      </c>
      <c r="CK29" s="20" t="str">
        <f t="shared" si="21"/>
        <v/>
      </c>
      <c r="CL29" s="20" t="str">
        <f t="shared" si="22"/>
        <v/>
      </c>
      <c r="CM29" s="46" t="str">
        <f t="shared" si="23"/>
        <v/>
      </c>
      <c r="CN29" s="46" t="str">
        <f t="shared" si="24"/>
        <v/>
      </c>
      <c r="CO29" s="47" t="str">
        <f t="shared" si="25"/>
        <v>NO</v>
      </c>
      <c r="CP29" s="47" t="str">
        <f t="shared" si="26"/>
        <v>NO</v>
      </c>
      <c r="CQ29" s="45" t="str">
        <f t="shared" si="29"/>
        <v>NO</v>
      </c>
      <c r="CR29" s="45" t="str">
        <f t="shared" si="30"/>
        <v>NO</v>
      </c>
      <c r="CS29" s="47" t="str">
        <f t="shared" si="31"/>
        <v>OK</v>
      </c>
      <c r="CT29" s="20" t="b">
        <f t="shared" si="32"/>
        <v>0</v>
      </c>
      <c r="CU29" s="20" t="b">
        <f t="shared" si="33"/>
        <v>0</v>
      </c>
      <c r="CV29" s="20" t="b">
        <f t="shared" si="34"/>
        <v>0</v>
      </c>
      <c r="CW29" s="20" t="b">
        <f t="shared" si="35"/>
        <v>0</v>
      </c>
      <c r="CX29" s="46" t="str">
        <f t="shared" si="36"/>
        <v>SEQUENCE INCORRECT</v>
      </c>
      <c r="CY29" s="48">
        <f>COUNTIF(B19:B28,T(B29))</f>
        <v>10</v>
      </c>
    </row>
    <row r="30" spans="1:103" s="1" customFormat="1" ht="20.100000000000001" customHeight="1" thickBot="1">
      <c r="A30" s="37"/>
      <c r="B30" s="126"/>
      <c r="C30" s="127"/>
      <c r="D30" s="126"/>
      <c r="E30" s="127"/>
      <c r="F30" s="126"/>
      <c r="G30" s="127"/>
      <c r="H30" s="139" t="str">
        <f>IF(AND(AG30="OK",R30="OK"),IF(AND(A30&lt;&gt;"",D30&lt;&gt;"",F30&lt;&gt;"",OR(D30&lt;=E17,D30="ABS"),OR(F30&lt;=G17,F30="ABS")),IF(AND(F30="ABS"),"ABS",IF(SUM(D30:F30)=0,"ZERO",SUM(D30,F30))),""),"")</f>
        <v/>
      </c>
      <c r="I30" s="140"/>
      <c r="J30" s="140"/>
      <c r="K30" s="140"/>
      <c r="L30" s="140"/>
      <c r="M30" s="140"/>
      <c r="N30" s="140"/>
      <c r="O30" s="140"/>
      <c r="P30" s="141"/>
      <c r="Q30" s="194"/>
      <c r="R30" s="49" t="str">
        <f t="shared" si="1"/>
        <v/>
      </c>
      <c r="S30" s="145" t="str">
        <f>IF(OR(AND(OR(D30&lt;=E17,D30=0,D30="ABS"),OR(F30&lt;=G17,F30=0,F30="ABS"))),IF(OR(AND(A30="",B30="",D30="",F30=""),AND(A30&lt;&gt;"",B30&lt;&gt;"",D30&lt;&gt;"",F30&lt;&gt;"", AG30="OK")),"","Given Marks or Format is incorrect"), "Given Marks or Format is incorrect")</f>
        <v/>
      </c>
      <c r="T30" s="146"/>
      <c r="U30" s="146"/>
      <c r="V30" s="146"/>
      <c r="W30" s="146"/>
      <c r="X30" s="147"/>
      <c r="Y30" s="93"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15"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5"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3" t="b">
        <f>IF(AND( EXACT(LEFT(B30,LEN(G8)), G8),ISNUMBER(INT(MID(B30,(LEN(G8)+1),1))),ISNUMBER(INT(MID(B30,(LEN(G8)+2),1))), MID(B30,(LEN(G8)+1),2)&lt;&gt;"00",OR(ISNUMBER(INT(MID(B30,(LEN(G8)+3),1))),MID(B30,(LEN(G8)+3),1)=""),  OR(AND(ISNUMBER(INT(MID(B30,(LEN(G8)+1),3))),MID(B30,(LEN(G8)+1),1)&lt;&gt;"0", MID(B30,(LEN(G8)+4),1)=""),AND((ISNUMBER(INT(MID(B30,(LEN(G8)+1),2)))),MID(B30,(LEN(G8)+3),1)=""))),"OK")</f>
        <v>0</v>
      </c>
      <c r="AC30" s="14"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5"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6"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7" t="b">
        <f t="shared" si="39"/>
        <v>0</v>
      </c>
      <c r="AG30" s="17" t="str">
        <f t="shared" si="2"/>
        <v>S# INCORRECT</v>
      </c>
      <c r="BO30" s="20" t="str">
        <f t="shared" si="37"/>
        <v/>
      </c>
      <c r="BP30" s="20" t="b">
        <f t="shared" si="3"/>
        <v>0</v>
      </c>
      <c r="BQ30" s="20" t="b">
        <f t="shared" si="4"/>
        <v>0</v>
      </c>
      <c r="BR30" s="20" t="b">
        <f t="shared" si="5"/>
        <v>0</v>
      </c>
      <c r="BS30" s="20" t="str">
        <f t="shared" si="6"/>
        <v/>
      </c>
      <c r="BT30" s="20" t="str">
        <f t="shared" si="7"/>
        <v/>
      </c>
      <c r="BU30" s="20" t="str">
        <f t="shared" si="8"/>
        <v/>
      </c>
      <c r="BV30" s="20" t="str">
        <f t="shared" si="9"/>
        <v/>
      </c>
      <c r="BW30" s="44" t="str">
        <f t="shared" si="10"/>
        <v/>
      </c>
      <c r="BX30" s="45" t="str">
        <f t="shared" si="27"/>
        <v>INCORRECT</v>
      </c>
      <c r="BY30" s="20" t="b">
        <f t="shared" si="28"/>
        <v>0</v>
      </c>
      <c r="BZ30" s="46" t="str">
        <f t="shared" si="38"/>
        <v/>
      </c>
      <c r="CA30" s="20" t="b">
        <f t="shared" si="11"/>
        <v>0</v>
      </c>
      <c r="CB30" s="20" t="b">
        <f t="shared" si="12"/>
        <v>0</v>
      </c>
      <c r="CC30" s="20" t="b">
        <f t="shared" si="13"/>
        <v>0</v>
      </c>
      <c r="CD30" s="20" t="b">
        <f t="shared" si="14"/>
        <v>0</v>
      </c>
      <c r="CE30" s="20" t="b">
        <f t="shared" si="15"/>
        <v>0</v>
      </c>
      <c r="CF30" s="20" t="b">
        <f t="shared" si="16"/>
        <v>0</v>
      </c>
      <c r="CG30" s="20" t="str">
        <f t="shared" si="17"/>
        <v/>
      </c>
      <c r="CH30" s="20" t="str">
        <f t="shared" si="18"/>
        <v/>
      </c>
      <c r="CI30" s="20" t="str">
        <f t="shared" si="19"/>
        <v/>
      </c>
      <c r="CJ30" s="20" t="str">
        <f t="shared" si="20"/>
        <v/>
      </c>
      <c r="CK30" s="20" t="str">
        <f t="shared" si="21"/>
        <v/>
      </c>
      <c r="CL30" s="20" t="str">
        <f t="shared" si="22"/>
        <v/>
      </c>
      <c r="CM30" s="46" t="str">
        <f t="shared" si="23"/>
        <v/>
      </c>
      <c r="CN30" s="46" t="str">
        <f t="shared" si="24"/>
        <v/>
      </c>
      <c r="CO30" s="47" t="str">
        <f t="shared" si="25"/>
        <v>NO</v>
      </c>
      <c r="CP30" s="47" t="str">
        <f t="shared" si="26"/>
        <v>NO</v>
      </c>
      <c r="CQ30" s="45" t="str">
        <f t="shared" si="29"/>
        <v>NO</v>
      </c>
      <c r="CR30" s="45" t="str">
        <f t="shared" si="30"/>
        <v>NO</v>
      </c>
      <c r="CS30" s="47" t="str">
        <f t="shared" si="31"/>
        <v>OK</v>
      </c>
      <c r="CT30" s="20" t="b">
        <f t="shared" si="32"/>
        <v>0</v>
      </c>
      <c r="CU30" s="20" t="b">
        <f t="shared" si="33"/>
        <v>0</v>
      </c>
      <c r="CV30" s="20" t="b">
        <f t="shared" si="34"/>
        <v>0</v>
      </c>
      <c r="CW30" s="20" t="b">
        <f t="shared" si="35"/>
        <v>0</v>
      </c>
      <c r="CX30" s="46" t="str">
        <f t="shared" si="36"/>
        <v>SEQUENCE INCORRECT</v>
      </c>
      <c r="CY30" s="48">
        <f>COUNTIF(B19:B29,T(B30))</f>
        <v>11</v>
      </c>
    </row>
    <row r="31" spans="1:103" s="1" customFormat="1" ht="20.100000000000001" customHeight="1" thickBot="1">
      <c r="A31" s="37"/>
      <c r="B31" s="126"/>
      <c r="C31" s="127"/>
      <c r="D31" s="126"/>
      <c r="E31" s="127"/>
      <c r="F31" s="126"/>
      <c r="G31" s="127"/>
      <c r="H31" s="139" t="str">
        <f>IF(AND(AG31="OK",R31="OK"),IF(AND(A31&lt;&gt;"",D31&lt;&gt;"",F31&lt;&gt;"",OR(D31&lt;=E17,D31="ABS"),OR(F31&lt;=G17,F31="ABS")),IF(AND(F31="ABS"),"ABS",IF(SUM(D31:F31)=0,"ZERO",SUM(D31,F31))),""),"")</f>
        <v/>
      </c>
      <c r="I31" s="140"/>
      <c r="J31" s="140"/>
      <c r="K31" s="140"/>
      <c r="L31" s="140"/>
      <c r="M31" s="140"/>
      <c r="N31" s="140"/>
      <c r="O31" s="140"/>
      <c r="P31" s="141"/>
      <c r="Q31" s="194"/>
      <c r="R31" s="49" t="str">
        <f t="shared" si="1"/>
        <v/>
      </c>
      <c r="S31" s="145" t="str">
        <f>IF(OR(AND(OR(D31&lt;=E17,D31=0,D31="ABS"),OR(F31&lt;=G17,F31=0,F31="ABS"))),IF(OR(AND(A31="",B31="",D31="",F31=""),AND(A31&lt;&gt;"",B31&lt;&gt;"",D31&lt;&gt;"",F31&lt;&gt;"", AG31="OK")),"","Given Marks or Format is incorrect"), "Given Marks or Format is incorrect")</f>
        <v/>
      </c>
      <c r="T31" s="146"/>
      <c r="U31" s="146"/>
      <c r="V31" s="146"/>
      <c r="W31" s="146"/>
      <c r="X31" s="147"/>
      <c r="Y31" s="93"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15"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5"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3" t="b">
        <f>IF(AND( EXACT(LEFT(B31,LEN(G8)), G8),ISNUMBER(INT(MID(B31,(LEN(G8)+1),1))),ISNUMBER(INT(MID(B31,(LEN(G8)+2),1))), MID(B31,(LEN(G8)+1),2)&lt;&gt;"00",OR(ISNUMBER(INT(MID(B31,(LEN(G8)+3),1))),MID(B31,(LEN(G8)+3),1)=""),  OR(AND(ISNUMBER(INT(MID(B31,(LEN(G8)+1),3))),MID(B31,(LEN(G8)+1),1)&lt;&gt;"0", MID(B31,(LEN(G8)+4),1)=""),AND((ISNUMBER(INT(MID(B31,(LEN(G8)+1),2)))),MID(B31,(LEN(G8)+3),1)=""))),"OK")</f>
        <v>0</v>
      </c>
      <c r="AC31" s="14"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5"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6"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7" t="b">
        <f t="shared" si="39"/>
        <v>0</v>
      </c>
      <c r="AG31" s="17" t="str">
        <f t="shared" si="2"/>
        <v>S# INCORRECT</v>
      </c>
      <c r="BO31" s="20" t="str">
        <f t="shared" si="37"/>
        <v/>
      </c>
      <c r="BP31" s="20" t="b">
        <f t="shared" si="3"/>
        <v>0</v>
      </c>
      <c r="BQ31" s="20" t="b">
        <f t="shared" si="4"/>
        <v>0</v>
      </c>
      <c r="BR31" s="20" t="b">
        <f t="shared" si="5"/>
        <v>0</v>
      </c>
      <c r="BS31" s="20" t="str">
        <f t="shared" si="6"/>
        <v/>
      </c>
      <c r="BT31" s="20" t="str">
        <f t="shared" si="7"/>
        <v/>
      </c>
      <c r="BU31" s="20" t="str">
        <f t="shared" si="8"/>
        <v/>
      </c>
      <c r="BV31" s="20" t="str">
        <f t="shared" si="9"/>
        <v/>
      </c>
      <c r="BW31" s="44" t="str">
        <f t="shared" si="10"/>
        <v/>
      </c>
      <c r="BX31" s="45" t="str">
        <f t="shared" si="27"/>
        <v>INCORRECT</v>
      </c>
      <c r="BY31" s="20" t="b">
        <f t="shared" si="28"/>
        <v>0</v>
      </c>
      <c r="BZ31" s="46" t="str">
        <f t="shared" si="38"/>
        <v/>
      </c>
      <c r="CA31" s="20" t="b">
        <f t="shared" si="11"/>
        <v>0</v>
      </c>
      <c r="CB31" s="20" t="b">
        <f t="shared" si="12"/>
        <v>0</v>
      </c>
      <c r="CC31" s="20" t="b">
        <f t="shared" si="13"/>
        <v>0</v>
      </c>
      <c r="CD31" s="20" t="b">
        <f t="shared" si="14"/>
        <v>0</v>
      </c>
      <c r="CE31" s="20" t="b">
        <f t="shared" si="15"/>
        <v>0</v>
      </c>
      <c r="CF31" s="20" t="b">
        <f t="shared" si="16"/>
        <v>0</v>
      </c>
      <c r="CG31" s="20" t="str">
        <f t="shared" si="17"/>
        <v/>
      </c>
      <c r="CH31" s="20" t="str">
        <f t="shared" si="18"/>
        <v/>
      </c>
      <c r="CI31" s="20" t="str">
        <f t="shared" si="19"/>
        <v/>
      </c>
      <c r="CJ31" s="20" t="str">
        <f t="shared" si="20"/>
        <v/>
      </c>
      <c r="CK31" s="20" t="str">
        <f t="shared" si="21"/>
        <v/>
      </c>
      <c r="CL31" s="20" t="str">
        <f t="shared" si="22"/>
        <v/>
      </c>
      <c r="CM31" s="46" t="str">
        <f t="shared" si="23"/>
        <v/>
      </c>
      <c r="CN31" s="46" t="str">
        <f t="shared" si="24"/>
        <v/>
      </c>
      <c r="CO31" s="47" t="str">
        <f t="shared" si="25"/>
        <v>NO</v>
      </c>
      <c r="CP31" s="47" t="str">
        <f t="shared" si="26"/>
        <v>NO</v>
      </c>
      <c r="CQ31" s="45" t="str">
        <f t="shared" si="29"/>
        <v>NO</v>
      </c>
      <c r="CR31" s="45" t="str">
        <f t="shared" si="30"/>
        <v>NO</v>
      </c>
      <c r="CS31" s="47" t="str">
        <f t="shared" si="31"/>
        <v>OK</v>
      </c>
      <c r="CT31" s="20" t="b">
        <f t="shared" si="32"/>
        <v>0</v>
      </c>
      <c r="CU31" s="20" t="b">
        <f t="shared" si="33"/>
        <v>0</v>
      </c>
      <c r="CV31" s="20" t="b">
        <f t="shared" si="34"/>
        <v>0</v>
      </c>
      <c r="CW31" s="20" t="b">
        <f t="shared" si="35"/>
        <v>0</v>
      </c>
      <c r="CX31" s="46" t="str">
        <f t="shared" si="36"/>
        <v>SEQUENCE INCORRECT</v>
      </c>
      <c r="CY31" s="48">
        <f>COUNTIF(B19:B30,T(B31))</f>
        <v>12</v>
      </c>
    </row>
    <row r="32" spans="1:103" s="1" customFormat="1" ht="20.100000000000001" customHeight="1" thickBot="1">
      <c r="A32" s="37"/>
      <c r="B32" s="126"/>
      <c r="C32" s="127"/>
      <c r="D32" s="126"/>
      <c r="E32" s="127"/>
      <c r="F32" s="126"/>
      <c r="G32" s="127"/>
      <c r="H32" s="139" t="str">
        <f>IF(AND(AG32="OK",R32="OK"),IF(AND(A32&lt;&gt;"",D32&lt;&gt;"",F32&lt;&gt;"",OR(D32&lt;=E17,D32="ABS"),OR(F32&lt;=G17,F32="ABS")),IF(AND(F32="ABS"),"ABS",IF(SUM(D32:F32)=0,"ZERO",SUM(D32,F32))),""),"")</f>
        <v/>
      </c>
      <c r="I32" s="140"/>
      <c r="J32" s="140"/>
      <c r="K32" s="140"/>
      <c r="L32" s="140"/>
      <c r="M32" s="140"/>
      <c r="N32" s="140"/>
      <c r="O32" s="140"/>
      <c r="P32" s="141"/>
      <c r="Q32" s="194"/>
      <c r="R32" s="49" t="str">
        <f t="shared" si="1"/>
        <v/>
      </c>
      <c r="S32" s="145" t="str">
        <f>IF(OR(AND(OR(D32&lt;=E17,D32=0,D32="ABS"),OR(F32&lt;=G17,F32=0,F32="ABS"))),IF(OR(AND(A32="",B32="",D32="",F32=""),AND(A32&lt;&gt;"",B32&lt;&gt;"",D32&lt;&gt;"",F32&lt;&gt;"", AG32="OK")),"","Given Marks or Format is incorrect"), "Given Marks or Format is incorrect")</f>
        <v/>
      </c>
      <c r="T32" s="146"/>
      <c r="U32" s="146"/>
      <c r="V32" s="146"/>
      <c r="W32" s="146"/>
      <c r="X32" s="147"/>
      <c r="Y32" s="93"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15"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5"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3" t="b">
        <f>IF(AND( EXACT(LEFT(B32,LEN(G8)), G8),ISNUMBER(INT(MID(B32,(LEN(G8)+1),1))),ISNUMBER(INT(MID(B32,(LEN(G8)+2),1))), MID(B32,(LEN(G8)+1),2)&lt;&gt;"00",OR(ISNUMBER(INT(MID(B32,(LEN(G8)+3),1))),MID(B32,(LEN(G8)+3),1)=""),  OR(AND(ISNUMBER(INT(MID(B32,(LEN(G8)+1),3))),MID(B32,(LEN(G8)+1),1)&lt;&gt;"0", MID(B32,(LEN(G8)+4),1)=""),AND((ISNUMBER(INT(MID(B32,(LEN(G8)+1),2)))),MID(B32,(LEN(G8)+3),1)=""))),"OK")</f>
        <v>0</v>
      </c>
      <c r="AC32" s="14"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5"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6"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7" t="b">
        <f t="shared" si="39"/>
        <v>0</v>
      </c>
      <c r="AG32" s="17" t="str">
        <f t="shared" si="2"/>
        <v>S# INCORRECT</v>
      </c>
      <c r="BO32" s="20" t="str">
        <f t="shared" si="37"/>
        <v/>
      </c>
      <c r="BP32" s="20" t="b">
        <f t="shared" si="3"/>
        <v>0</v>
      </c>
      <c r="BQ32" s="20" t="b">
        <f t="shared" si="4"/>
        <v>0</v>
      </c>
      <c r="BR32" s="20" t="b">
        <f t="shared" si="5"/>
        <v>0</v>
      </c>
      <c r="BS32" s="20" t="str">
        <f t="shared" si="6"/>
        <v/>
      </c>
      <c r="BT32" s="20" t="str">
        <f t="shared" si="7"/>
        <v/>
      </c>
      <c r="BU32" s="20" t="str">
        <f t="shared" si="8"/>
        <v/>
      </c>
      <c r="BV32" s="20" t="str">
        <f t="shared" si="9"/>
        <v/>
      </c>
      <c r="BW32" s="44" t="str">
        <f t="shared" si="10"/>
        <v/>
      </c>
      <c r="BX32" s="45" t="str">
        <f t="shared" si="27"/>
        <v>INCORRECT</v>
      </c>
      <c r="BY32" s="20" t="b">
        <f t="shared" si="28"/>
        <v>0</v>
      </c>
      <c r="BZ32" s="46" t="str">
        <f t="shared" si="38"/>
        <v/>
      </c>
      <c r="CA32" s="20" t="b">
        <f t="shared" si="11"/>
        <v>0</v>
      </c>
      <c r="CB32" s="20" t="b">
        <f t="shared" si="12"/>
        <v>0</v>
      </c>
      <c r="CC32" s="20" t="b">
        <f t="shared" si="13"/>
        <v>0</v>
      </c>
      <c r="CD32" s="20" t="b">
        <f t="shared" si="14"/>
        <v>0</v>
      </c>
      <c r="CE32" s="20" t="b">
        <f t="shared" si="15"/>
        <v>0</v>
      </c>
      <c r="CF32" s="20" t="b">
        <f t="shared" si="16"/>
        <v>0</v>
      </c>
      <c r="CG32" s="20" t="str">
        <f t="shared" si="17"/>
        <v/>
      </c>
      <c r="CH32" s="20" t="str">
        <f t="shared" si="18"/>
        <v/>
      </c>
      <c r="CI32" s="20" t="str">
        <f t="shared" si="19"/>
        <v/>
      </c>
      <c r="CJ32" s="20" t="str">
        <f t="shared" si="20"/>
        <v/>
      </c>
      <c r="CK32" s="20" t="str">
        <f t="shared" si="21"/>
        <v/>
      </c>
      <c r="CL32" s="20" t="str">
        <f t="shared" si="22"/>
        <v/>
      </c>
      <c r="CM32" s="46" t="str">
        <f t="shared" si="23"/>
        <v/>
      </c>
      <c r="CN32" s="46" t="str">
        <f t="shared" si="24"/>
        <v/>
      </c>
      <c r="CO32" s="47" t="str">
        <f t="shared" si="25"/>
        <v>NO</v>
      </c>
      <c r="CP32" s="47" t="str">
        <f t="shared" si="26"/>
        <v>NO</v>
      </c>
      <c r="CQ32" s="45" t="str">
        <f t="shared" si="29"/>
        <v>NO</v>
      </c>
      <c r="CR32" s="45" t="str">
        <f t="shared" si="30"/>
        <v>NO</v>
      </c>
      <c r="CS32" s="47" t="str">
        <f t="shared" si="31"/>
        <v>OK</v>
      </c>
      <c r="CT32" s="20" t="b">
        <f t="shared" si="32"/>
        <v>0</v>
      </c>
      <c r="CU32" s="20" t="b">
        <f t="shared" si="33"/>
        <v>0</v>
      </c>
      <c r="CV32" s="20" t="b">
        <f t="shared" si="34"/>
        <v>0</v>
      </c>
      <c r="CW32" s="20" t="b">
        <f t="shared" si="35"/>
        <v>0</v>
      </c>
      <c r="CX32" s="46" t="str">
        <f t="shared" si="36"/>
        <v>SEQUENCE INCORRECT</v>
      </c>
      <c r="CY32" s="48">
        <f>COUNTIF(B19:B31,T(B32))</f>
        <v>13</v>
      </c>
    </row>
    <row r="33" spans="1:103" s="1" customFormat="1" ht="20.100000000000001" customHeight="1" thickBot="1">
      <c r="A33" s="37"/>
      <c r="B33" s="126"/>
      <c r="C33" s="127"/>
      <c r="D33" s="126"/>
      <c r="E33" s="127"/>
      <c r="F33" s="126"/>
      <c r="G33" s="127"/>
      <c r="H33" s="139" t="str">
        <f>IF(AND(AG33="OK",R33="OK"),IF(AND(A33&lt;&gt;"",D33&lt;&gt;"",F33&lt;&gt;"",OR(D33&lt;=E17,D33="ABS"),OR(F33&lt;=G17,F33="ABS")),IF(AND(F33="ABS"),"ABS",IF(SUM(D33:F33)=0,"ZERO",SUM(D33,F33))),""),"")</f>
        <v/>
      </c>
      <c r="I33" s="140"/>
      <c r="J33" s="140"/>
      <c r="K33" s="140"/>
      <c r="L33" s="140"/>
      <c r="M33" s="140"/>
      <c r="N33" s="140"/>
      <c r="O33" s="140"/>
      <c r="P33" s="141"/>
      <c r="Q33" s="194"/>
      <c r="R33" s="49" t="str">
        <f t="shared" si="1"/>
        <v/>
      </c>
      <c r="S33" s="145" t="str">
        <f>IF(OR(AND(OR(D33&lt;=E17,D33=0,D33="ABS"),OR(F33&lt;=G17,F33=0,F33="ABS"))),IF(OR(AND(A33="",B33="",D33="",F33=""),AND(A33&lt;&gt;"",B33&lt;&gt;"",D33&lt;&gt;"",F33&lt;&gt;"", AG33="OK")),"","Given Marks or Format is incorrect"), "Given Marks or Format is incorrect")</f>
        <v/>
      </c>
      <c r="T33" s="146"/>
      <c r="U33" s="146"/>
      <c r="V33" s="146"/>
      <c r="W33" s="146"/>
      <c r="X33" s="147"/>
      <c r="Y33" s="93"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15"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5"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3" t="b">
        <f>IF(AND( EXACT(LEFT(B33,LEN(G8)), G8),ISNUMBER(INT(MID(B33,(LEN(G8)+1),1))),ISNUMBER(INT(MID(B33,(LEN(G8)+2),1))), MID(B33,(LEN(G8)+1),2)&lt;&gt;"00",OR(ISNUMBER(INT(MID(B33,(LEN(G8)+3),1))),MID(B33,(LEN(G8)+3),1)=""),  OR(AND(ISNUMBER(INT(MID(B33,(LEN(G8)+1),3))),MID(B33,(LEN(G8)+1),1)&lt;&gt;"0", MID(B33,(LEN(G8)+4),1)=""),AND((ISNUMBER(INT(MID(B33,(LEN(G8)+1),2)))),MID(B33,(LEN(G8)+3),1)=""))),"OK")</f>
        <v>0</v>
      </c>
      <c r="AC33" s="14"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5"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6"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7" t="b">
        <f t="shared" si="39"/>
        <v>0</v>
      </c>
      <c r="AG33" s="17" t="str">
        <f t="shared" si="2"/>
        <v>S# INCORRECT</v>
      </c>
      <c r="BO33" s="20" t="str">
        <f t="shared" si="37"/>
        <v/>
      </c>
      <c r="BP33" s="20" t="b">
        <f t="shared" si="3"/>
        <v>0</v>
      </c>
      <c r="BQ33" s="20" t="b">
        <f t="shared" si="4"/>
        <v>0</v>
      </c>
      <c r="BR33" s="20" t="b">
        <f t="shared" si="5"/>
        <v>0</v>
      </c>
      <c r="BS33" s="20" t="str">
        <f t="shared" si="6"/>
        <v/>
      </c>
      <c r="BT33" s="20" t="str">
        <f t="shared" si="7"/>
        <v/>
      </c>
      <c r="BU33" s="20" t="str">
        <f t="shared" si="8"/>
        <v/>
      </c>
      <c r="BV33" s="20" t="str">
        <f t="shared" si="9"/>
        <v/>
      </c>
      <c r="BW33" s="44" t="str">
        <f t="shared" si="10"/>
        <v/>
      </c>
      <c r="BX33" s="45" t="str">
        <f t="shared" si="27"/>
        <v>INCORRECT</v>
      </c>
      <c r="BY33" s="20" t="b">
        <f t="shared" si="28"/>
        <v>0</v>
      </c>
      <c r="BZ33" s="46" t="str">
        <f t="shared" si="38"/>
        <v/>
      </c>
      <c r="CA33" s="20" t="b">
        <f t="shared" si="11"/>
        <v>0</v>
      </c>
      <c r="CB33" s="20" t="b">
        <f t="shared" si="12"/>
        <v>0</v>
      </c>
      <c r="CC33" s="20" t="b">
        <f t="shared" si="13"/>
        <v>0</v>
      </c>
      <c r="CD33" s="20" t="b">
        <f t="shared" si="14"/>
        <v>0</v>
      </c>
      <c r="CE33" s="20" t="b">
        <f t="shared" si="15"/>
        <v>0</v>
      </c>
      <c r="CF33" s="20" t="b">
        <f t="shared" si="16"/>
        <v>0</v>
      </c>
      <c r="CG33" s="20" t="str">
        <f t="shared" si="17"/>
        <v/>
      </c>
      <c r="CH33" s="20" t="str">
        <f t="shared" si="18"/>
        <v/>
      </c>
      <c r="CI33" s="20" t="str">
        <f t="shared" si="19"/>
        <v/>
      </c>
      <c r="CJ33" s="20" t="str">
        <f t="shared" si="20"/>
        <v/>
      </c>
      <c r="CK33" s="20" t="str">
        <f t="shared" si="21"/>
        <v/>
      </c>
      <c r="CL33" s="20" t="str">
        <f t="shared" si="22"/>
        <v/>
      </c>
      <c r="CM33" s="46" t="str">
        <f t="shared" si="23"/>
        <v/>
      </c>
      <c r="CN33" s="46" t="str">
        <f t="shared" si="24"/>
        <v/>
      </c>
      <c r="CO33" s="47" t="str">
        <f t="shared" si="25"/>
        <v>NO</v>
      </c>
      <c r="CP33" s="47" t="str">
        <f t="shared" si="26"/>
        <v>NO</v>
      </c>
      <c r="CQ33" s="45" t="str">
        <f t="shared" si="29"/>
        <v>NO</v>
      </c>
      <c r="CR33" s="45" t="str">
        <f t="shared" si="30"/>
        <v>NO</v>
      </c>
      <c r="CS33" s="47" t="str">
        <f t="shared" si="31"/>
        <v>OK</v>
      </c>
      <c r="CT33" s="20" t="b">
        <f t="shared" si="32"/>
        <v>0</v>
      </c>
      <c r="CU33" s="20" t="b">
        <f t="shared" si="33"/>
        <v>0</v>
      </c>
      <c r="CV33" s="20" t="b">
        <f t="shared" si="34"/>
        <v>0</v>
      </c>
      <c r="CW33" s="20" t="b">
        <f t="shared" si="35"/>
        <v>0</v>
      </c>
      <c r="CX33" s="46" t="str">
        <f t="shared" si="36"/>
        <v>SEQUENCE INCORRECT</v>
      </c>
      <c r="CY33" s="48">
        <f>COUNTIF(B19:B32,T(B33))</f>
        <v>14</v>
      </c>
    </row>
    <row r="34" spans="1:103" s="1" customFormat="1" ht="20.100000000000001" customHeight="1" thickBot="1">
      <c r="A34" s="37"/>
      <c r="B34" s="126"/>
      <c r="C34" s="127"/>
      <c r="D34" s="126"/>
      <c r="E34" s="127"/>
      <c r="F34" s="126"/>
      <c r="G34" s="127"/>
      <c r="H34" s="139" t="str">
        <f>IF(AND(AG34="OK",R34="OK"),IF(AND(A34&lt;&gt;"",D34&lt;&gt;"",F34&lt;&gt;"",OR(D34&lt;=E17,D34="ABS"),OR(F34&lt;=G17,F34="ABS")),IF(AND(F34="ABS"),"ABS",IF(SUM(D34:F34)=0,"ZERO",SUM(D34,F34))),""),"")</f>
        <v/>
      </c>
      <c r="I34" s="140"/>
      <c r="J34" s="140"/>
      <c r="K34" s="140"/>
      <c r="L34" s="140"/>
      <c r="M34" s="140"/>
      <c r="N34" s="140"/>
      <c r="O34" s="140"/>
      <c r="P34" s="141"/>
      <c r="Q34" s="194"/>
      <c r="R34" s="49" t="str">
        <f t="shared" si="1"/>
        <v/>
      </c>
      <c r="S34" s="145" t="str">
        <f>IF(OR(AND(OR(D34&lt;=E17,D34=0,D34="ABS"),OR(F34&lt;=G17,F34=0,F34="ABS"))),IF(OR(AND(A34="",B34="",D34="",F34=""),AND(A34&lt;&gt;"",B34&lt;&gt;"",D34&lt;&gt;"",F34&lt;&gt;"", AG34="OK")),"","Given Marks or Format is incorrect"), "Given Marks or Format is incorrect")</f>
        <v/>
      </c>
      <c r="T34" s="146"/>
      <c r="U34" s="146"/>
      <c r="V34" s="146"/>
      <c r="W34" s="146"/>
      <c r="X34" s="147"/>
      <c r="Y34" s="93"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15"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5"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3" t="b">
        <f>IF(AND( EXACT(LEFT(B34,LEN(G8)), G8),ISNUMBER(INT(MID(B34,(LEN(G8)+1),1))),ISNUMBER(INT(MID(B34,(LEN(G8)+2),1))), MID(B34,(LEN(G8)+1),2)&lt;&gt;"00",OR(ISNUMBER(INT(MID(B34,(LEN(G8)+3),1))),MID(B34,(LEN(G8)+3),1)=""),  OR(AND(ISNUMBER(INT(MID(B34,(LEN(G8)+1),3))),MID(B34,(LEN(G8)+1),1)&lt;&gt;"0", MID(B34,(LEN(G8)+4),1)=""),AND((ISNUMBER(INT(MID(B34,(LEN(G8)+1),2)))),MID(B34,(LEN(G8)+3),1)=""))),"OK")</f>
        <v>0</v>
      </c>
      <c r="AC34" s="14"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5"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6"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7" t="b">
        <f t="shared" si="39"/>
        <v>0</v>
      </c>
      <c r="AG34" s="17" t="str">
        <f t="shared" si="2"/>
        <v>S# INCORRECT</v>
      </c>
      <c r="BO34" s="20" t="str">
        <f t="shared" si="37"/>
        <v/>
      </c>
      <c r="BP34" s="20" t="b">
        <f t="shared" si="3"/>
        <v>0</v>
      </c>
      <c r="BQ34" s="20" t="b">
        <f t="shared" si="4"/>
        <v>0</v>
      </c>
      <c r="BR34" s="20" t="b">
        <f t="shared" si="5"/>
        <v>0</v>
      </c>
      <c r="BS34" s="20" t="str">
        <f t="shared" si="6"/>
        <v/>
      </c>
      <c r="BT34" s="20" t="str">
        <f t="shared" si="7"/>
        <v/>
      </c>
      <c r="BU34" s="20" t="str">
        <f t="shared" si="8"/>
        <v/>
      </c>
      <c r="BV34" s="20" t="str">
        <f t="shared" si="9"/>
        <v/>
      </c>
      <c r="BW34" s="44" t="str">
        <f t="shared" si="10"/>
        <v/>
      </c>
      <c r="BX34" s="45" t="str">
        <f t="shared" si="27"/>
        <v>INCORRECT</v>
      </c>
      <c r="BY34" s="20" t="b">
        <f t="shared" si="28"/>
        <v>0</v>
      </c>
      <c r="BZ34" s="46" t="str">
        <f t="shared" si="38"/>
        <v/>
      </c>
      <c r="CA34" s="20" t="b">
        <f t="shared" si="11"/>
        <v>0</v>
      </c>
      <c r="CB34" s="20" t="b">
        <f t="shared" si="12"/>
        <v>0</v>
      </c>
      <c r="CC34" s="20" t="b">
        <f t="shared" si="13"/>
        <v>0</v>
      </c>
      <c r="CD34" s="20" t="b">
        <f t="shared" si="14"/>
        <v>0</v>
      </c>
      <c r="CE34" s="20" t="b">
        <f t="shared" si="15"/>
        <v>0</v>
      </c>
      <c r="CF34" s="20" t="b">
        <f t="shared" si="16"/>
        <v>0</v>
      </c>
      <c r="CG34" s="20" t="str">
        <f t="shared" si="17"/>
        <v/>
      </c>
      <c r="CH34" s="20" t="str">
        <f t="shared" si="18"/>
        <v/>
      </c>
      <c r="CI34" s="20" t="str">
        <f t="shared" si="19"/>
        <v/>
      </c>
      <c r="CJ34" s="20" t="str">
        <f t="shared" si="20"/>
        <v/>
      </c>
      <c r="CK34" s="20" t="str">
        <f t="shared" si="21"/>
        <v/>
      </c>
      <c r="CL34" s="20" t="str">
        <f t="shared" si="22"/>
        <v/>
      </c>
      <c r="CM34" s="46" t="str">
        <f t="shared" si="23"/>
        <v/>
      </c>
      <c r="CN34" s="46" t="str">
        <f t="shared" si="24"/>
        <v/>
      </c>
      <c r="CO34" s="47" t="str">
        <f t="shared" si="25"/>
        <v>NO</v>
      </c>
      <c r="CP34" s="47" t="str">
        <f t="shared" si="26"/>
        <v>NO</v>
      </c>
      <c r="CQ34" s="45" t="str">
        <f t="shared" si="29"/>
        <v>NO</v>
      </c>
      <c r="CR34" s="45" t="str">
        <f t="shared" si="30"/>
        <v>NO</v>
      </c>
      <c r="CS34" s="47" t="str">
        <f t="shared" si="31"/>
        <v>OK</v>
      </c>
      <c r="CT34" s="20" t="b">
        <f t="shared" si="32"/>
        <v>0</v>
      </c>
      <c r="CU34" s="20" t="b">
        <f t="shared" si="33"/>
        <v>0</v>
      </c>
      <c r="CV34" s="20" t="b">
        <f t="shared" si="34"/>
        <v>0</v>
      </c>
      <c r="CW34" s="20" t="b">
        <f t="shared" si="35"/>
        <v>0</v>
      </c>
      <c r="CX34" s="46" t="str">
        <f t="shared" si="36"/>
        <v>SEQUENCE INCORRECT</v>
      </c>
      <c r="CY34" s="48">
        <f>COUNTIF(B19:B33,T(B34))</f>
        <v>15</v>
      </c>
    </row>
    <row r="35" spans="1:103" s="1" customFormat="1" ht="20.100000000000001" customHeight="1" thickBot="1">
      <c r="A35" s="37"/>
      <c r="B35" s="126"/>
      <c r="C35" s="127"/>
      <c r="D35" s="126"/>
      <c r="E35" s="127"/>
      <c r="F35" s="126"/>
      <c r="G35" s="127"/>
      <c r="H35" s="139" t="str">
        <f>IF(AND(AG35="OK",R35="OK"),IF(AND(A35&lt;&gt;"",D35&lt;&gt;"",F35&lt;&gt;"",OR(D35&lt;=E17,D35="ABS"),OR(F35&lt;=G17,F35="ABS")),IF(AND(F35="ABS"),"ABS",IF(SUM(D35:F35)=0,"ZERO",SUM(D35,F35))),""),"")</f>
        <v/>
      </c>
      <c r="I35" s="140"/>
      <c r="J35" s="140"/>
      <c r="K35" s="140"/>
      <c r="L35" s="140"/>
      <c r="M35" s="140"/>
      <c r="N35" s="140"/>
      <c r="O35" s="140"/>
      <c r="P35" s="141"/>
      <c r="Q35" s="194"/>
      <c r="R35" s="49" t="str">
        <f t="shared" si="1"/>
        <v/>
      </c>
      <c r="S35" s="145" t="str">
        <f>IF(OR(AND(OR(D35&lt;=E17,D35=0,D35="ABS"),OR(F35&lt;=G17,F35=0,F35="ABS"))),IF(OR(AND(A35="",B35="",D35="",F35=""),AND(A35&lt;&gt;"",B35&lt;&gt;"",D35&lt;&gt;"",F35&lt;&gt;"", AG35="OK")),"","Given Marks or Format is incorrect"), "Given Marks or Format is incorrect")</f>
        <v/>
      </c>
      <c r="T35" s="146"/>
      <c r="U35" s="146"/>
      <c r="V35" s="146"/>
      <c r="W35" s="146"/>
      <c r="X35" s="147"/>
      <c r="Y35" s="93"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15"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5"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3" t="b">
        <f>IF(AND( EXACT(LEFT(B35,LEN(G8)), G8),ISNUMBER(INT(MID(B35,(LEN(G8)+1),1))),ISNUMBER(INT(MID(B35,(LEN(G8)+2),1))), MID(B35,(LEN(G8)+1),2)&lt;&gt;"00",OR(ISNUMBER(INT(MID(B35,(LEN(G8)+3),1))),MID(B35,(LEN(G8)+3),1)=""),  OR(AND(ISNUMBER(INT(MID(B35,(LEN(G8)+1),3))),MID(B35,(LEN(G8)+1),1)&lt;&gt;"0", MID(B35,(LEN(G8)+4),1)=""),AND((ISNUMBER(INT(MID(B35,(LEN(G8)+1),2)))),MID(B35,(LEN(G8)+3),1)=""))),"OK")</f>
        <v>0</v>
      </c>
      <c r="AC35" s="14"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5"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6"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7" t="b">
        <f t="shared" si="39"/>
        <v>0</v>
      </c>
      <c r="AG35" s="17" t="str">
        <f t="shared" si="2"/>
        <v>S# INCORRECT</v>
      </c>
      <c r="BO35" s="20" t="str">
        <f t="shared" si="37"/>
        <v/>
      </c>
      <c r="BP35" s="20" t="b">
        <f t="shared" si="3"/>
        <v>0</v>
      </c>
      <c r="BQ35" s="20" t="b">
        <f t="shared" si="4"/>
        <v>0</v>
      </c>
      <c r="BR35" s="20" t="b">
        <f t="shared" si="5"/>
        <v>0</v>
      </c>
      <c r="BS35" s="20" t="str">
        <f t="shared" si="6"/>
        <v/>
      </c>
      <c r="BT35" s="20" t="str">
        <f t="shared" si="7"/>
        <v/>
      </c>
      <c r="BU35" s="20" t="str">
        <f t="shared" si="8"/>
        <v/>
      </c>
      <c r="BV35" s="20" t="str">
        <f t="shared" si="9"/>
        <v/>
      </c>
      <c r="BW35" s="44" t="str">
        <f t="shared" si="10"/>
        <v/>
      </c>
      <c r="BX35" s="45" t="str">
        <f t="shared" si="27"/>
        <v>INCORRECT</v>
      </c>
      <c r="BY35" s="20" t="b">
        <f t="shared" si="28"/>
        <v>0</v>
      </c>
      <c r="BZ35" s="46" t="str">
        <f t="shared" si="38"/>
        <v/>
      </c>
      <c r="CA35" s="20" t="b">
        <f t="shared" si="11"/>
        <v>0</v>
      </c>
      <c r="CB35" s="20" t="b">
        <f t="shared" si="12"/>
        <v>0</v>
      </c>
      <c r="CC35" s="20" t="b">
        <f t="shared" si="13"/>
        <v>0</v>
      </c>
      <c r="CD35" s="20" t="b">
        <f t="shared" si="14"/>
        <v>0</v>
      </c>
      <c r="CE35" s="20" t="b">
        <f t="shared" si="15"/>
        <v>0</v>
      </c>
      <c r="CF35" s="20" t="b">
        <f t="shared" si="16"/>
        <v>0</v>
      </c>
      <c r="CG35" s="20" t="str">
        <f t="shared" si="17"/>
        <v/>
      </c>
      <c r="CH35" s="20" t="str">
        <f t="shared" si="18"/>
        <v/>
      </c>
      <c r="CI35" s="20" t="str">
        <f t="shared" si="19"/>
        <v/>
      </c>
      <c r="CJ35" s="20" t="str">
        <f t="shared" si="20"/>
        <v/>
      </c>
      <c r="CK35" s="20" t="str">
        <f t="shared" si="21"/>
        <v/>
      </c>
      <c r="CL35" s="20" t="str">
        <f t="shared" si="22"/>
        <v/>
      </c>
      <c r="CM35" s="46" t="str">
        <f t="shared" si="23"/>
        <v/>
      </c>
      <c r="CN35" s="46" t="str">
        <f t="shared" si="24"/>
        <v/>
      </c>
      <c r="CO35" s="47" t="str">
        <f t="shared" si="25"/>
        <v>NO</v>
      </c>
      <c r="CP35" s="47" t="str">
        <f t="shared" si="26"/>
        <v>NO</v>
      </c>
      <c r="CQ35" s="45" t="str">
        <f t="shared" si="29"/>
        <v>NO</v>
      </c>
      <c r="CR35" s="45" t="str">
        <f t="shared" si="30"/>
        <v>NO</v>
      </c>
      <c r="CS35" s="47" t="str">
        <f t="shared" si="31"/>
        <v>OK</v>
      </c>
      <c r="CT35" s="20" t="b">
        <f t="shared" si="32"/>
        <v>0</v>
      </c>
      <c r="CU35" s="20" t="b">
        <f t="shared" si="33"/>
        <v>0</v>
      </c>
      <c r="CV35" s="20" t="b">
        <f t="shared" si="34"/>
        <v>0</v>
      </c>
      <c r="CW35" s="20" t="b">
        <f t="shared" si="35"/>
        <v>0</v>
      </c>
      <c r="CX35" s="46" t="str">
        <f t="shared" si="36"/>
        <v>SEQUENCE INCORRECT</v>
      </c>
      <c r="CY35" s="48">
        <f>COUNTIF(B19:B34,T(B35))</f>
        <v>16</v>
      </c>
    </row>
    <row r="36" spans="1:103" s="1" customFormat="1" ht="20.100000000000001" customHeight="1" thickBot="1">
      <c r="A36" s="37"/>
      <c r="B36" s="126"/>
      <c r="C36" s="127"/>
      <c r="D36" s="126"/>
      <c r="E36" s="127"/>
      <c r="F36" s="126"/>
      <c r="G36" s="127"/>
      <c r="H36" s="139" t="str">
        <f>IF(AND(AG36="OK",R36="OK"),IF(AND(A36&lt;&gt;"",D36&lt;&gt;"",F36&lt;&gt;"",OR(D36&lt;=E17,D36="ABS"),OR(F36&lt;=G17,F36="ABS")),IF(AND(F36="ABS"),"ABS",IF(SUM(D36:F36)=0,"ZERO",SUM(D36,F36))),""),"")</f>
        <v/>
      </c>
      <c r="I36" s="140"/>
      <c r="J36" s="140"/>
      <c r="K36" s="140"/>
      <c r="L36" s="140"/>
      <c r="M36" s="140"/>
      <c r="N36" s="140"/>
      <c r="O36" s="140"/>
      <c r="P36" s="141"/>
      <c r="Q36" s="194"/>
      <c r="R36" s="49" t="str">
        <f t="shared" si="1"/>
        <v/>
      </c>
      <c r="S36" s="145" t="str">
        <f>IF(OR(AND(OR(D36&lt;=E17,D36=0,D36="ABS"),OR(F36&lt;=G17,F36=0,F36="ABS"))),IF(OR(AND(A36="",B36="",D36="",F36=""),AND(A36&lt;&gt;"",B36&lt;&gt;"",D36&lt;&gt;"",F36&lt;&gt;"", AG36="OK")),"","Given Marks or Format is incorrect"), "Given Marks or Format is incorrect")</f>
        <v/>
      </c>
      <c r="T36" s="146"/>
      <c r="U36" s="146"/>
      <c r="V36" s="146"/>
      <c r="W36" s="146"/>
      <c r="X36" s="147"/>
      <c r="Y36" s="93"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15"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5"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3" t="b">
        <f>IF(AND( EXACT(LEFT(B36,LEN(G8)), G8),ISNUMBER(INT(MID(B36,(LEN(G8)+1),1))),ISNUMBER(INT(MID(B36,(LEN(G8)+2),1))), MID(B36,(LEN(G8)+1),2)&lt;&gt;"00",OR(ISNUMBER(INT(MID(B36,(LEN(G8)+3),1))),MID(B36,(LEN(G8)+3),1)=""),  OR(AND(ISNUMBER(INT(MID(B36,(LEN(G8)+1),3))),MID(B36,(LEN(G8)+1),1)&lt;&gt;"0", MID(B36,(LEN(G8)+4),1)=""),AND((ISNUMBER(INT(MID(B36,(LEN(G8)+1),2)))),MID(B36,(LEN(G8)+3),1)=""))),"OK")</f>
        <v>0</v>
      </c>
      <c r="AC36" s="14"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5"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6"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7" t="b">
        <f t="shared" si="39"/>
        <v>0</v>
      </c>
      <c r="AG36" s="17" t="str">
        <f t="shared" si="2"/>
        <v>S# INCORRECT</v>
      </c>
      <c r="BO36" s="20" t="str">
        <f t="shared" si="37"/>
        <v/>
      </c>
      <c r="BP36" s="20" t="b">
        <f t="shared" si="3"/>
        <v>0</v>
      </c>
      <c r="BQ36" s="20" t="b">
        <f t="shared" si="4"/>
        <v>0</v>
      </c>
      <c r="BR36" s="20" t="b">
        <f t="shared" si="5"/>
        <v>0</v>
      </c>
      <c r="BS36" s="20" t="str">
        <f t="shared" si="6"/>
        <v/>
      </c>
      <c r="BT36" s="20" t="str">
        <f t="shared" si="7"/>
        <v/>
      </c>
      <c r="BU36" s="20" t="str">
        <f t="shared" si="8"/>
        <v/>
      </c>
      <c r="BV36" s="20" t="str">
        <f t="shared" si="9"/>
        <v/>
      </c>
      <c r="BW36" s="44" t="str">
        <f t="shared" si="10"/>
        <v/>
      </c>
      <c r="BX36" s="45" t="str">
        <f t="shared" si="27"/>
        <v>INCORRECT</v>
      </c>
      <c r="BY36" s="20" t="b">
        <f t="shared" si="28"/>
        <v>0</v>
      </c>
      <c r="BZ36" s="46" t="str">
        <f t="shared" si="38"/>
        <v/>
      </c>
      <c r="CA36" s="20" t="b">
        <f t="shared" si="11"/>
        <v>0</v>
      </c>
      <c r="CB36" s="20" t="b">
        <f t="shared" si="12"/>
        <v>0</v>
      </c>
      <c r="CC36" s="20" t="b">
        <f t="shared" si="13"/>
        <v>0</v>
      </c>
      <c r="CD36" s="20" t="b">
        <f t="shared" si="14"/>
        <v>0</v>
      </c>
      <c r="CE36" s="20" t="b">
        <f t="shared" si="15"/>
        <v>0</v>
      </c>
      <c r="CF36" s="20" t="b">
        <f t="shared" si="16"/>
        <v>0</v>
      </c>
      <c r="CG36" s="20" t="str">
        <f t="shared" si="17"/>
        <v/>
      </c>
      <c r="CH36" s="20" t="str">
        <f t="shared" si="18"/>
        <v/>
      </c>
      <c r="CI36" s="20" t="str">
        <f t="shared" si="19"/>
        <v/>
      </c>
      <c r="CJ36" s="20" t="str">
        <f t="shared" si="20"/>
        <v/>
      </c>
      <c r="CK36" s="20" t="str">
        <f t="shared" si="21"/>
        <v/>
      </c>
      <c r="CL36" s="20" t="str">
        <f t="shared" si="22"/>
        <v/>
      </c>
      <c r="CM36" s="46" t="str">
        <f t="shared" si="23"/>
        <v/>
      </c>
      <c r="CN36" s="46" t="str">
        <f t="shared" si="24"/>
        <v/>
      </c>
      <c r="CO36" s="47" t="str">
        <f t="shared" si="25"/>
        <v>NO</v>
      </c>
      <c r="CP36" s="47" t="str">
        <f t="shared" si="26"/>
        <v>NO</v>
      </c>
      <c r="CQ36" s="45" t="str">
        <f t="shared" si="29"/>
        <v>NO</v>
      </c>
      <c r="CR36" s="45" t="str">
        <f t="shared" si="30"/>
        <v>NO</v>
      </c>
      <c r="CS36" s="47" t="str">
        <f t="shared" si="31"/>
        <v>OK</v>
      </c>
      <c r="CT36" s="20" t="b">
        <f t="shared" si="32"/>
        <v>0</v>
      </c>
      <c r="CU36" s="20" t="b">
        <f t="shared" si="33"/>
        <v>0</v>
      </c>
      <c r="CV36" s="20" t="b">
        <f t="shared" si="34"/>
        <v>0</v>
      </c>
      <c r="CW36" s="20" t="b">
        <f t="shared" si="35"/>
        <v>0</v>
      </c>
      <c r="CX36" s="46" t="str">
        <f t="shared" si="36"/>
        <v>SEQUENCE INCORRECT</v>
      </c>
      <c r="CY36" s="48">
        <f>COUNTIF(B19:B35,T(B36))</f>
        <v>17</v>
      </c>
    </row>
    <row r="37" spans="1:103" s="1" customFormat="1" ht="20.100000000000001" customHeight="1" thickBot="1">
      <c r="A37" s="37"/>
      <c r="B37" s="126"/>
      <c r="C37" s="127"/>
      <c r="D37" s="126"/>
      <c r="E37" s="127"/>
      <c r="F37" s="126"/>
      <c r="G37" s="127"/>
      <c r="H37" s="139" t="str">
        <f>IF(AND(AG37="OK",R37="OK"),IF(AND(A37&lt;&gt;"",D37&lt;&gt;"",F37&lt;&gt;"",OR(D37&lt;=E17,D37="ABS"),OR(F37&lt;=G17,F37="ABS")),IF(AND(F37="ABS"),"ABS",IF(SUM(D37:F37)=0,"ZERO",SUM(D37,F37))),""),"")</f>
        <v/>
      </c>
      <c r="I37" s="140"/>
      <c r="J37" s="140"/>
      <c r="K37" s="140"/>
      <c r="L37" s="140"/>
      <c r="M37" s="140"/>
      <c r="N37" s="140"/>
      <c r="O37" s="140"/>
      <c r="P37" s="141"/>
      <c r="Q37" s="194"/>
      <c r="R37" s="49" t="str">
        <f t="shared" si="1"/>
        <v/>
      </c>
      <c r="S37" s="145" t="str">
        <f>IF(OR(AND(OR(D37&lt;=E17,D37=0,D37="ABS"),OR(F37&lt;=G17,F37=0,F37="ABS"))),IF(OR(AND(A37="",B37="",D37="",F37=""),AND(A37&lt;&gt;"",B37&lt;&gt;"",D37&lt;&gt;"",F37&lt;&gt;"", AG37="OK")),"","Given Marks or Format is incorrect"), "Given Marks or Format is incorrect")</f>
        <v/>
      </c>
      <c r="T37" s="146"/>
      <c r="U37" s="146"/>
      <c r="V37" s="146"/>
      <c r="W37" s="146"/>
      <c r="X37" s="147"/>
      <c r="Y37" s="93"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15"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5"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3" t="b">
        <f>IF(AND( EXACT(LEFT(B37,LEN(G8)), G8),ISNUMBER(INT(MID(B37,(LEN(G8)+1),1))),ISNUMBER(INT(MID(B37,(LEN(G8)+2),1))), MID(B37,(LEN(G8)+1),2)&lt;&gt;"00",OR(ISNUMBER(INT(MID(B37,(LEN(G8)+3),1))),MID(B37,(LEN(G8)+3),1)=""),  OR(AND(ISNUMBER(INT(MID(B37,(LEN(G8)+1),3))),MID(B37,(LEN(G8)+1),1)&lt;&gt;"0", MID(B37,(LEN(G8)+4),1)=""),AND((ISNUMBER(INT(MID(B37,(LEN(G8)+1),2)))),MID(B37,(LEN(G8)+3),1)=""))),"OK")</f>
        <v>0</v>
      </c>
      <c r="AC37" s="14"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5"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6"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7" t="b">
        <f t="shared" si="39"/>
        <v>0</v>
      </c>
      <c r="AG37" s="17" t="str">
        <f t="shared" si="2"/>
        <v>S# INCORRECT</v>
      </c>
      <c r="BO37" s="20" t="str">
        <f t="shared" si="37"/>
        <v/>
      </c>
      <c r="BP37" s="20" t="b">
        <f t="shared" si="3"/>
        <v>0</v>
      </c>
      <c r="BQ37" s="20" t="b">
        <f t="shared" si="4"/>
        <v>0</v>
      </c>
      <c r="BR37" s="20" t="b">
        <f t="shared" si="5"/>
        <v>0</v>
      </c>
      <c r="BS37" s="20" t="str">
        <f t="shared" si="6"/>
        <v/>
      </c>
      <c r="BT37" s="20" t="str">
        <f t="shared" si="7"/>
        <v/>
      </c>
      <c r="BU37" s="20" t="str">
        <f t="shared" si="8"/>
        <v/>
      </c>
      <c r="BV37" s="20" t="str">
        <f t="shared" si="9"/>
        <v/>
      </c>
      <c r="BW37" s="44" t="str">
        <f t="shared" si="10"/>
        <v/>
      </c>
      <c r="BX37" s="45" t="str">
        <f t="shared" si="27"/>
        <v>INCORRECT</v>
      </c>
      <c r="BY37" s="20" t="b">
        <f t="shared" si="28"/>
        <v>0</v>
      </c>
      <c r="BZ37" s="46" t="str">
        <f t="shared" si="38"/>
        <v/>
      </c>
      <c r="CA37" s="20" t="b">
        <f t="shared" si="11"/>
        <v>0</v>
      </c>
      <c r="CB37" s="20" t="b">
        <f t="shared" si="12"/>
        <v>0</v>
      </c>
      <c r="CC37" s="20" t="b">
        <f t="shared" si="13"/>
        <v>0</v>
      </c>
      <c r="CD37" s="20" t="b">
        <f t="shared" si="14"/>
        <v>0</v>
      </c>
      <c r="CE37" s="20" t="b">
        <f t="shared" si="15"/>
        <v>0</v>
      </c>
      <c r="CF37" s="20" t="b">
        <f t="shared" si="16"/>
        <v>0</v>
      </c>
      <c r="CG37" s="20" t="str">
        <f t="shared" si="17"/>
        <v/>
      </c>
      <c r="CH37" s="20" t="str">
        <f t="shared" si="18"/>
        <v/>
      </c>
      <c r="CI37" s="20" t="str">
        <f t="shared" si="19"/>
        <v/>
      </c>
      <c r="CJ37" s="20" t="str">
        <f t="shared" si="20"/>
        <v/>
      </c>
      <c r="CK37" s="20" t="str">
        <f t="shared" si="21"/>
        <v/>
      </c>
      <c r="CL37" s="20" t="str">
        <f t="shared" si="22"/>
        <v/>
      </c>
      <c r="CM37" s="46" t="str">
        <f t="shared" si="23"/>
        <v/>
      </c>
      <c r="CN37" s="46" t="str">
        <f t="shared" si="24"/>
        <v/>
      </c>
      <c r="CO37" s="47" t="str">
        <f t="shared" si="25"/>
        <v>NO</v>
      </c>
      <c r="CP37" s="47" t="str">
        <f t="shared" si="26"/>
        <v>NO</v>
      </c>
      <c r="CQ37" s="45" t="str">
        <f t="shared" si="29"/>
        <v>NO</v>
      </c>
      <c r="CR37" s="45" t="str">
        <f t="shared" si="30"/>
        <v>NO</v>
      </c>
      <c r="CS37" s="47" t="str">
        <f t="shared" si="31"/>
        <v>OK</v>
      </c>
      <c r="CT37" s="20" t="b">
        <f t="shared" si="32"/>
        <v>0</v>
      </c>
      <c r="CU37" s="20" t="b">
        <f t="shared" si="33"/>
        <v>0</v>
      </c>
      <c r="CV37" s="20" t="b">
        <f t="shared" si="34"/>
        <v>0</v>
      </c>
      <c r="CW37" s="20" t="b">
        <f t="shared" si="35"/>
        <v>0</v>
      </c>
      <c r="CX37" s="46" t="str">
        <f t="shared" si="36"/>
        <v>SEQUENCE INCORRECT</v>
      </c>
      <c r="CY37" s="48">
        <f>COUNTIF(B19:B36,T(B37))</f>
        <v>18</v>
      </c>
    </row>
    <row r="38" spans="1:103" s="1" customFormat="1" ht="20.100000000000001" customHeight="1" thickBot="1">
      <c r="A38" s="37"/>
      <c r="B38" s="126"/>
      <c r="C38" s="127"/>
      <c r="D38" s="126"/>
      <c r="E38" s="127"/>
      <c r="F38" s="126"/>
      <c r="G38" s="127"/>
      <c r="H38" s="139" t="str">
        <f>IF(AND(AG38="OK",R38="OK"),IF(AND(A38&lt;&gt;"",D38&lt;&gt;"",F38&lt;&gt;"",OR(D38&lt;=E17,D38="ABS"),OR(F38&lt;=G17,F38="ABS")),IF(AND(F38="ABS"),"ABS",IF(SUM(D38:F38)=0,"ZERO",SUM(D38,F38))),""),"")</f>
        <v/>
      </c>
      <c r="I38" s="140"/>
      <c r="J38" s="140"/>
      <c r="K38" s="140"/>
      <c r="L38" s="140"/>
      <c r="M38" s="140"/>
      <c r="N38" s="140"/>
      <c r="O38" s="140"/>
      <c r="P38" s="141"/>
      <c r="Q38" s="194"/>
      <c r="R38" s="49" t="str">
        <f t="shared" si="1"/>
        <v/>
      </c>
      <c r="S38" s="145" t="str">
        <f>IF(OR(AND(OR(D38&lt;=E17,D38=0,D38="ABS"),OR(F38&lt;=G17,F38=0,F38="ABS"))),IF(OR(AND(A38="",B38="",D38="",F38=""),AND(A38&lt;&gt;"",B38&lt;&gt;"",D38&lt;&gt;"",F38&lt;&gt;"", AG38="OK")),"","Given Marks or Format is incorrect"), "Given Marks or Format is incorrect")</f>
        <v/>
      </c>
      <c r="T38" s="146"/>
      <c r="U38" s="146"/>
      <c r="V38" s="146"/>
      <c r="W38" s="146"/>
      <c r="X38" s="147"/>
      <c r="Y38" s="93"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15"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5"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3" t="b">
        <f>IF(AND( EXACT(LEFT(B38,LEN(G8)), G8),ISNUMBER(INT(MID(B38,(LEN(G8)+1),1))),ISNUMBER(INT(MID(B38,(LEN(G8)+2),1))), MID(B38,(LEN(G8)+1),2)&lt;&gt;"00",OR(ISNUMBER(INT(MID(B38,(LEN(G8)+3),1))),MID(B38,(LEN(G8)+3),1)=""),  OR(AND(ISNUMBER(INT(MID(B38,(LEN(G8)+1),3))),MID(B38,(LEN(G8)+1),1)&lt;&gt;"0", MID(B38,(LEN(G8)+4),1)=""),AND((ISNUMBER(INT(MID(B38,(LEN(G8)+1),2)))),MID(B38,(LEN(G8)+3),1)=""))),"OK")</f>
        <v>0</v>
      </c>
      <c r="AC38" s="14"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5"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6"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7" t="b">
        <f t="shared" si="39"/>
        <v>0</v>
      </c>
      <c r="AG38" s="17" t="str">
        <f t="shared" si="2"/>
        <v>S# INCORRECT</v>
      </c>
      <c r="BO38" s="20" t="str">
        <f t="shared" si="37"/>
        <v/>
      </c>
      <c r="BP38" s="20" t="b">
        <f t="shared" si="3"/>
        <v>0</v>
      </c>
      <c r="BQ38" s="20" t="b">
        <f t="shared" si="4"/>
        <v>0</v>
      </c>
      <c r="BR38" s="20" t="b">
        <f t="shared" si="5"/>
        <v>0</v>
      </c>
      <c r="BS38" s="20" t="str">
        <f t="shared" si="6"/>
        <v/>
      </c>
      <c r="BT38" s="20" t="str">
        <f t="shared" si="7"/>
        <v/>
      </c>
      <c r="BU38" s="20" t="str">
        <f t="shared" si="8"/>
        <v/>
      </c>
      <c r="BV38" s="20" t="str">
        <f t="shared" si="9"/>
        <v/>
      </c>
      <c r="BW38" s="44" t="str">
        <f t="shared" si="10"/>
        <v/>
      </c>
      <c r="BX38" s="45" t="str">
        <f t="shared" si="27"/>
        <v>INCORRECT</v>
      </c>
      <c r="BY38" s="20" t="b">
        <f t="shared" si="28"/>
        <v>0</v>
      </c>
      <c r="BZ38" s="46" t="str">
        <f t="shared" si="38"/>
        <v/>
      </c>
      <c r="CA38" s="20" t="b">
        <f t="shared" si="11"/>
        <v>0</v>
      </c>
      <c r="CB38" s="20" t="b">
        <f t="shared" si="12"/>
        <v>0</v>
      </c>
      <c r="CC38" s="20" t="b">
        <f t="shared" si="13"/>
        <v>0</v>
      </c>
      <c r="CD38" s="20" t="b">
        <f t="shared" si="14"/>
        <v>0</v>
      </c>
      <c r="CE38" s="20" t="b">
        <f t="shared" si="15"/>
        <v>0</v>
      </c>
      <c r="CF38" s="20" t="b">
        <f t="shared" si="16"/>
        <v>0</v>
      </c>
      <c r="CG38" s="20" t="str">
        <f t="shared" si="17"/>
        <v/>
      </c>
      <c r="CH38" s="20" t="str">
        <f t="shared" si="18"/>
        <v/>
      </c>
      <c r="CI38" s="20" t="str">
        <f t="shared" si="19"/>
        <v/>
      </c>
      <c r="CJ38" s="20" t="str">
        <f t="shared" si="20"/>
        <v/>
      </c>
      <c r="CK38" s="20" t="str">
        <f t="shared" si="21"/>
        <v/>
      </c>
      <c r="CL38" s="20" t="str">
        <f t="shared" si="22"/>
        <v/>
      </c>
      <c r="CM38" s="46" t="str">
        <f t="shared" si="23"/>
        <v/>
      </c>
      <c r="CN38" s="46" t="str">
        <f t="shared" si="24"/>
        <v/>
      </c>
      <c r="CO38" s="47" t="str">
        <f t="shared" si="25"/>
        <v>NO</v>
      </c>
      <c r="CP38" s="47" t="str">
        <f t="shared" si="26"/>
        <v>NO</v>
      </c>
      <c r="CQ38" s="45" t="str">
        <f t="shared" si="29"/>
        <v>NO</v>
      </c>
      <c r="CR38" s="45" t="str">
        <f t="shared" si="30"/>
        <v>NO</v>
      </c>
      <c r="CS38" s="47" t="str">
        <f t="shared" si="31"/>
        <v>OK</v>
      </c>
      <c r="CT38" s="20" t="b">
        <f t="shared" si="32"/>
        <v>0</v>
      </c>
      <c r="CU38" s="20" t="b">
        <f t="shared" si="33"/>
        <v>0</v>
      </c>
      <c r="CV38" s="20" t="b">
        <f t="shared" si="34"/>
        <v>0</v>
      </c>
      <c r="CW38" s="20" t="b">
        <f t="shared" si="35"/>
        <v>0</v>
      </c>
      <c r="CX38" s="46" t="str">
        <f t="shared" si="36"/>
        <v>SEQUENCE INCORRECT</v>
      </c>
      <c r="CY38" s="48">
        <f>COUNTIF(B19:B37,T(B38))</f>
        <v>19</v>
      </c>
    </row>
    <row r="39" spans="1:103" ht="14.25" customHeight="1" thickBot="1">
      <c r="A39" s="42" t="s">
        <v>140</v>
      </c>
      <c r="B39" s="42" t="s">
        <v>140</v>
      </c>
      <c r="C39" s="151" t="s">
        <v>127</v>
      </c>
      <c r="D39" s="151"/>
      <c r="E39" s="151"/>
      <c r="F39" s="151"/>
      <c r="G39" s="151"/>
      <c r="H39" s="151"/>
      <c r="I39" s="151"/>
      <c r="J39" s="151"/>
      <c r="K39" s="151"/>
      <c r="L39" s="151"/>
      <c r="M39" s="151"/>
      <c r="N39" s="151"/>
      <c r="O39" s="151"/>
      <c r="P39" s="151"/>
      <c r="Q39" s="194"/>
      <c r="R39" s="19">
        <f>COUNTIF(R19:R38,"FORMAT INCORRECT")+COUNTIF(R19:R38,"SEQUENCE INCORRECT")</f>
        <v>0</v>
      </c>
      <c r="S39" s="142">
        <f>COUNTIF(S19:S38,"Given Marks or Format is incorrect")</f>
        <v>0</v>
      </c>
      <c r="T39" s="143"/>
      <c r="U39" s="143"/>
      <c r="V39" s="143"/>
      <c r="W39" s="143"/>
      <c r="X39" s="143"/>
      <c r="Y39" s="143"/>
      <c r="Z39" s="143"/>
      <c r="AA39" s="143"/>
      <c r="AB39" s="143"/>
      <c r="AC39" s="144"/>
    </row>
    <row r="40" spans="1:103" ht="11.25" customHeight="1" thickBot="1">
      <c r="A40" s="43" t="s">
        <v>140</v>
      </c>
      <c r="B40" s="43" t="s">
        <v>140</v>
      </c>
      <c r="C40" s="152"/>
      <c r="D40" s="152"/>
      <c r="E40" s="152"/>
      <c r="F40" s="152"/>
      <c r="G40" s="152"/>
      <c r="H40" s="152"/>
      <c r="I40" s="152"/>
      <c r="J40" s="152"/>
      <c r="K40" s="152"/>
      <c r="L40" s="152"/>
      <c r="M40" s="152"/>
      <c r="N40" s="152"/>
      <c r="O40" s="152"/>
      <c r="P40" s="152"/>
      <c r="Q40" s="194"/>
      <c r="R40" s="219" t="s">
        <v>213</v>
      </c>
      <c r="S40" s="220"/>
      <c r="T40" s="220"/>
      <c r="U40" s="220"/>
      <c r="V40" s="220"/>
      <c r="W40" s="220"/>
      <c r="X40" s="220"/>
      <c r="Y40" s="82"/>
      <c r="Z40" s="82"/>
      <c r="AA40" s="82"/>
    </row>
    <row r="41" spans="1:103" ht="15.75" customHeight="1">
      <c r="A41" s="231"/>
      <c r="B41" s="231"/>
      <c r="C41" s="231"/>
      <c r="D41" s="231"/>
      <c r="E41" s="231"/>
      <c r="F41" s="231"/>
      <c r="G41" s="231"/>
      <c r="H41" s="231"/>
      <c r="I41" s="231"/>
      <c r="J41" s="231"/>
      <c r="K41" s="231"/>
      <c r="L41" s="231"/>
      <c r="M41" s="231"/>
      <c r="N41" s="231"/>
      <c r="O41" s="231"/>
      <c r="P41" s="231"/>
      <c r="Q41" s="194"/>
      <c r="R41" s="221" t="s">
        <v>130</v>
      </c>
      <c r="S41" s="222"/>
      <c r="T41" s="223"/>
      <c r="U41" s="227">
        <f>SUM(R39:AC39)+T16</f>
        <v>3</v>
      </c>
      <c r="V41" s="228"/>
      <c r="W41" s="218"/>
      <c r="X41" s="111"/>
      <c r="Y41" s="86"/>
      <c r="Z41" s="74"/>
      <c r="AA41" s="74"/>
    </row>
    <row r="42" spans="1:103" ht="24.75" customHeight="1" thickBot="1">
      <c r="A42" s="232"/>
      <c r="B42" s="232"/>
      <c r="C42" s="232"/>
      <c r="D42" s="232"/>
      <c r="E42" s="232"/>
      <c r="F42" s="232"/>
      <c r="G42" s="232"/>
      <c r="H42" s="232"/>
      <c r="I42" s="232"/>
      <c r="J42" s="232"/>
      <c r="K42" s="232"/>
      <c r="L42" s="232"/>
      <c r="M42" s="232"/>
      <c r="N42" s="232"/>
      <c r="O42" s="232"/>
      <c r="P42" s="232"/>
      <c r="Q42" s="194"/>
      <c r="R42" s="224"/>
      <c r="S42" s="225"/>
      <c r="T42" s="226"/>
      <c r="U42" s="229"/>
      <c r="V42" s="230"/>
      <c r="W42" s="218"/>
      <c r="X42" s="111"/>
      <c r="Y42" s="86"/>
      <c r="Z42" s="74"/>
      <c r="AA42" s="74"/>
    </row>
    <row r="43" spans="1:103" ht="15.75" customHeight="1">
      <c r="A43" s="148" t="s">
        <v>129</v>
      </c>
      <c r="B43" s="148"/>
      <c r="C43" s="148"/>
      <c r="D43" s="111"/>
      <c r="E43" s="111"/>
      <c r="F43" s="148" t="s">
        <v>16</v>
      </c>
      <c r="G43" s="148"/>
      <c r="H43" s="148"/>
      <c r="I43" s="148"/>
      <c r="J43" s="111"/>
      <c r="K43" s="111"/>
      <c r="L43" s="148" t="s">
        <v>17</v>
      </c>
      <c r="M43" s="148"/>
      <c r="N43" s="148"/>
      <c r="O43" s="148"/>
      <c r="P43" s="148"/>
      <c r="Q43" s="194"/>
      <c r="R43" s="202" t="s">
        <v>143</v>
      </c>
      <c r="S43" s="203"/>
      <c r="T43" s="203"/>
      <c r="U43" s="203"/>
      <c r="V43" s="203"/>
      <c r="W43" s="203"/>
      <c r="X43" s="204"/>
      <c r="Y43" s="83"/>
      <c r="Z43" s="72"/>
      <c r="AA43" s="72"/>
    </row>
    <row r="44" spans="1:103" ht="15.75" customHeight="1">
      <c r="A44" s="149"/>
      <c r="B44" s="149"/>
      <c r="C44" s="149"/>
      <c r="D44" s="111"/>
      <c r="E44" s="111"/>
      <c r="F44" s="149"/>
      <c r="G44" s="149"/>
      <c r="H44" s="149"/>
      <c r="I44" s="149"/>
      <c r="J44" s="111"/>
      <c r="K44" s="111"/>
      <c r="L44" s="149"/>
      <c r="M44" s="149"/>
      <c r="N44" s="149"/>
      <c r="O44" s="149"/>
      <c r="P44" s="149"/>
      <c r="Q44" s="194"/>
      <c r="R44" s="205"/>
      <c r="S44" s="206"/>
      <c r="T44" s="206"/>
      <c r="U44" s="206"/>
      <c r="V44" s="206"/>
      <c r="W44" s="206"/>
      <c r="X44" s="207"/>
      <c r="Y44" s="83"/>
      <c r="Z44" s="72"/>
      <c r="AA44" s="72"/>
    </row>
    <row r="45" spans="1:103" ht="15.75" customHeight="1">
      <c r="A45" s="150"/>
      <c r="B45" s="150"/>
      <c r="C45" s="150"/>
      <c r="D45" s="233"/>
      <c r="E45" s="233"/>
      <c r="F45" s="150"/>
      <c r="G45" s="150"/>
      <c r="H45" s="150"/>
      <c r="I45" s="150"/>
      <c r="J45" s="233"/>
      <c r="K45" s="233"/>
      <c r="L45" s="150"/>
      <c r="M45" s="150"/>
      <c r="N45" s="150"/>
      <c r="O45" s="150"/>
      <c r="P45" s="150"/>
      <c r="Q45" s="194"/>
      <c r="R45" s="205"/>
      <c r="S45" s="206"/>
      <c r="T45" s="206"/>
      <c r="U45" s="206"/>
      <c r="V45" s="206"/>
      <c r="W45" s="206"/>
      <c r="X45" s="207"/>
      <c r="Y45" s="83"/>
      <c r="Z45" s="72"/>
      <c r="AA45" s="72"/>
    </row>
    <row r="46" spans="1:103" ht="15.75" customHeight="1">
      <c r="A46" s="34" t="s">
        <v>13</v>
      </c>
      <c r="B46" s="252" t="s">
        <v>169</v>
      </c>
      <c r="C46" s="253"/>
      <c r="D46" s="253"/>
      <c r="E46" s="253"/>
      <c r="F46" s="253"/>
      <c r="G46" s="253"/>
      <c r="H46" s="253"/>
      <c r="I46" s="253"/>
      <c r="J46" s="253"/>
      <c r="K46" s="253"/>
      <c r="L46" s="253"/>
      <c r="M46" s="253"/>
      <c r="N46" s="253"/>
      <c r="O46" s="253"/>
      <c r="P46" s="254"/>
      <c r="Q46" s="194"/>
      <c r="R46" s="205"/>
      <c r="S46" s="206"/>
      <c r="T46" s="206"/>
      <c r="U46" s="206"/>
      <c r="V46" s="206"/>
      <c r="W46" s="206"/>
      <c r="X46" s="207"/>
      <c r="Y46" s="83"/>
      <c r="Z46" s="72"/>
      <c r="AA46" s="72"/>
    </row>
    <row r="47" spans="1:103" ht="12.75" customHeight="1" thickBot="1">
      <c r="A47" s="35">
        <f>$U$41</f>
        <v>3</v>
      </c>
      <c r="B47" s="255"/>
      <c r="C47" s="256"/>
      <c r="D47" s="256"/>
      <c r="E47" s="256"/>
      <c r="F47" s="256"/>
      <c r="G47" s="256"/>
      <c r="H47" s="256"/>
      <c r="I47" s="256"/>
      <c r="J47" s="256"/>
      <c r="K47" s="256"/>
      <c r="L47" s="256"/>
      <c r="M47" s="256"/>
      <c r="N47" s="256"/>
      <c r="O47" s="256"/>
      <c r="P47" s="257"/>
      <c r="Q47" s="194"/>
      <c r="R47" s="208"/>
      <c r="S47" s="209"/>
      <c r="T47" s="209"/>
      <c r="U47" s="209"/>
      <c r="V47" s="209"/>
      <c r="W47" s="209"/>
      <c r="X47" s="210"/>
      <c r="Y47" s="83"/>
      <c r="Z47" s="72"/>
      <c r="AA47" s="72"/>
    </row>
    <row r="48" spans="1:103">
      <c r="A48" s="231"/>
      <c r="B48" s="231"/>
      <c r="C48" s="231"/>
      <c r="D48" s="231"/>
      <c r="E48" s="231"/>
      <c r="F48" s="231"/>
      <c r="G48" s="231"/>
      <c r="H48" s="231"/>
      <c r="I48" s="231"/>
      <c r="J48" s="231"/>
      <c r="K48" s="231"/>
      <c r="L48" s="231"/>
      <c r="M48" s="231"/>
      <c r="N48" s="231"/>
      <c r="O48" s="231"/>
      <c r="P48" s="231"/>
      <c r="Q48" s="111"/>
      <c r="R48" s="117" t="s">
        <v>148</v>
      </c>
      <c r="S48" s="118"/>
      <c r="T48" s="118"/>
      <c r="U48" s="118"/>
      <c r="V48" s="118"/>
      <c r="W48" s="118"/>
      <c r="X48" s="118"/>
      <c r="Y48" s="118"/>
      <c r="Z48" s="118"/>
      <c r="AA48" s="118"/>
      <c r="AB48" s="118"/>
      <c r="AC48" s="119"/>
    </row>
    <row r="49" spans="1:29" ht="16.5" thickBot="1">
      <c r="A49" s="232"/>
      <c r="B49" s="232"/>
      <c r="C49" s="232"/>
      <c r="D49" s="232"/>
      <c r="E49" s="232"/>
      <c r="F49" s="232"/>
      <c r="G49" s="232"/>
      <c r="H49" s="232"/>
      <c r="I49" s="232"/>
      <c r="J49" s="232"/>
      <c r="K49" s="232"/>
      <c r="L49" s="232"/>
      <c r="M49" s="232"/>
      <c r="N49" s="232"/>
      <c r="O49" s="232"/>
      <c r="P49" s="232"/>
      <c r="Q49" s="111"/>
      <c r="R49" s="120"/>
      <c r="S49" s="121"/>
      <c r="T49" s="121"/>
      <c r="U49" s="121"/>
      <c r="V49" s="121"/>
      <c r="W49" s="121"/>
      <c r="X49" s="121"/>
      <c r="Y49" s="121"/>
      <c r="Z49" s="121"/>
      <c r="AA49" s="121"/>
      <c r="AB49" s="121"/>
      <c r="AC49" s="122"/>
    </row>
    <row r="50" spans="1:29" ht="21" thickBot="1">
      <c r="A50" s="232"/>
      <c r="B50" s="232"/>
      <c r="C50" s="232"/>
      <c r="D50" s="232"/>
      <c r="E50" s="232"/>
      <c r="F50" s="232"/>
      <c r="G50" s="232"/>
      <c r="H50" s="232"/>
      <c r="I50" s="232"/>
      <c r="J50" s="232"/>
      <c r="K50" s="232"/>
      <c r="L50" s="232"/>
      <c r="M50" s="232"/>
      <c r="N50" s="232"/>
      <c r="O50" s="232"/>
      <c r="P50" s="232"/>
      <c r="Q50" s="111"/>
      <c r="R50" s="50" t="s">
        <v>7</v>
      </c>
      <c r="S50" s="123" t="s">
        <v>8</v>
      </c>
      <c r="T50" s="124"/>
      <c r="U50" s="125"/>
      <c r="V50" s="114" t="s">
        <v>154</v>
      </c>
      <c r="W50" s="115"/>
      <c r="X50" s="115"/>
      <c r="Y50" s="115"/>
      <c r="Z50" s="115"/>
      <c r="AA50" s="115"/>
      <c r="AB50" s="115"/>
      <c r="AC50" s="116"/>
    </row>
    <row r="51" spans="1:29" ht="16.5" thickBot="1">
      <c r="A51" s="232"/>
      <c r="B51" s="232"/>
      <c r="C51" s="232"/>
      <c r="D51" s="232"/>
      <c r="E51" s="232"/>
      <c r="F51" s="232"/>
      <c r="G51" s="232"/>
      <c r="H51" s="232"/>
      <c r="I51" s="232"/>
      <c r="J51" s="232"/>
      <c r="K51" s="232"/>
      <c r="L51" s="232"/>
      <c r="M51" s="232"/>
      <c r="N51" s="232"/>
      <c r="O51" s="232"/>
      <c r="P51" s="232"/>
      <c r="Q51" s="111"/>
      <c r="R51" s="51">
        <v>1</v>
      </c>
      <c r="S51" s="112" t="s">
        <v>141</v>
      </c>
      <c r="T51" s="113"/>
      <c r="U51" s="113"/>
      <c r="V51" s="58">
        <v>1</v>
      </c>
      <c r="W51" s="110" t="s">
        <v>155</v>
      </c>
      <c r="X51" s="110"/>
      <c r="Y51" s="90"/>
      <c r="Z51" s="78"/>
      <c r="AA51" s="78"/>
      <c r="AB51" s="52"/>
      <c r="AC51" s="53"/>
    </row>
    <row r="52" spans="1:29" ht="16.5" thickBot="1">
      <c r="A52" s="232"/>
      <c r="B52" s="232"/>
      <c r="C52" s="232"/>
      <c r="D52" s="232"/>
      <c r="E52" s="232"/>
      <c r="F52" s="232"/>
      <c r="G52" s="232"/>
      <c r="H52" s="232"/>
      <c r="I52" s="232"/>
      <c r="J52" s="232"/>
      <c r="K52" s="232"/>
      <c r="L52" s="232"/>
      <c r="M52" s="232"/>
      <c r="N52" s="232"/>
      <c r="O52" s="232"/>
      <c r="P52" s="232"/>
      <c r="Q52" s="111"/>
      <c r="R52" s="51">
        <v>2</v>
      </c>
      <c r="S52" s="112" t="s">
        <v>142</v>
      </c>
      <c r="T52" s="113"/>
      <c r="U52" s="113"/>
      <c r="V52" s="58">
        <v>2</v>
      </c>
      <c r="W52" s="110" t="s">
        <v>156</v>
      </c>
      <c r="X52" s="110"/>
      <c r="Y52" s="92"/>
      <c r="Z52" s="80"/>
      <c r="AA52" s="80"/>
      <c r="AB52" s="54"/>
      <c r="AC52" s="55"/>
    </row>
    <row r="53" spans="1:29" ht="16.5" thickBot="1">
      <c r="A53" s="232"/>
      <c r="B53" s="232"/>
      <c r="C53" s="232"/>
      <c r="D53" s="232"/>
      <c r="E53" s="232"/>
      <c r="F53" s="232"/>
      <c r="G53" s="232"/>
      <c r="H53" s="232"/>
      <c r="I53" s="232"/>
      <c r="J53" s="232"/>
      <c r="K53" s="232"/>
      <c r="L53" s="232"/>
      <c r="M53" s="232"/>
      <c r="N53" s="232"/>
      <c r="O53" s="232"/>
      <c r="P53" s="232"/>
      <c r="Q53" s="111"/>
      <c r="R53" s="51">
        <v>3</v>
      </c>
      <c r="S53" s="112" t="s">
        <v>149</v>
      </c>
      <c r="T53" s="113"/>
      <c r="U53" s="113"/>
      <c r="V53" s="58">
        <v>3</v>
      </c>
      <c r="W53" s="110" t="s">
        <v>157</v>
      </c>
      <c r="X53" s="110"/>
      <c r="Y53" s="92"/>
      <c r="Z53" s="80"/>
      <c r="AA53" s="80"/>
      <c r="AB53" s="54"/>
      <c r="AC53" s="55"/>
    </row>
    <row r="54" spans="1:29" ht="16.5" thickBot="1">
      <c r="A54" s="232"/>
      <c r="B54" s="232"/>
      <c r="C54" s="232"/>
      <c r="D54" s="232"/>
      <c r="E54" s="232"/>
      <c r="F54" s="232"/>
      <c r="G54" s="232"/>
      <c r="H54" s="232"/>
      <c r="I54" s="232"/>
      <c r="J54" s="232"/>
      <c r="K54" s="232"/>
      <c r="L54" s="232"/>
      <c r="M54" s="232"/>
      <c r="N54" s="232"/>
      <c r="O54" s="232"/>
      <c r="P54" s="232"/>
      <c r="Q54" s="111"/>
      <c r="R54" s="51">
        <v>4</v>
      </c>
      <c r="S54" s="112" t="s">
        <v>150</v>
      </c>
      <c r="T54" s="113"/>
      <c r="U54" s="113"/>
      <c r="V54" s="58">
        <v>4</v>
      </c>
      <c r="W54" s="110" t="s">
        <v>158</v>
      </c>
      <c r="X54" s="110"/>
      <c r="Y54" s="92"/>
      <c r="Z54" s="80"/>
      <c r="AA54" s="80"/>
      <c r="AB54" s="54"/>
      <c r="AC54" s="55"/>
    </row>
    <row r="55" spans="1:29" ht="16.5" thickBot="1">
      <c r="A55" s="232"/>
      <c r="B55" s="232"/>
      <c r="C55" s="232"/>
      <c r="D55" s="232"/>
      <c r="E55" s="232"/>
      <c r="F55" s="232"/>
      <c r="G55" s="232"/>
      <c r="H55" s="232"/>
      <c r="I55" s="232"/>
      <c r="J55" s="232"/>
      <c r="K55" s="232"/>
      <c r="L55" s="232"/>
      <c r="M55" s="232"/>
      <c r="N55" s="232"/>
      <c r="O55" s="232"/>
      <c r="P55" s="232"/>
      <c r="Q55" s="111"/>
      <c r="R55" s="51">
        <v>5</v>
      </c>
      <c r="S55" s="112" t="s">
        <v>151</v>
      </c>
      <c r="T55" s="113"/>
      <c r="U55" s="113"/>
      <c r="V55" s="58">
        <v>5</v>
      </c>
      <c r="W55" s="110" t="s">
        <v>159</v>
      </c>
      <c r="X55" s="110"/>
      <c r="Y55" s="92"/>
      <c r="Z55" s="80"/>
      <c r="AA55" s="80"/>
      <c r="AB55" s="54"/>
      <c r="AC55" s="55"/>
    </row>
    <row r="56" spans="1:29" ht="16.5" thickBot="1">
      <c r="A56" s="232"/>
      <c r="B56" s="232"/>
      <c r="C56" s="232"/>
      <c r="D56" s="232"/>
      <c r="E56" s="232"/>
      <c r="F56" s="232"/>
      <c r="G56" s="232"/>
      <c r="H56" s="232"/>
      <c r="I56" s="232"/>
      <c r="J56" s="232"/>
      <c r="K56" s="232"/>
      <c r="L56" s="232"/>
      <c r="M56" s="232"/>
      <c r="N56" s="232"/>
      <c r="O56" s="232"/>
      <c r="P56" s="232"/>
      <c r="Q56" s="111"/>
      <c r="R56" s="51">
        <v>6</v>
      </c>
      <c r="S56" s="112" t="s">
        <v>152</v>
      </c>
      <c r="T56" s="113"/>
      <c r="U56" s="113"/>
      <c r="V56" s="58">
        <v>6</v>
      </c>
      <c r="W56" s="110" t="s">
        <v>160</v>
      </c>
      <c r="X56" s="110"/>
      <c r="Y56" s="92"/>
      <c r="Z56" s="80"/>
      <c r="AA56" s="80"/>
      <c r="AB56" s="54"/>
      <c r="AC56" s="55"/>
    </row>
    <row r="57" spans="1:29" ht="16.5" thickBot="1">
      <c r="A57" s="232"/>
      <c r="B57" s="232"/>
      <c r="C57" s="232"/>
      <c r="D57" s="232"/>
      <c r="E57" s="232"/>
      <c r="F57" s="232"/>
      <c r="G57" s="232"/>
      <c r="H57" s="232"/>
      <c r="I57" s="232"/>
      <c r="J57" s="232"/>
      <c r="K57" s="232"/>
      <c r="L57" s="232"/>
      <c r="M57" s="232"/>
      <c r="N57" s="232"/>
      <c r="O57" s="232"/>
      <c r="P57" s="232"/>
      <c r="Q57" s="111"/>
      <c r="R57" s="51">
        <v>7</v>
      </c>
      <c r="S57" s="112" t="s">
        <v>153</v>
      </c>
      <c r="T57" s="113"/>
      <c r="U57" s="113"/>
      <c r="V57" s="58">
        <v>7</v>
      </c>
      <c r="W57" s="110" t="s">
        <v>161</v>
      </c>
      <c r="X57" s="110"/>
      <c r="Y57" s="84"/>
      <c r="Z57" s="71"/>
      <c r="AA57" s="71"/>
      <c r="AB57" s="56"/>
      <c r="AC57" s="57"/>
    </row>
    <row r="58" spans="1:29">
      <c r="A58" s="54"/>
      <c r="B58" s="54"/>
      <c r="C58" s="54"/>
      <c r="D58" s="54"/>
      <c r="E58" s="54"/>
      <c r="F58" s="54"/>
      <c r="G58" s="54"/>
      <c r="H58" s="54"/>
      <c r="I58" s="54"/>
      <c r="J58" s="54"/>
      <c r="K58" s="54"/>
      <c r="L58" s="54"/>
      <c r="M58" s="54"/>
      <c r="N58" s="54"/>
      <c r="O58" s="54"/>
      <c r="P58" s="54"/>
      <c r="Q58" s="111"/>
    </row>
    <row r="59" spans="1:29">
      <c r="A59" s="54"/>
      <c r="B59" s="54"/>
      <c r="C59" s="54"/>
      <c r="D59" s="54"/>
      <c r="E59" s="54"/>
      <c r="F59" s="54"/>
      <c r="G59" s="54"/>
      <c r="H59" s="54"/>
      <c r="I59" s="54"/>
      <c r="J59" s="54"/>
      <c r="K59" s="54"/>
      <c r="L59" s="54"/>
      <c r="M59" s="54"/>
      <c r="N59" s="54"/>
      <c r="O59" s="54"/>
      <c r="P59" s="54"/>
      <c r="Q59" s="111"/>
    </row>
    <row r="60" spans="1:29">
      <c r="A60" s="54"/>
      <c r="B60" s="54"/>
      <c r="C60" s="54"/>
      <c r="D60" s="54"/>
      <c r="E60" s="54"/>
      <c r="F60" s="54"/>
      <c r="G60" s="54"/>
      <c r="H60" s="54"/>
      <c r="I60" s="54"/>
      <c r="J60" s="54"/>
      <c r="K60" s="54"/>
      <c r="L60" s="54"/>
      <c r="M60" s="54"/>
      <c r="N60" s="54"/>
      <c r="O60" s="54"/>
      <c r="P60" s="54"/>
      <c r="Q60" s="111"/>
    </row>
    <row r="61" spans="1:29">
      <c r="A61" s="54"/>
      <c r="B61" s="54"/>
      <c r="C61" s="54"/>
      <c r="D61" s="54"/>
      <c r="E61" s="54"/>
      <c r="F61" s="54"/>
      <c r="G61" s="54"/>
      <c r="H61" s="54"/>
      <c r="I61" s="54"/>
      <c r="J61" s="54"/>
      <c r="K61" s="54"/>
      <c r="L61" s="54"/>
      <c r="M61" s="54"/>
      <c r="N61" s="54"/>
      <c r="O61" s="54"/>
      <c r="P61" s="54"/>
      <c r="Q61" s="111"/>
    </row>
    <row r="62" spans="1:29">
      <c r="A62" s="54"/>
      <c r="B62" s="54"/>
      <c r="C62" s="54"/>
      <c r="D62" s="54"/>
      <c r="E62" s="54"/>
      <c r="F62" s="54"/>
      <c r="G62" s="54"/>
      <c r="H62" s="54"/>
      <c r="I62" s="54"/>
      <c r="J62" s="54"/>
      <c r="K62" s="54"/>
      <c r="L62" s="54"/>
      <c r="M62" s="54"/>
      <c r="N62" s="54"/>
      <c r="O62" s="54"/>
      <c r="P62" s="54"/>
      <c r="Q62" s="111"/>
    </row>
    <row r="63" spans="1:29">
      <c r="A63" s="54"/>
      <c r="B63" s="54"/>
      <c r="C63" s="54"/>
      <c r="D63" s="54"/>
      <c r="E63" s="54"/>
      <c r="F63" s="54"/>
      <c r="G63" s="54"/>
      <c r="H63" s="54"/>
      <c r="I63" s="54"/>
      <c r="J63" s="54"/>
      <c r="K63" s="54"/>
      <c r="L63" s="54"/>
      <c r="M63" s="54"/>
      <c r="N63" s="54"/>
      <c r="O63" s="54"/>
      <c r="P63" s="54"/>
      <c r="Q63" s="111"/>
    </row>
    <row r="64" spans="1:29">
      <c r="A64" s="54"/>
      <c r="B64" s="54"/>
      <c r="C64" s="54"/>
      <c r="D64" s="54"/>
      <c r="E64" s="54"/>
      <c r="F64" s="54"/>
      <c r="G64" s="54"/>
      <c r="H64" s="54"/>
      <c r="I64" s="54"/>
      <c r="J64" s="54"/>
      <c r="K64" s="54"/>
      <c r="L64" s="54"/>
      <c r="M64" s="54"/>
      <c r="N64" s="54"/>
      <c r="O64" s="54"/>
      <c r="P64" s="54"/>
      <c r="Q64" s="111"/>
    </row>
    <row r="65" spans="1:17">
      <c r="A65" s="54"/>
      <c r="B65" s="54"/>
      <c r="C65" s="54"/>
      <c r="D65" s="54"/>
      <c r="E65" s="54"/>
      <c r="F65" s="54"/>
      <c r="G65" s="54"/>
      <c r="H65" s="54"/>
      <c r="I65" s="54"/>
      <c r="J65" s="54"/>
      <c r="K65" s="54"/>
      <c r="L65" s="54"/>
      <c r="M65" s="54"/>
      <c r="N65" s="54"/>
      <c r="O65" s="54"/>
      <c r="P65" s="54"/>
      <c r="Q65" s="111"/>
    </row>
    <row r="66" spans="1:17">
      <c r="A66" s="54"/>
      <c r="B66" s="54"/>
      <c r="C66" s="54"/>
      <c r="D66" s="54"/>
      <c r="E66" s="54"/>
      <c r="F66" s="54"/>
      <c r="G66" s="54"/>
      <c r="H66" s="54"/>
      <c r="I66" s="54"/>
      <c r="J66" s="54"/>
      <c r="K66" s="54"/>
      <c r="L66" s="54"/>
      <c r="M66" s="54"/>
      <c r="N66" s="54"/>
      <c r="O66" s="54"/>
      <c r="P66" s="54"/>
      <c r="Q66" s="111"/>
    </row>
    <row r="67" spans="1:17">
      <c r="A67" s="54"/>
      <c r="B67" s="54"/>
      <c r="C67" s="54"/>
      <c r="D67" s="54"/>
      <c r="E67" s="54"/>
      <c r="F67" s="54"/>
      <c r="G67" s="54"/>
      <c r="H67" s="54"/>
      <c r="I67" s="54"/>
      <c r="J67" s="54"/>
      <c r="K67" s="54"/>
      <c r="L67" s="54"/>
      <c r="M67" s="54"/>
      <c r="N67" s="54"/>
      <c r="O67" s="54"/>
      <c r="P67" s="54"/>
      <c r="Q67" s="111"/>
    </row>
  </sheetData>
  <sheetProtection password="8AEA" sheet="1" objects="1" scenarios="1" selectLockedCells="1" autoFilter="0"/>
  <autoFilter ref="A18:C40">
    <filterColumn colId="1" showButton="0"/>
  </autoFilter>
  <dataConsolidate/>
  <mergeCells count="194">
    <mergeCell ref="S24:X24"/>
    <mergeCell ref="S25:X25"/>
    <mergeCell ref="F22:G22"/>
    <mergeCell ref="B21:C21"/>
    <mergeCell ref="D25:E25"/>
    <mergeCell ref="B24:C24"/>
    <mergeCell ref="S29:X29"/>
    <mergeCell ref="S27:X27"/>
    <mergeCell ref="S28:X28"/>
    <mergeCell ref="H23:P23"/>
    <mergeCell ref="Q1:Q47"/>
    <mergeCell ref="R8:T8"/>
    <mergeCell ref="S26:X26"/>
    <mergeCell ref="S17:X17"/>
    <mergeCell ref="H10:J10"/>
    <mergeCell ref="R1:T2"/>
    <mergeCell ref="U2:X5"/>
    <mergeCell ref="U1:X1"/>
    <mergeCell ref="H25:P25"/>
    <mergeCell ref="B46:P47"/>
    <mergeCell ref="B33:C33"/>
    <mergeCell ref="H32:P32"/>
    <mergeCell ref="F43:I45"/>
    <mergeCell ref="D26:E26"/>
    <mergeCell ref="A48:P57"/>
    <mergeCell ref="B38:C38"/>
    <mergeCell ref="D28:E28"/>
    <mergeCell ref="F28:G28"/>
    <mergeCell ref="B27:C27"/>
    <mergeCell ref="D27:E27"/>
    <mergeCell ref="H29:P29"/>
    <mergeCell ref="D29:E29"/>
    <mergeCell ref="B28:C28"/>
    <mergeCell ref="F27:G27"/>
    <mergeCell ref="B29:C29"/>
    <mergeCell ref="L43:P45"/>
    <mergeCell ref="A41:P42"/>
    <mergeCell ref="D30:E30"/>
    <mergeCell ref="F33:G33"/>
    <mergeCell ref="F35:G35"/>
    <mergeCell ref="F32:G32"/>
    <mergeCell ref="B37:C37"/>
    <mergeCell ref="F38:G38"/>
    <mergeCell ref="F34:G34"/>
    <mergeCell ref="J43:K45"/>
    <mergeCell ref="D43:E45"/>
    <mergeCell ref="H37:P37"/>
    <mergeCell ref="R43:X47"/>
    <mergeCell ref="R3:T3"/>
    <mergeCell ref="R4:T4"/>
    <mergeCell ref="R5:T5"/>
    <mergeCell ref="R6:T6"/>
    <mergeCell ref="R7:T7"/>
    <mergeCell ref="R10:T10"/>
    <mergeCell ref="O9:P9"/>
    <mergeCell ref="L9:N9"/>
    <mergeCell ref="R11:T11"/>
    <mergeCell ref="R12:T12"/>
    <mergeCell ref="W41:X42"/>
    <mergeCell ref="R40:X40"/>
    <mergeCell ref="H34:P34"/>
    <mergeCell ref="H31:P31"/>
    <mergeCell ref="H30:P30"/>
    <mergeCell ref="S31:X31"/>
    <mergeCell ref="R41:T42"/>
    <mergeCell ref="H35:P35"/>
    <mergeCell ref="H33:P33"/>
    <mergeCell ref="S34:X34"/>
    <mergeCell ref="S22:X22"/>
    <mergeCell ref="U41:V42"/>
    <mergeCell ref="S38:X38"/>
    <mergeCell ref="S35:X35"/>
    <mergeCell ref="S36:X36"/>
    <mergeCell ref="S37:X37"/>
    <mergeCell ref="S32:X32"/>
    <mergeCell ref="A1:A4"/>
    <mergeCell ref="A6:D6"/>
    <mergeCell ref="F11:G11"/>
    <mergeCell ref="E8:F8"/>
    <mergeCell ref="G8:H8"/>
    <mergeCell ref="L4:P4"/>
    <mergeCell ref="I8:M8"/>
    <mergeCell ref="E6:P6"/>
    <mergeCell ref="B9:K9"/>
    <mergeCell ref="B4:C4"/>
    <mergeCell ref="N8:P8"/>
    <mergeCell ref="O1:P3"/>
    <mergeCell ref="B1:N1"/>
    <mergeCell ref="R9:T9"/>
    <mergeCell ref="S19:X19"/>
    <mergeCell ref="U6:X10"/>
    <mergeCell ref="K10:P10"/>
    <mergeCell ref="H21:P21"/>
    <mergeCell ref="C7:P7"/>
    <mergeCell ref="D4:K4"/>
    <mergeCell ref="B2:N3"/>
    <mergeCell ref="R13:T13"/>
    <mergeCell ref="R15:T15"/>
    <mergeCell ref="R16:S16"/>
    <mergeCell ref="S18:X18"/>
    <mergeCell ref="U11:X16"/>
    <mergeCell ref="R14:T14"/>
    <mergeCell ref="H17:O17"/>
    <mergeCell ref="D11:E11"/>
    <mergeCell ref="D18:E18"/>
    <mergeCell ref="H18:P18"/>
    <mergeCell ref="F14:G16"/>
    <mergeCell ref="D14:E16"/>
    <mergeCell ref="D12:N13"/>
    <mergeCell ref="H14:P16"/>
    <mergeCell ref="H11:P11"/>
    <mergeCell ref="A5:P5"/>
    <mergeCell ref="B18:C18"/>
    <mergeCell ref="A10:B10"/>
    <mergeCell ref="A11:C11"/>
    <mergeCell ref="C10:G10"/>
    <mergeCell ref="A12:A17"/>
    <mergeCell ref="A7:B7"/>
    <mergeCell ref="B26:C26"/>
    <mergeCell ref="H28:P28"/>
    <mergeCell ref="A43:C45"/>
    <mergeCell ref="B35:C35"/>
    <mergeCell ref="B31:C31"/>
    <mergeCell ref="D31:E31"/>
    <mergeCell ref="F31:G31"/>
    <mergeCell ref="B34:C34"/>
    <mergeCell ref="C39:P40"/>
    <mergeCell ref="D32:E32"/>
    <mergeCell ref="B32:C32"/>
    <mergeCell ref="F37:G37"/>
    <mergeCell ref="H36:P36"/>
    <mergeCell ref="F36:G36"/>
    <mergeCell ref="F29:G29"/>
    <mergeCell ref="D38:E38"/>
    <mergeCell ref="H38:P38"/>
    <mergeCell ref="D37:E37"/>
    <mergeCell ref="D36:E36"/>
    <mergeCell ref="D35:E35"/>
    <mergeCell ref="F30:G30"/>
    <mergeCell ref="F26:G26"/>
    <mergeCell ref="S39:AC39"/>
    <mergeCell ref="H24:P24"/>
    <mergeCell ref="H27:P27"/>
    <mergeCell ref="B30:C30"/>
    <mergeCell ref="D33:E33"/>
    <mergeCell ref="D34:E34"/>
    <mergeCell ref="S20:X20"/>
    <mergeCell ref="S21:X21"/>
    <mergeCell ref="S23:X23"/>
    <mergeCell ref="H20:P20"/>
    <mergeCell ref="B25:C25"/>
    <mergeCell ref="D22:E22"/>
    <mergeCell ref="F25:G25"/>
    <mergeCell ref="B23:C23"/>
    <mergeCell ref="S30:X30"/>
    <mergeCell ref="D21:E21"/>
    <mergeCell ref="H22:P22"/>
    <mergeCell ref="S33:X33"/>
    <mergeCell ref="H26:P26"/>
    <mergeCell ref="D23:E23"/>
    <mergeCell ref="F24:G24"/>
    <mergeCell ref="B20:C20"/>
    <mergeCell ref="B22:C22"/>
    <mergeCell ref="B36:C36"/>
    <mergeCell ref="F21:G21"/>
    <mergeCell ref="F23:G23"/>
    <mergeCell ref="D24:E24"/>
    <mergeCell ref="F18:G18"/>
    <mergeCell ref="D20:E20"/>
    <mergeCell ref="F20:G20"/>
    <mergeCell ref="B12:C17"/>
    <mergeCell ref="O12:P13"/>
    <mergeCell ref="H19:P19"/>
    <mergeCell ref="B19:C19"/>
    <mergeCell ref="D19:E19"/>
    <mergeCell ref="F19:G19"/>
    <mergeCell ref="W57:X57"/>
    <mergeCell ref="Q48:Q67"/>
    <mergeCell ref="S57:U57"/>
    <mergeCell ref="V50:AC50"/>
    <mergeCell ref="W51:X51"/>
    <mergeCell ref="W52:X52"/>
    <mergeCell ref="W53:X53"/>
    <mergeCell ref="W54:X54"/>
    <mergeCell ref="W55:X55"/>
    <mergeCell ref="W56:X56"/>
    <mergeCell ref="R48:AC49"/>
    <mergeCell ref="S50:U50"/>
    <mergeCell ref="S51:U51"/>
    <mergeCell ref="S52:U52"/>
    <mergeCell ref="S53:U53"/>
    <mergeCell ref="S54:U54"/>
    <mergeCell ref="S56:U56"/>
    <mergeCell ref="S55:U55"/>
  </mergeCells>
  <dataValidations xWindow="126" yWindow="384" count="10">
    <dataValidation type="textLength" showInputMessage="1" showErrorMessage="1" error="Please write in correct Format." prompt="E.g. Nov/Dec, 2014, May/June, 2014, March/April, 2014, Aug/Sep, 2014" sqref="N8">
      <formula1>3</formula1>
      <formula2>19</formula2>
    </dataValidation>
    <dataValidation type="textLength" operator="equal" showInputMessage="1" showErrorMessage="1" error="Please insert Date in Correct Format." prompt="E.g. 25/04/2014 with no blank space between characters." sqref="O9">
      <formula1>10</formula1>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list" showInputMessage="1" showErrorMessage="1" error="Please select Department from Drop down list." prompt="Please select Department from Drop down List by using small arrow button." sqref="E6">
      <formula1>Departments</formula1>
    </dataValidation>
    <dataValidation type="textLength" showInputMessage="1" showErrorMessage="1" error="Please write name of Internal Examiner (Subject Teacher)" prompt="Please write Name of Internal" sqref="C10:G10">
      <formula1>3</formula1>
      <formula2>50</formula2>
    </dataValidation>
    <dataValidation type="textLength" showInputMessage="1" showErrorMessage="1" error="Please write name of External Examiner" prompt="Please write Name of External" sqref="K10:P10">
      <formula1>3</formula1>
      <formula2>50</formula2>
    </dataValidation>
    <dataValidation type="list" showInputMessage="1" showErrorMessage="1" error="Please select Total Marks from Drop down list." prompt="Please select Final Practical Marks from Drop down List by using small arrow button." sqref="O12:P13">
      <formula1>FinalExamsMarks</formula1>
    </dataValidation>
    <dataValidation type="list" showInputMessage="1" showErrorMessage="1" error="Please select Examination from Drop down list." prompt="Please select Examination from Drop down List by using small arrow button." sqref="I8:M8">
      <formula1>Supplementary</formula1>
    </dataValidation>
    <dataValidation type="list" errorStyle="information" operator="greaterTha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K9">
      <formula1>INDIRECT(SUBSTITUTE(G8&amp;B8," ",""))</formula1>
    </dataValidation>
    <dataValidation type="list" showInputMessage="1" showErrorMessage="1" error="Please select Batch from Drop down list." prompt="Please select Batch from Drop down List by using small arrow button." sqref="G8:H8">
      <formula1>INDIRECT(SUBSTITUTE(AI6&amp;E8," ",""))</formula1>
    </dataValidation>
  </dataValidations>
  <printOptions horizontalCentered="1"/>
  <pageMargins left="0.35" right="0.35" top="0.3" bottom="0.3" header="0.3" footer="0.3"/>
  <pageSetup paperSize="9" orientation="portrait" errors="blank" r:id="rId1"/>
  <headerFooter>
    <oddFooter>&amp;R&amp;A</oddFooter>
  </headerFooter>
  <legacyDrawing r:id="rId2"/>
  <oleObjects>
    <oleObject progId="PBrush" shapeId="1025" r:id="rId3"/>
    <oleObject progId="PBrush" shapeId="1027" r:id="rId4"/>
  </oleObjects>
</worksheet>
</file>

<file path=xl/worksheets/sheet10.xml><?xml version="1.0" encoding="utf-8"?>
<worksheet xmlns="http://schemas.openxmlformats.org/spreadsheetml/2006/main" xmlns:r="http://schemas.openxmlformats.org/officeDocument/2006/relationships">
  <sheetPr codeName="Sheet10"/>
  <dimension ref="A1:CY67"/>
  <sheetViews>
    <sheetView workbookViewId="0">
      <selection activeCell="A19" sqref="A19"/>
    </sheetView>
  </sheetViews>
  <sheetFormatPr defaultRowHeight="15.75"/>
  <cols>
    <col min="1" max="1" width="9.85546875" style="2" customWidth="1"/>
    <col min="2" max="2" width="8.7109375" style="22" customWidth="1"/>
    <col min="3" max="3" width="5.7109375" style="22" customWidth="1"/>
    <col min="4" max="4" width="8" style="2" customWidth="1"/>
    <col min="5" max="5" width="4.140625" style="2" customWidth="1"/>
    <col min="6" max="6" width="7" style="2" customWidth="1"/>
    <col min="7" max="7" width="5.140625" style="2" customWidth="1"/>
    <col min="8" max="8" width="7" style="2" customWidth="1"/>
    <col min="9" max="9" width="3.28515625" style="2" customWidth="1"/>
    <col min="10" max="10" width="7.28515625" style="2" customWidth="1"/>
    <col min="11" max="11" width="2.5703125" style="2" customWidth="1"/>
    <col min="12" max="12" width="7.42578125" style="2" customWidth="1"/>
    <col min="13" max="13" width="1.85546875" style="2" customWidth="1"/>
    <col min="14" max="14" width="7" style="2" customWidth="1"/>
    <col min="15" max="15" width="4.140625" style="2" customWidth="1"/>
    <col min="16" max="16" width="7.140625" style="2" customWidth="1"/>
    <col min="17" max="17" width="3.7109375" style="2" customWidth="1"/>
    <col min="18" max="18" width="19.85546875" style="2" customWidth="1"/>
    <col min="19" max="19" width="9.140625" style="2"/>
    <col min="20" max="20" width="4.7109375" style="2" customWidth="1"/>
    <col min="21" max="21" width="7.140625" style="2" customWidth="1"/>
    <col min="22" max="22" width="8" style="2" customWidth="1"/>
    <col min="23" max="23" width="6.28515625" style="2" customWidth="1"/>
    <col min="24" max="24" width="16.28515625" style="2" customWidth="1"/>
    <col min="25" max="27" width="16.28515625" style="2" hidden="1" customWidth="1"/>
    <col min="28" max="29" width="11.140625" style="2" hidden="1" customWidth="1"/>
    <col min="30" max="30" width="10.7109375" style="2" hidden="1" customWidth="1"/>
    <col min="31" max="31" width="11.140625" style="2" hidden="1" customWidth="1"/>
    <col min="32" max="32" width="11" style="2" hidden="1" customWidth="1"/>
    <col min="33" max="33" width="11.140625" style="2" hidden="1" customWidth="1"/>
    <col min="34" max="34" width="11.42578125" style="2" hidden="1" customWidth="1"/>
    <col min="35" max="35" width="11.85546875" style="2" hidden="1" customWidth="1"/>
    <col min="36" max="36" width="11.7109375" style="2" hidden="1" customWidth="1"/>
    <col min="37" max="37" width="11.42578125" style="2" hidden="1" customWidth="1"/>
    <col min="38" max="38" width="11.28515625" style="2" hidden="1" customWidth="1"/>
    <col min="39" max="40" width="11.7109375" style="2" hidden="1" customWidth="1"/>
    <col min="41" max="41" width="11" style="2" hidden="1" customWidth="1"/>
    <col min="42" max="42" width="11.42578125" style="2" hidden="1" customWidth="1"/>
    <col min="43" max="43" width="11.5703125" style="2" hidden="1" customWidth="1"/>
    <col min="44" max="44" width="11.85546875" style="2" hidden="1" customWidth="1"/>
    <col min="45" max="45" width="12.28515625" style="2" hidden="1" customWidth="1"/>
    <col min="46" max="46" width="11.85546875" style="2" hidden="1" customWidth="1"/>
    <col min="47" max="48" width="11.7109375" style="2" hidden="1" customWidth="1"/>
    <col min="49" max="49" width="11.42578125" style="2" hidden="1" customWidth="1"/>
    <col min="50" max="50" width="11.28515625" style="2" hidden="1" customWidth="1"/>
    <col min="51" max="51" width="11.7109375" style="2" hidden="1" customWidth="1"/>
    <col min="52" max="54" width="11.85546875" style="2" hidden="1" customWidth="1"/>
    <col min="55" max="55" width="11.7109375" style="2" hidden="1" customWidth="1"/>
    <col min="56" max="56" width="12.140625" style="2" hidden="1" customWidth="1"/>
    <col min="57" max="57" width="11.85546875" style="2" hidden="1" customWidth="1"/>
    <col min="58" max="58" width="12" style="2" hidden="1" customWidth="1"/>
    <col min="59" max="60" width="12.7109375" style="2" hidden="1" customWidth="1"/>
    <col min="61" max="61" width="12.5703125" style="2" hidden="1" customWidth="1"/>
    <col min="62" max="62" width="12.28515625" style="2" hidden="1" customWidth="1"/>
    <col min="63" max="63" width="12.5703125" style="2" hidden="1" customWidth="1"/>
    <col min="64" max="64" width="12.7109375" style="2" hidden="1" customWidth="1"/>
    <col min="65" max="65" width="12.85546875" style="2" hidden="1" customWidth="1"/>
    <col min="66" max="66" width="13.140625" style="2" hidden="1" customWidth="1"/>
    <col min="67" max="67" width="13" style="2" hidden="1" customWidth="1"/>
    <col min="68" max="69" width="13.28515625" style="2" hidden="1" customWidth="1"/>
    <col min="70" max="70" width="12.7109375" style="2" hidden="1" customWidth="1"/>
    <col min="71" max="72" width="13.42578125" style="2" hidden="1" customWidth="1"/>
    <col min="73" max="73" width="13" style="2" hidden="1" customWidth="1"/>
    <col min="74" max="74" width="13.5703125" style="2" hidden="1" customWidth="1"/>
    <col min="75" max="75" width="13.85546875" style="2" hidden="1" customWidth="1"/>
    <col min="76" max="76" width="13.5703125" style="2" hidden="1" customWidth="1"/>
    <col min="77" max="78" width="13.42578125" style="2" hidden="1" customWidth="1"/>
    <col min="79" max="79" width="12.7109375" style="2" hidden="1" customWidth="1"/>
    <col min="80" max="82" width="12.85546875" style="2" hidden="1" customWidth="1"/>
    <col min="83" max="83" width="12.7109375" style="2" hidden="1" customWidth="1"/>
    <col min="84" max="84" width="12.85546875" style="2" hidden="1" customWidth="1"/>
    <col min="85" max="85" width="13.42578125" style="2" hidden="1" customWidth="1"/>
    <col min="86" max="86" width="13.140625" style="2" hidden="1" customWidth="1"/>
    <col min="87" max="87" width="13.7109375" style="2" hidden="1" customWidth="1"/>
    <col min="88" max="88" width="13.42578125" style="2" hidden="1" customWidth="1"/>
    <col min="89" max="89" width="12.28515625" style="2" hidden="1" customWidth="1"/>
    <col min="90" max="90" width="12" style="2" hidden="1" customWidth="1"/>
    <col min="91" max="91" width="12.140625" style="2" hidden="1" customWidth="1"/>
    <col min="92" max="92" width="11.42578125" style="2" hidden="1" customWidth="1"/>
    <col min="93" max="93" width="11.140625" style="2" hidden="1" customWidth="1"/>
    <col min="94" max="94" width="10.5703125" style="2" hidden="1" customWidth="1"/>
    <col min="95" max="95" width="9.140625" style="2" hidden="1" customWidth="1"/>
    <col min="96" max="96" width="9.7109375" style="2" hidden="1" customWidth="1"/>
    <col min="97" max="97" width="9.42578125" style="2" hidden="1" customWidth="1"/>
    <col min="98" max="98" width="9.5703125" style="2" hidden="1" customWidth="1"/>
    <col min="99" max="101" width="9.140625" style="2" hidden="1" customWidth="1"/>
    <col min="102" max="102" width="7.85546875" style="2" hidden="1" customWidth="1"/>
    <col min="103" max="103" width="8.42578125" style="2" hidden="1" customWidth="1"/>
    <col min="104" max="16384" width="9.140625" style="2"/>
  </cols>
  <sheetData>
    <row r="1" spans="1:34" s="20" customFormat="1" ht="15.75" customHeight="1" thickBot="1">
      <c r="A1" s="183"/>
      <c r="B1" s="195" t="s">
        <v>171</v>
      </c>
      <c r="C1" s="195"/>
      <c r="D1" s="195"/>
      <c r="E1" s="195"/>
      <c r="F1" s="195"/>
      <c r="G1" s="195"/>
      <c r="H1" s="195"/>
      <c r="I1" s="195"/>
      <c r="J1" s="195"/>
      <c r="K1" s="195"/>
      <c r="L1" s="195"/>
      <c r="M1" s="195"/>
      <c r="N1" s="195"/>
      <c r="O1" s="194"/>
      <c r="P1" s="194"/>
      <c r="Q1" s="194"/>
      <c r="R1" s="265" t="s">
        <v>135</v>
      </c>
      <c r="S1" s="266"/>
      <c r="T1" s="267"/>
      <c r="U1" s="250" t="s">
        <v>126</v>
      </c>
      <c r="V1" s="250"/>
      <c r="W1" s="250"/>
      <c r="X1" s="251"/>
      <c r="Y1" s="81"/>
      <c r="Z1" s="81"/>
      <c r="AA1" s="81"/>
    </row>
    <row r="2" spans="1:34" s="20" customFormat="1" ht="14.25" customHeight="1">
      <c r="A2" s="183"/>
      <c r="B2" s="153" t="s">
        <v>0</v>
      </c>
      <c r="C2" s="153"/>
      <c r="D2" s="153"/>
      <c r="E2" s="153"/>
      <c r="F2" s="153"/>
      <c r="G2" s="153"/>
      <c r="H2" s="153"/>
      <c r="I2" s="153"/>
      <c r="J2" s="153"/>
      <c r="K2" s="153"/>
      <c r="L2" s="153"/>
      <c r="M2" s="153"/>
      <c r="N2" s="153"/>
      <c r="O2" s="194"/>
      <c r="P2" s="194"/>
      <c r="Q2" s="194"/>
      <c r="R2" s="268"/>
      <c r="S2" s="269"/>
      <c r="T2" s="270"/>
      <c r="U2" s="277" t="s">
        <v>128</v>
      </c>
      <c r="V2" s="243"/>
      <c r="W2" s="243"/>
      <c r="X2" s="244"/>
      <c r="Y2" s="87"/>
      <c r="Z2" s="75"/>
      <c r="AA2" s="75"/>
    </row>
    <row r="3" spans="1:34" s="20" customFormat="1" ht="19.5" customHeight="1">
      <c r="A3" s="183"/>
      <c r="B3" s="153"/>
      <c r="C3" s="153"/>
      <c r="D3" s="153"/>
      <c r="E3" s="153"/>
      <c r="F3" s="153"/>
      <c r="G3" s="153"/>
      <c r="H3" s="153"/>
      <c r="I3" s="153"/>
      <c r="J3" s="153"/>
      <c r="K3" s="153"/>
      <c r="L3" s="153"/>
      <c r="M3" s="153"/>
      <c r="N3" s="153"/>
      <c r="O3" s="194"/>
      <c r="P3" s="194"/>
      <c r="Q3" s="194"/>
      <c r="R3" s="268"/>
      <c r="S3" s="269"/>
      <c r="T3" s="270"/>
      <c r="U3" s="248"/>
      <c r="V3" s="246"/>
      <c r="W3" s="246"/>
      <c r="X3" s="247"/>
      <c r="Y3" s="87"/>
      <c r="Z3" s="75"/>
      <c r="AA3" s="75"/>
    </row>
    <row r="4" spans="1:34" s="20" customFormat="1" ht="18" customHeight="1">
      <c r="A4" s="183"/>
      <c r="B4" s="183"/>
      <c r="C4" s="183"/>
      <c r="D4" s="194" t="s">
        <v>14</v>
      </c>
      <c r="E4" s="194"/>
      <c r="F4" s="194"/>
      <c r="G4" s="194"/>
      <c r="H4" s="194"/>
      <c r="I4" s="194"/>
      <c r="J4" s="194"/>
      <c r="K4" s="194"/>
      <c r="L4" s="183"/>
      <c r="M4" s="183"/>
      <c r="N4" s="183"/>
      <c r="O4" s="183"/>
      <c r="P4" s="183"/>
      <c r="Q4" s="194"/>
      <c r="R4" s="268"/>
      <c r="S4" s="269"/>
      <c r="T4" s="270"/>
      <c r="U4" s="248"/>
      <c r="V4" s="246"/>
      <c r="W4" s="246"/>
      <c r="X4" s="247"/>
      <c r="Y4" s="87"/>
      <c r="Z4" s="75"/>
      <c r="AA4" s="75"/>
      <c r="AH4" s="20">
        <f>IF(R4&lt;&gt;"",1,0)</f>
        <v>0</v>
      </c>
    </row>
    <row r="5" spans="1:34" s="20" customFormat="1" ht="11.25" customHeight="1">
      <c r="A5" s="183"/>
      <c r="B5" s="183"/>
      <c r="C5" s="183"/>
      <c r="D5" s="183"/>
      <c r="E5" s="183"/>
      <c r="F5" s="183"/>
      <c r="G5" s="183"/>
      <c r="H5" s="183"/>
      <c r="I5" s="183"/>
      <c r="J5" s="183"/>
      <c r="K5" s="183"/>
      <c r="L5" s="183"/>
      <c r="M5" s="183"/>
      <c r="N5" s="183"/>
      <c r="O5" s="183"/>
      <c r="P5" s="183"/>
      <c r="Q5" s="194"/>
      <c r="R5" s="268"/>
      <c r="S5" s="269"/>
      <c r="T5" s="270"/>
      <c r="U5" s="248"/>
      <c r="V5" s="246"/>
      <c r="W5" s="246"/>
      <c r="X5" s="247"/>
      <c r="Y5" s="87"/>
      <c r="Z5" s="75"/>
      <c r="AA5" s="75"/>
      <c r="AH5" s="20">
        <f t="shared" ref="AH5:AH15" si="0">IF(R5&lt;&gt;"",1,0)</f>
        <v>0</v>
      </c>
    </row>
    <row r="6" spans="1:34" s="20" customFormat="1" ht="20.100000000000001" customHeight="1">
      <c r="A6" s="262" t="s">
        <v>123</v>
      </c>
      <c r="B6" s="262"/>
      <c r="C6" s="262"/>
      <c r="D6" s="262"/>
      <c r="E6" s="201" t="str">
        <f>Sheet1!$E$6</f>
        <v>Communication Design</v>
      </c>
      <c r="F6" s="201"/>
      <c r="G6" s="201"/>
      <c r="H6" s="201"/>
      <c r="I6" s="201"/>
      <c r="J6" s="201"/>
      <c r="K6" s="201"/>
      <c r="L6" s="201"/>
      <c r="M6" s="201"/>
      <c r="N6" s="201"/>
      <c r="O6" s="201"/>
      <c r="P6" s="201"/>
      <c r="Q6" s="194"/>
      <c r="R6" s="268"/>
      <c r="S6" s="269"/>
      <c r="T6" s="270"/>
      <c r="U6" s="258" t="s">
        <v>163</v>
      </c>
      <c r="V6" s="199"/>
      <c r="W6" s="199"/>
      <c r="X6" s="200"/>
      <c r="Y6" s="89"/>
      <c r="Z6" s="77"/>
      <c r="AA6" s="77"/>
      <c r="AH6" s="20">
        <f t="shared" si="0"/>
        <v>0</v>
      </c>
    </row>
    <row r="7" spans="1:34" s="20" customFormat="1" ht="20.100000000000001" customHeight="1">
      <c r="A7" s="262" t="s">
        <v>124</v>
      </c>
      <c r="B7" s="262"/>
      <c r="C7" s="201" t="str">
        <f>Sheet1!$C$7</f>
        <v>Bachelor</v>
      </c>
      <c r="D7" s="201"/>
      <c r="E7" s="201"/>
      <c r="F7" s="201"/>
      <c r="G7" s="201"/>
      <c r="H7" s="201"/>
      <c r="I7" s="201"/>
      <c r="J7" s="201"/>
      <c r="K7" s="201"/>
      <c r="L7" s="201"/>
      <c r="M7" s="201"/>
      <c r="N7" s="201"/>
      <c r="O7" s="201"/>
      <c r="P7" s="201"/>
      <c r="Q7" s="194"/>
      <c r="R7" s="268"/>
      <c r="S7" s="269"/>
      <c r="T7" s="270"/>
      <c r="U7" s="258"/>
      <c r="V7" s="199"/>
      <c r="W7" s="199"/>
      <c r="X7" s="200"/>
      <c r="Y7" s="89"/>
      <c r="Z7" s="77"/>
      <c r="AA7" s="77"/>
      <c r="AH7" s="20">
        <f t="shared" si="0"/>
        <v>0</v>
      </c>
    </row>
    <row r="8" spans="1:34" s="20" customFormat="1" ht="20.100000000000001" customHeight="1">
      <c r="A8" s="27" t="s">
        <v>1</v>
      </c>
      <c r="B8" s="28" t="str">
        <f>Sheet1!$B$8</f>
        <v>First</v>
      </c>
      <c r="C8" s="23" t="s">
        <v>2</v>
      </c>
      <c r="D8" s="29" t="str">
        <f>Sheet1!$D$8</f>
        <v>First</v>
      </c>
      <c r="E8" s="275" t="s">
        <v>3</v>
      </c>
      <c r="F8" s="275"/>
      <c r="G8" s="276" t="str">
        <f>Sheet1!$G$8</f>
        <v>CE17CD</v>
      </c>
      <c r="H8" s="276"/>
      <c r="I8" s="264" t="str">
        <f>Sheet1!$I$8</f>
        <v>Supplementary Exam</v>
      </c>
      <c r="J8" s="264"/>
      <c r="K8" s="264"/>
      <c r="L8" s="264"/>
      <c r="M8" s="264"/>
      <c r="N8" s="274">
        <f>Sheet1!$N$8</f>
        <v>0</v>
      </c>
      <c r="O8" s="274"/>
      <c r="P8" s="274"/>
      <c r="Q8" s="194"/>
      <c r="R8" s="268"/>
      <c r="S8" s="269"/>
      <c r="T8" s="270"/>
      <c r="U8" s="258"/>
      <c r="V8" s="199"/>
      <c r="W8" s="199"/>
      <c r="X8" s="200"/>
      <c r="Y8" s="89"/>
      <c r="Z8" s="77"/>
      <c r="AA8" s="77"/>
      <c r="AH8" s="20">
        <f t="shared" si="0"/>
        <v>0</v>
      </c>
    </row>
    <row r="9" spans="1:34" s="20" customFormat="1" ht="20.100000000000001" customHeight="1">
      <c r="A9" s="27" t="s">
        <v>4</v>
      </c>
      <c r="B9" s="201" t="str">
        <f>Sheet1!$B$9</f>
        <v>Drawing Studio-I</v>
      </c>
      <c r="C9" s="201"/>
      <c r="D9" s="201"/>
      <c r="E9" s="201"/>
      <c r="F9" s="201"/>
      <c r="G9" s="201"/>
      <c r="H9" s="201"/>
      <c r="I9" s="201"/>
      <c r="J9" s="201"/>
      <c r="K9" s="201"/>
      <c r="L9" s="264" t="s">
        <v>5</v>
      </c>
      <c r="M9" s="264"/>
      <c r="N9" s="264"/>
      <c r="O9" s="288">
        <f>Sheet1!$O$9</f>
        <v>0</v>
      </c>
      <c r="P9" s="288"/>
      <c r="Q9" s="194"/>
      <c r="R9" s="268"/>
      <c r="S9" s="269"/>
      <c r="T9" s="270"/>
      <c r="U9" s="258"/>
      <c r="V9" s="199"/>
      <c r="W9" s="199"/>
      <c r="X9" s="200"/>
      <c r="Y9" s="89"/>
      <c r="Z9" s="77"/>
      <c r="AA9" s="77"/>
      <c r="AH9" s="20">
        <f t="shared" si="0"/>
        <v>0</v>
      </c>
    </row>
    <row r="10" spans="1:34" s="20" customFormat="1" ht="20.100000000000001" customHeight="1">
      <c r="A10" s="262" t="s">
        <v>120</v>
      </c>
      <c r="B10" s="262"/>
      <c r="C10" s="263" t="str">
        <f>Sheet1!$C$10</f>
        <v>Manzoor Ali Solangi</v>
      </c>
      <c r="D10" s="263"/>
      <c r="E10" s="263"/>
      <c r="F10" s="263"/>
      <c r="G10" s="263"/>
      <c r="H10" s="264" t="s">
        <v>121</v>
      </c>
      <c r="I10" s="264"/>
      <c r="J10" s="264"/>
      <c r="K10" s="201">
        <f>Sheet1!$K$10</f>
        <v>0</v>
      </c>
      <c r="L10" s="201"/>
      <c r="M10" s="201"/>
      <c r="N10" s="201"/>
      <c r="O10" s="201"/>
      <c r="P10" s="201"/>
      <c r="Q10" s="194"/>
      <c r="R10" s="268"/>
      <c r="S10" s="269"/>
      <c r="T10" s="270"/>
      <c r="U10" s="258"/>
      <c r="V10" s="199"/>
      <c r="W10" s="199"/>
      <c r="X10" s="200"/>
      <c r="Y10" s="89"/>
      <c r="Z10" s="77"/>
      <c r="AA10" s="77"/>
      <c r="AH10" s="20">
        <f t="shared" si="0"/>
        <v>0</v>
      </c>
    </row>
    <row r="11" spans="1:34" s="20" customFormat="1" ht="9.9499999999999993" customHeight="1">
      <c r="A11" s="182"/>
      <c r="B11" s="182"/>
      <c r="C11" s="182"/>
      <c r="D11" s="281" t="s">
        <v>137</v>
      </c>
      <c r="E11" s="281"/>
      <c r="F11" s="281" t="s">
        <v>137</v>
      </c>
      <c r="G11" s="281"/>
      <c r="H11" s="182"/>
      <c r="I11" s="182"/>
      <c r="J11" s="182"/>
      <c r="K11" s="182"/>
      <c r="L11" s="182"/>
      <c r="M11" s="182"/>
      <c r="N11" s="182"/>
      <c r="O11" s="182"/>
      <c r="P11" s="182"/>
      <c r="Q11" s="194"/>
      <c r="R11" s="268"/>
      <c r="S11" s="269"/>
      <c r="T11" s="270"/>
      <c r="U11" s="259" t="s">
        <v>138</v>
      </c>
      <c r="V11" s="164"/>
      <c r="W11" s="164"/>
      <c r="X11" s="165"/>
      <c r="Y11" s="91"/>
      <c r="Z11" s="79"/>
      <c r="AA11" s="79"/>
      <c r="AH11" s="20">
        <f t="shared" si="0"/>
        <v>0</v>
      </c>
    </row>
    <row r="12" spans="1:34" s="20" customFormat="1" ht="14.1" customHeight="1">
      <c r="A12" s="186" t="s">
        <v>7</v>
      </c>
      <c r="B12" s="130" t="s">
        <v>8</v>
      </c>
      <c r="C12" s="131"/>
      <c r="D12" s="172" t="s">
        <v>136</v>
      </c>
      <c r="E12" s="282"/>
      <c r="F12" s="282"/>
      <c r="G12" s="282"/>
      <c r="H12" s="282"/>
      <c r="I12" s="282"/>
      <c r="J12" s="282"/>
      <c r="K12" s="282"/>
      <c r="L12" s="282"/>
      <c r="M12" s="282"/>
      <c r="N12" s="282"/>
      <c r="O12" s="285">
        <f>Sheet1!$O$12</f>
        <v>60</v>
      </c>
      <c r="P12" s="286"/>
      <c r="Q12" s="194"/>
      <c r="R12" s="268"/>
      <c r="S12" s="269"/>
      <c r="T12" s="270"/>
      <c r="U12" s="259"/>
      <c r="V12" s="164"/>
      <c r="W12" s="164"/>
      <c r="X12" s="165"/>
      <c r="Y12" s="91"/>
      <c r="Z12" s="79"/>
      <c r="AA12" s="79"/>
      <c r="AH12" s="20">
        <f t="shared" si="0"/>
        <v>0</v>
      </c>
    </row>
    <row r="13" spans="1:34" s="20" customFormat="1" ht="14.1" customHeight="1">
      <c r="A13" s="187"/>
      <c r="B13" s="132"/>
      <c r="C13" s="133"/>
      <c r="D13" s="283"/>
      <c r="E13" s="284"/>
      <c r="F13" s="284"/>
      <c r="G13" s="284"/>
      <c r="H13" s="284"/>
      <c r="I13" s="284"/>
      <c r="J13" s="284"/>
      <c r="K13" s="284"/>
      <c r="L13" s="284"/>
      <c r="M13" s="284"/>
      <c r="N13" s="284"/>
      <c r="O13" s="275"/>
      <c r="P13" s="287"/>
      <c r="Q13" s="194"/>
      <c r="R13" s="268"/>
      <c r="S13" s="269"/>
      <c r="T13" s="270"/>
      <c r="U13" s="259"/>
      <c r="V13" s="164"/>
      <c r="W13" s="164"/>
      <c r="X13" s="165"/>
      <c r="Y13" s="91"/>
      <c r="Z13" s="79"/>
      <c r="AA13" s="79"/>
      <c r="AH13" s="20">
        <f t="shared" si="0"/>
        <v>0</v>
      </c>
    </row>
    <row r="14" spans="1:34" s="20" customFormat="1" ht="14.1" customHeight="1">
      <c r="A14" s="187"/>
      <c r="B14" s="132"/>
      <c r="C14" s="133"/>
      <c r="D14" s="172" t="s">
        <v>133</v>
      </c>
      <c r="E14" s="173"/>
      <c r="F14" s="172" t="s">
        <v>134</v>
      </c>
      <c r="G14" s="173"/>
      <c r="H14" s="179" t="s">
        <v>132</v>
      </c>
      <c r="I14" s="179"/>
      <c r="J14" s="179"/>
      <c r="K14" s="179"/>
      <c r="L14" s="179"/>
      <c r="M14" s="179"/>
      <c r="N14" s="179"/>
      <c r="O14" s="179"/>
      <c r="P14" s="179"/>
      <c r="Q14" s="194"/>
      <c r="R14" s="268"/>
      <c r="S14" s="269"/>
      <c r="T14" s="270"/>
      <c r="U14" s="259"/>
      <c r="V14" s="164"/>
      <c r="W14" s="164"/>
      <c r="X14" s="165"/>
      <c r="Y14" s="91"/>
      <c r="Z14" s="79"/>
      <c r="AA14" s="79"/>
      <c r="AH14" s="20">
        <f t="shared" si="0"/>
        <v>0</v>
      </c>
    </row>
    <row r="15" spans="1:34" s="20" customFormat="1" ht="14.1" customHeight="1" thickBot="1">
      <c r="A15" s="187"/>
      <c r="B15" s="132"/>
      <c r="C15" s="133"/>
      <c r="D15" s="174"/>
      <c r="E15" s="175"/>
      <c r="F15" s="174"/>
      <c r="G15" s="175"/>
      <c r="H15" s="179"/>
      <c r="I15" s="179"/>
      <c r="J15" s="179"/>
      <c r="K15" s="179"/>
      <c r="L15" s="179"/>
      <c r="M15" s="179"/>
      <c r="N15" s="179"/>
      <c r="O15" s="179"/>
      <c r="P15" s="179"/>
      <c r="Q15" s="194"/>
      <c r="R15" s="268"/>
      <c r="S15" s="269"/>
      <c r="T15" s="270"/>
      <c r="U15" s="259"/>
      <c r="V15" s="164"/>
      <c r="W15" s="164"/>
      <c r="X15" s="165"/>
      <c r="Y15" s="91"/>
      <c r="Z15" s="79"/>
      <c r="AA15" s="79"/>
      <c r="AH15" s="20">
        <f t="shared" si="0"/>
        <v>0</v>
      </c>
    </row>
    <row r="16" spans="1:34" s="20" customFormat="1" ht="14.1" customHeight="1" thickBot="1">
      <c r="A16" s="187"/>
      <c r="B16" s="132"/>
      <c r="C16" s="133"/>
      <c r="D16" s="174"/>
      <c r="E16" s="175"/>
      <c r="F16" s="174"/>
      <c r="G16" s="175"/>
      <c r="H16" s="181"/>
      <c r="I16" s="181"/>
      <c r="J16" s="181"/>
      <c r="K16" s="181"/>
      <c r="L16" s="181"/>
      <c r="M16" s="181"/>
      <c r="N16" s="181"/>
      <c r="O16" s="181"/>
      <c r="P16" s="181"/>
      <c r="Q16" s="194"/>
      <c r="R16" s="271"/>
      <c r="S16" s="272"/>
      <c r="T16" s="273"/>
      <c r="U16" s="260"/>
      <c r="V16" s="260"/>
      <c r="W16" s="260"/>
      <c r="X16" s="261"/>
      <c r="Y16" s="91"/>
      <c r="Z16" s="79"/>
      <c r="AA16" s="79"/>
    </row>
    <row r="17" spans="1:103" s="20" customFormat="1" ht="18" customHeight="1">
      <c r="A17" s="188"/>
      <c r="B17" s="134"/>
      <c r="C17" s="135"/>
      <c r="D17" s="21" t="s">
        <v>9</v>
      </c>
      <c r="E17" s="9">
        <f>(50*O12)/100</f>
        <v>30</v>
      </c>
      <c r="F17" s="21" t="s">
        <v>9</v>
      </c>
      <c r="G17" s="9">
        <f>(50*O12)/100</f>
        <v>30</v>
      </c>
      <c r="H17" s="168" t="s">
        <v>9</v>
      </c>
      <c r="I17" s="169"/>
      <c r="J17" s="169"/>
      <c r="K17" s="169"/>
      <c r="L17" s="169"/>
      <c r="M17" s="169"/>
      <c r="N17" s="169"/>
      <c r="O17" s="169"/>
      <c r="P17" s="9">
        <f>(E17+G17)</f>
        <v>60</v>
      </c>
      <c r="Q17" s="194"/>
      <c r="R17" s="24" t="s">
        <v>125</v>
      </c>
      <c r="S17" s="278" t="s">
        <v>122</v>
      </c>
      <c r="T17" s="235"/>
      <c r="U17" s="279"/>
      <c r="V17" s="279"/>
      <c r="W17" s="279"/>
      <c r="X17" s="280"/>
      <c r="Y17" s="88"/>
      <c r="Z17" s="76"/>
      <c r="AA17" s="76"/>
    </row>
    <row r="18" spans="1:103" s="20" customFormat="1" ht="5.0999999999999996" customHeight="1">
      <c r="A18" s="39"/>
      <c r="B18" s="130"/>
      <c r="C18" s="131"/>
      <c r="D18" s="128" t="s">
        <v>137</v>
      </c>
      <c r="E18" s="129"/>
      <c r="F18" s="128" t="s">
        <v>137</v>
      </c>
      <c r="G18" s="129"/>
      <c r="H18" s="130"/>
      <c r="I18" s="171"/>
      <c r="J18" s="171"/>
      <c r="K18" s="171"/>
      <c r="L18" s="171"/>
      <c r="M18" s="171"/>
      <c r="N18" s="171"/>
      <c r="O18" s="171"/>
      <c r="P18" s="131"/>
      <c r="Q18" s="194"/>
      <c r="R18" s="41"/>
      <c r="S18" s="162"/>
      <c r="T18" s="162"/>
      <c r="U18" s="162"/>
      <c r="V18" s="162"/>
      <c r="W18" s="162"/>
      <c r="X18" s="163"/>
      <c r="Y18" s="92"/>
      <c r="Z18" s="80"/>
      <c r="AA18" s="80"/>
      <c r="AF18" s="20" t="b">
        <f>Sheet9!$AF$38</f>
        <v>0</v>
      </c>
      <c r="AG18" s="20" t="str">
        <f>IF(AND(AF19=TRUE, AF18=TRUE),IF(A19-Sheet9!A38=1,"OK","INCORRECT"),"")</f>
        <v/>
      </c>
      <c r="BO18" s="20" t="str">
        <f>Sheet9!BO38</f>
        <v/>
      </c>
      <c r="BP18" s="20" t="b">
        <f>Sheet9!BP38</f>
        <v>0</v>
      </c>
      <c r="BQ18" s="20" t="b">
        <f>Sheet9!BQ38</f>
        <v>0</v>
      </c>
      <c r="BR18" s="20" t="b">
        <f>Sheet9!BR38</f>
        <v>0</v>
      </c>
      <c r="BS18" s="20" t="str">
        <f>Sheet9!BS38</f>
        <v/>
      </c>
      <c r="BT18" s="20" t="str">
        <f>Sheet9!BT38</f>
        <v/>
      </c>
      <c r="BU18" s="20" t="str">
        <f>Sheet9!BU38</f>
        <v/>
      </c>
      <c r="BV18" s="20" t="str">
        <f>Sheet9!BV38</f>
        <v/>
      </c>
      <c r="BW18" s="20" t="str">
        <f>Sheet9!BW38</f>
        <v/>
      </c>
      <c r="BX18" s="20" t="str">
        <f>Sheet9!BX38</f>
        <v>INCORRECT</v>
      </c>
      <c r="BY18" s="20" t="b">
        <f>Sheet9!BY38</f>
        <v>0</v>
      </c>
      <c r="BZ18" s="20" t="str">
        <f>Sheet9!BZ38</f>
        <v/>
      </c>
      <c r="CA18" s="20" t="b">
        <f>Sheet9!CA38</f>
        <v>0</v>
      </c>
      <c r="CB18" s="20" t="b">
        <f>Sheet9!CB38</f>
        <v>0</v>
      </c>
      <c r="CC18" s="20" t="b">
        <f>Sheet9!CC38</f>
        <v>0</v>
      </c>
      <c r="CD18" s="20" t="b">
        <f>Sheet9!CD38</f>
        <v>0</v>
      </c>
      <c r="CE18" s="20" t="b">
        <f>Sheet9!CE38</f>
        <v>0</v>
      </c>
      <c r="CF18" s="20" t="b">
        <f>Sheet9!CF38</f>
        <v>0</v>
      </c>
      <c r="CG18" s="20" t="str">
        <f>Sheet9!CG38</f>
        <v/>
      </c>
      <c r="CH18" s="20" t="str">
        <f>Sheet9!CH38</f>
        <v/>
      </c>
      <c r="CI18" s="20" t="str">
        <f>Sheet9!CI38</f>
        <v/>
      </c>
      <c r="CJ18" s="20" t="str">
        <f>Sheet9!CJ38</f>
        <v/>
      </c>
      <c r="CK18" s="20" t="str">
        <f>Sheet9!CK38</f>
        <v/>
      </c>
      <c r="CL18" s="20" t="str">
        <f>Sheet9!CL38</f>
        <v/>
      </c>
      <c r="CM18" s="20" t="str">
        <f>Sheet9!CM38</f>
        <v/>
      </c>
      <c r="CN18" s="20" t="str">
        <f>Sheet9!CN38</f>
        <v/>
      </c>
      <c r="CO18" s="20" t="str">
        <f>Sheet9!CO38</f>
        <v>NO</v>
      </c>
      <c r="CP18" s="20" t="str">
        <f>Sheet9!CP38</f>
        <v>NO</v>
      </c>
      <c r="CQ18" s="20" t="str">
        <f>Sheet9!CQ38</f>
        <v>NO</v>
      </c>
      <c r="CR18" s="20" t="str">
        <f>Sheet9!CR38</f>
        <v>NO</v>
      </c>
      <c r="CS18" s="20" t="str">
        <f>Sheet9!CS38</f>
        <v>OK</v>
      </c>
      <c r="CT18" s="20" t="b">
        <f>Sheet9!CT38</f>
        <v>0</v>
      </c>
      <c r="CU18" s="20" t="b">
        <f>Sheet9!CU38</f>
        <v>0</v>
      </c>
      <c r="CV18" s="20" t="b">
        <f>Sheet9!CV38</f>
        <v>0</v>
      </c>
      <c r="CW18" s="20" t="b">
        <f>Sheet9!CW38</f>
        <v>0</v>
      </c>
      <c r="CX18" s="20" t="str">
        <f>Sheet9!CX38</f>
        <v>SEQUENCE INCORRECT</v>
      </c>
      <c r="CY18" s="20">
        <f>Sheet9!CY38</f>
        <v>19</v>
      </c>
    </row>
    <row r="19" spans="1:103" s="20" customFormat="1" ht="20.100000000000001" customHeight="1" thickBot="1">
      <c r="A19" s="37"/>
      <c r="B19" s="126"/>
      <c r="C19" s="127"/>
      <c r="D19" s="126"/>
      <c r="E19" s="127"/>
      <c r="F19" s="126"/>
      <c r="G19" s="127"/>
      <c r="H19" s="139" t="str">
        <f>IF(AND(AG19="OK",R19="OK"),IF(AND(A19&lt;&gt;"",D19&lt;&gt;"",F19&lt;&gt;"",OR(D19&lt;=E17,D19="ABS"),OR(F19&lt;=G17,F19="ABS")),IF(AND(F19="ABS"),"ABS",IF(SUM(D19:F19)=0,"ZERO",SUM(D19,F19))),""),"")</f>
        <v/>
      </c>
      <c r="I19" s="140"/>
      <c r="J19" s="140"/>
      <c r="K19" s="140"/>
      <c r="L19" s="140"/>
      <c r="M19" s="140"/>
      <c r="N19" s="140"/>
      <c r="O19" s="140"/>
      <c r="P19" s="141"/>
      <c r="Q19" s="194"/>
      <c r="R19" s="49" t="str">
        <f>IF(A19&lt;&gt;"",IF(CX19="SEQUENCE CORRECT",IF(OR(T(AB19)="OK",T(Z19)="oKK",T(Y19)="oKK",T(AA19)="oKK",T(AC19)="oOk",T(AD19)="Okk",AE19="ok"),"OK","FORMAT INCORRECT"),"SEQUENCE INCORRECT"),"")</f>
        <v/>
      </c>
      <c r="S19" s="196" t="str">
        <f>IF(OR(AND(OR(D19&lt;=E17,D19=0,D19="ABS"),OR(F19&lt;=G17,F19=0,F19="ABS"))),IF(OR(AND(A19="",B19="",D19="",F19=""),AND(A19&lt;&gt;"",B19&lt;&gt;"",D19&lt;&gt;"",F19&lt;&gt;"", AG19="OK")),"","Given Marks or Format is incorrect"), "Given Marks or Format is incorrect")</f>
        <v/>
      </c>
      <c r="T19" s="197"/>
      <c r="U19" s="197"/>
      <c r="V19" s="197"/>
      <c r="W19" s="197"/>
      <c r="X19" s="198"/>
      <c r="Y19" s="93"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15"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15"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13" t="b">
        <f>IF(AND( EXACT(LEFT(B19,LEN(G8)), G8),ISNUMBER(INT(MID(B19,(LEN(G8)+1),1))),ISNUMBER(INT(MID(B19,(LEN(G8)+2),1))), MID(B19,(LEN(G8)+1),2)&lt;&gt;"00",OR(ISNUMBER(INT(MID(B19,(LEN(G8)+3),1))),MID(B19,(LEN(G8)+3),1)=""),  OR(AND(ISNUMBER(INT(MID(B19,(LEN(G8)+1),3))),MID(B19,(LEN(G8)+1),1)&lt;&gt;"0", MID(B19,(LEN(G8)+4),1)=""),AND((ISNUMBER(INT(MID(B19,(LEN(G8)+1),2)))),MID(B19,(LEN(G8)+3),1)=""))),"OK")</f>
        <v>0</v>
      </c>
      <c r="AC19" s="14"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15"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6"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20" t="b">
        <f>IF(ISNUMBER(A19)&lt;&gt;"",AND(ISNUMBER(INT(MID(A19,1,3))),MID(A19,4,1)="",MID(A19,1,1)&lt;&gt;"0"))</f>
        <v>0</v>
      </c>
      <c r="AG19" s="20" t="str">
        <f>IF(AND(AG18="OK",AF19=TRUE),"OK","S# INCORRECT")</f>
        <v>S# INCORRECT</v>
      </c>
      <c r="BO19" s="20" t="str">
        <f>RIGHT(B19,3)</f>
        <v/>
      </c>
      <c r="BP19" s="20" t="b">
        <f>ISNUMBER(INT((MID(BO19,1,1))))</f>
        <v>0</v>
      </c>
      <c r="BQ19" s="20" t="b">
        <f>ISNUMBER(INT((MID(BO19,2,1))))</f>
        <v>0</v>
      </c>
      <c r="BR19" s="20" t="b">
        <f>ISNUMBER(INT((MID(BO19,3,1))))</f>
        <v>0</v>
      </c>
      <c r="BS19" s="20" t="str">
        <f>IF(BP19=TRUE, MID(BO19,1,1),"")</f>
        <v/>
      </c>
      <c r="BT19" s="20" t="str">
        <f>IF(BQ19=TRUE, MID(BO19,2,1),"")</f>
        <v/>
      </c>
      <c r="BU19" s="20" t="str">
        <f>IF(BR19=TRUE, MID(BO19,3,1),"")</f>
        <v/>
      </c>
      <c r="BV19" s="20" t="str">
        <f>T(BS19)&amp;T(BT19)&amp;T(BU19)</f>
        <v/>
      </c>
      <c r="BW19" s="44" t="str">
        <f>IF(BV19="","",INT(TRIM(BV19)))</f>
        <v/>
      </c>
      <c r="BX19" s="45" t="str">
        <f>"OK"</f>
        <v>OK</v>
      </c>
      <c r="BY19" s="20" t="b">
        <f>BW19&gt;BW18</f>
        <v>0</v>
      </c>
      <c r="BZ19" s="46" t="str">
        <f>LEFT(B19,6)</f>
        <v/>
      </c>
      <c r="CA19" s="20" t="b">
        <f>ISNUMBER(INT((MID(BZ19,1,1))))</f>
        <v>0</v>
      </c>
      <c r="CB19" s="20" t="b">
        <f>ISNUMBER(INT((MID(BZ19,2,1))))</f>
        <v>0</v>
      </c>
      <c r="CC19" s="20" t="b">
        <f>ISNUMBER(INT((MID(BZ19,3,1))))</f>
        <v>0</v>
      </c>
      <c r="CD19" s="20" t="b">
        <f>ISNUMBER(INT((MID(BZ19,4,1))))</f>
        <v>0</v>
      </c>
      <c r="CE19" s="20" t="b">
        <f>ISNUMBER(INT((MID(BZ19,5,1))))</f>
        <v>0</v>
      </c>
      <c r="CF19" s="20" t="b">
        <f>ISNUMBER(INT((MID(BZ19,6,1))))</f>
        <v>0</v>
      </c>
      <c r="CG19" s="20" t="str">
        <f>IF(CA19=TRUE, MID(BZ19,1,1),"")</f>
        <v/>
      </c>
      <c r="CH19" s="20" t="str">
        <f>IF(CB19=TRUE, MID(BZ19,2,1),"")</f>
        <v/>
      </c>
      <c r="CI19" s="20" t="str">
        <f>IF(CC19=TRUE, MID(BZ19,3,1),"")</f>
        <v/>
      </c>
      <c r="CJ19" s="20" t="str">
        <f>IF(CD19=TRUE, MID(BZ19,4,1),"")</f>
        <v/>
      </c>
      <c r="CK19" s="20" t="str">
        <f>IF(CE19=TRUE, MID(BZ19,5,1),"")</f>
        <v/>
      </c>
      <c r="CL19" s="20" t="str">
        <f>IF(CF19=TRUE, MID(BZ19,6,1),"")</f>
        <v/>
      </c>
      <c r="CM19" s="46" t="str">
        <f>TRIM(T(CG19)&amp;T(CH19)&amp;T(CI19))</f>
        <v/>
      </c>
      <c r="CN19" s="46" t="str">
        <f>TRIM(T(CJ19)&amp;T(CK19)&amp;T(CL19))</f>
        <v/>
      </c>
      <c r="CO19" s="47" t="str">
        <f>IF(OR(MID(BZ19,3,1)="-",MID(BZ19,4,1)="-"),T(CM19),"NO")</f>
        <v>NO</v>
      </c>
      <c r="CP19" s="47" t="str">
        <f>IF(OR(MID(BZ19,3,1)="-",MID(BZ19,4,1)="-"),T(CN19),"NO")</f>
        <v>NO</v>
      </c>
      <c r="CQ19" s="45" t="str">
        <f>IF(AND(CO19&lt;&gt;"NO", CP19&lt;&gt;"NO"),IF(CP19&lt;CO19,"OK","INCORRECT"),"NO")</f>
        <v>NO</v>
      </c>
      <c r="CR19" s="45" t="str">
        <f>IF(AND(CO19&lt;&gt;"NO", CP19&lt;&gt;"NO"),IF(CP19&lt;=CP18,"OK","INCORRECT"),"NO")</f>
        <v>NO</v>
      </c>
      <c r="CS19" s="47" t="str">
        <f>IF(OR(AND(OR(AND(CQ19="NO",CR19="NO"),AND(CQ19="OK", CR19="OK")),AND(CQ18="NO", CR18="NO")),AND(AND(CQ19="OK",CR19="OK",OR(AND(CQ18="NO", CR18="NO"),AND(CQ18="OK", CR18="OK"))))),"OK","INCORRECT")</f>
        <v>OK</v>
      </c>
      <c r="CT19" s="20" t="b">
        <f>IF(CS19="OK",IF(AND(CO18="NO",CO19="NO"),BW19&gt;BW18))</f>
        <v>0</v>
      </c>
      <c r="CU19" s="20" t="b">
        <f>IF(CS19="OK",AND(CQ19="OK",CR19="OK",CQ18="NO",CR18="NO"))</f>
        <v>0</v>
      </c>
      <c r="CV19" s="20" t="b">
        <f>IF(CS19="OK",IF(AND(EXACT(CN18,CN19)),BW19&gt;BW18))</f>
        <v>0</v>
      </c>
      <c r="CW19" s="20" t="b">
        <f>IF(CS19="OK",CP19&lt;CP18)</f>
        <v>0</v>
      </c>
      <c r="CX19" s="46" t="str">
        <f>IF(AND(CT19=FALSE,CU19=FALSE,CV19=FALSE,CW19=FALSE),"SEQUENCE INCORRECT","SEQUENCE CORRECT")</f>
        <v>SEQUENCE INCORRECT</v>
      </c>
      <c r="CY19" s="48">
        <f>COUNTIF(B18:B18,T(B19))</f>
        <v>1</v>
      </c>
    </row>
    <row r="20" spans="1:103" s="20" customFormat="1" ht="20.100000000000001" customHeight="1" thickBot="1">
      <c r="A20" s="59"/>
      <c r="B20" s="126"/>
      <c r="C20" s="127"/>
      <c r="D20" s="126"/>
      <c r="E20" s="127"/>
      <c r="F20" s="126"/>
      <c r="G20" s="127"/>
      <c r="H20" s="139" t="str">
        <f>IF(AND(AG20="OK",R20="OK"),IF(AND(A20&lt;&gt;"",D20&lt;&gt;"",F20&lt;&gt;"",OR(D20&lt;=E17,D20="ABS"),OR(F20&lt;=G17,F20="ABS")),IF(AND(F20="ABS"),"ABS",IF(SUM(D20:F20)=0,"ZERO",SUM(D20,F20))),""),"")</f>
        <v/>
      </c>
      <c r="I20" s="140"/>
      <c r="J20" s="140"/>
      <c r="K20" s="140"/>
      <c r="L20" s="140"/>
      <c r="M20" s="140"/>
      <c r="N20" s="140"/>
      <c r="O20" s="140"/>
      <c r="P20" s="141"/>
      <c r="Q20" s="194"/>
      <c r="R20" s="49" t="str">
        <f t="shared" ref="R20:R38" si="1">IF(A20&lt;&gt;"",IF(CX20="SEQUENCE CORRECT",IF(OR(T(AB20)="OK",T(Z20)="oKK",T(Y20)="oKK",T(AA20)="oKK",T(AC20)="oOk",T(AD20)="Okk",AE20="ok"),"OK","FORMAT INCORRECT"),"SEQUENCE INCORRECT"),"")</f>
        <v/>
      </c>
      <c r="S20" s="145" t="str">
        <f>IF(OR(AND(OR(D20&lt;=E17,D20=0,D20="ABS"),OR(F20&lt;=G17,F20=0,F20="ABS"))),IF(OR(AND(A20="",B20="",D20="",F20=""),AND(A20&lt;&gt;"",B20&lt;&gt;"",D20&lt;&gt;"",F20&lt;&gt;"", AG20="OK")),"","Given Marks or Format is incorrect"), "Given Marks or Format is incorrect")</f>
        <v/>
      </c>
      <c r="T20" s="146"/>
      <c r="U20" s="146"/>
      <c r="V20" s="146"/>
      <c r="W20" s="146"/>
      <c r="X20" s="147"/>
      <c r="Y20" s="93"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15"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15"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13" t="b">
        <f>IF(AND( EXACT(LEFT(B20,LEN(G8)), G8),ISNUMBER(INT(MID(B20,(LEN(G8)+1),1))),ISNUMBER(INT(MID(B20,(LEN(G8)+2),1))), MID(B20,(LEN(G8)+1),2)&lt;&gt;"00",OR(ISNUMBER(INT(MID(B20,(LEN(G8)+3),1))),MID(B20,(LEN(G8)+3),1)=""),  OR(AND(ISNUMBER(INT(MID(B20,(LEN(G8)+1),3))),MID(B20,(LEN(G8)+1),1)&lt;&gt;"0", MID(B20,(LEN(G8)+4),1)=""),AND((ISNUMBER(INT(MID(B20,(LEN(G8)+1),2)))),MID(B20,(LEN(G8)+3),1)=""))),"OK")</f>
        <v>0</v>
      </c>
      <c r="AC20" s="14"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15"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6"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0" t="b">
        <f>IF(AND(ISNUMBER(A19)&lt;&gt;"",ISNUMBER(A20)&lt;&gt;""),IF(AND(ISNUMBER(A20),ISNUMBER(A19)),IF(A20-A19=1,AND(ISNUMBER(INT(MID(A20,1,3))),MID(A20,4,1)="",MID(A20,1,1)&lt;&gt;"0"))))</f>
        <v>0</v>
      </c>
      <c r="AG20" s="20" t="str">
        <f t="shared" ref="AG20:AG38" si="2">IF(AF20=TRUE,"OK","S# INCORRECT")</f>
        <v>S# INCORRECT</v>
      </c>
      <c r="BO20" s="20" t="str">
        <f t="shared" ref="BO20:BO38" si="3">RIGHT(B20,3)</f>
        <v/>
      </c>
      <c r="BP20" s="20" t="b">
        <f t="shared" ref="BP20:BP38" si="4">ISNUMBER(INT((MID(BO20,1,1))))</f>
        <v>0</v>
      </c>
      <c r="BQ20" s="20" t="b">
        <f t="shared" ref="BQ20:BQ38" si="5">ISNUMBER(INT((MID(BO20,2,1))))</f>
        <v>0</v>
      </c>
      <c r="BR20" s="20" t="b">
        <f t="shared" ref="BR20:BR38" si="6">ISNUMBER(INT((MID(BO20,3,1))))</f>
        <v>0</v>
      </c>
      <c r="BS20" s="20" t="str">
        <f t="shared" ref="BS20:BS38" si="7">IF(BP20=TRUE, MID(BO20,1,1),"")</f>
        <v/>
      </c>
      <c r="BT20" s="20" t="str">
        <f t="shared" ref="BT20:BT38" si="8">IF(BQ20=TRUE, MID(BO20,2,1),"")</f>
        <v/>
      </c>
      <c r="BU20" s="20" t="str">
        <f t="shared" ref="BU20:BU38" si="9">IF(BR20=TRUE, MID(BO20,3,1),"")</f>
        <v/>
      </c>
      <c r="BV20" s="20" t="str">
        <f t="shared" ref="BV20:BV38" si="10">T(BS20)&amp;T(BT20)&amp;T(BU20)</f>
        <v/>
      </c>
      <c r="BW20" s="44" t="str">
        <f t="shared" ref="BW20:BW38" si="11">IF(BV20="","",INT(TRIM(BV20)))</f>
        <v/>
      </c>
      <c r="BX20" s="45" t="str">
        <f>IF(BW20&gt;BW19,"OK","INCORRECT")</f>
        <v>INCORRECT</v>
      </c>
      <c r="BY20" s="20" t="b">
        <f>BW20&gt;BW19</f>
        <v>0</v>
      </c>
      <c r="BZ20" s="46" t="str">
        <f t="shared" ref="BZ20:BZ38" si="12">LEFT(B20,6)</f>
        <v/>
      </c>
      <c r="CA20" s="20" t="b">
        <f t="shared" ref="CA20:CA38" si="13">ISNUMBER(INT((MID(BZ20,1,1))))</f>
        <v>0</v>
      </c>
      <c r="CB20" s="20" t="b">
        <f t="shared" ref="CB20:CB38" si="14">ISNUMBER(INT((MID(BZ20,2,1))))</f>
        <v>0</v>
      </c>
      <c r="CC20" s="20" t="b">
        <f t="shared" ref="CC20:CC38" si="15">ISNUMBER(INT((MID(BZ20,3,1))))</f>
        <v>0</v>
      </c>
      <c r="CD20" s="20" t="b">
        <f t="shared" ref="CD20:CD38" si="16">ISNUMBER(INT((MID(BZ20,4,1))))</f>
        <v>0</v>
      </c>
      <c r="CE20" s="20" t="b">
        <f t="shared" ref="CE20:CE38" si="17">ISNUMBER(INT((MID(BZ20,5,1))))</f>
        <v>0</v>
      </c>
      <c r="CF20" s="20" t="b">
        <f t="shared" ref="CF20:CF38" si="18">ISNUMBER(INT((MID(BZ20,6,1))))</f>
        <v>0</v>
      </c>
      <c r="CG20" s="20" t="str">
        <f t="shared" ref="CG20:CG38" si="19">IF(CA20=TRUE, MID(BZ20,1,1),"")</f>
        <v/>
      </c>
      <c r="CH20" s="20" t="str">
        <f t="shared" ref="CH20:CH38" si="20">IF(CB20=TRUE, MID(BZ20,2,1),"")</f>
        <v/>
      </c>
      <c r="CI20" s="20" t="str">
        <f t="shared" ref="CI20:CI38" si="21">IF(CC20=TRUE, MID(BZ20,3,1),"")</f>
        <v/>
      </c>
      <c r="CJ20" s="20" t="str">
        <f t="shared" ref="CJ20:CJ38" si="22">IF(CD20=TRUE, MID(BZ20,4,1),"")</f>
        <v/>
      </c>
      <c r="CK20" s="20" t="str">
        <f t="shared" ref="CK20:CK38" si="23">IF(CE20=TRUE, MID(BZ20,5,1),"")</f>
        <v/>
      </c>
      <c r="CL20" s="20" t="str">
        <f t="shared" ref="CL20:CL38" si="24">IF(CF20=TRUE, MID(BZ20,6,1),"")</f>
        <v/>
      </c>
      <c r="CM20" s="46" t="str">
        <f t="shared" ref="CM20:CM38" si="25">TRIM(T(CG20)&amp;T(CH20)&amp;T(CI20))</f>
        <v/>
      </c>
      <c r="CN20" s="46" t="str">
        <f t="shared" ref="CN20:CN38" si="26">TRIM(T(CJ20)&amp;T(CK20)&amp;T(CL20))</f>
        <v/>
      </c>
      <c r="CO20" s="47" t="str">
        <f t="shared" ref="CO20:CO38" si="27">IF(OR(MID(BZ20,3,1)="-",MID(BZ20,4,1)="-"),T(CM20),"NO")</f>
        <v>NO</v>
      </c>
      <c r="CP20" s="47" t="str">
        <f t="shared" ref="CP20:CP38" si="28">IF(OR(MID(BZ20,3,1)="-",MID(BZ20,4,1)="-"),T(CN20),"NO")</f>
        <v>NO</v>
      </c>
      <c r="CQ20" s="45" t="str">
        <f>IF(AND(CO20&lt;&gt;"NO", CP20&lt;&gt;"NO"),IF(CP20&lt;CO20,"OK","INCORRECT"),"NO")</f>
        <v>NO</v>
      </c>
      <c r="CR20" s="45" t="str">
        <f>IF(AND(CO20&lt;&gt;"NO", CP20&lt;&gt;"NO"),IF(CP20&lt;=CP19,"OK","INCORRECT"),"NO")</f>
        <v>NO</v>
      </c>
      <c r="CS20" s="47" t="str">
        <f>IF(OR(AND(OR(AND(CQ20="NO",CR20="NO"),AND(CQ20="OK", CR20="OK")),AND(CQ19="NO", CR19="NO")),AND(AND(CQ20="OK",CR20="OK",OR(AND(CQ19="NO", CR19="NO"),AND(CQ19="OK", CR19="OK"))))),"OK","INCORRECT")</f>
        <v>OK</v>
      </c>
      <c r="CT20" s="20" t="b">
        <f>IF(CS20="OK",IF(AND(CO19="NO",CO20="NO"),BW20&gt;BW19))</f>
        <v>0</v>
      </c>
      <c r="CU20" s="20" t="b">
        <f>IF(CS20="OK",AND(CQ20="OK",CR20="OK",CQ19="NO",CR19="NO"))</f>
        <v>0</v>
      </c>
      <c r="CV20" s="20" t="b">
        <f>IF(CS20="OK",IF(AND(EXACT(CN19,CN20)),BW20&gt;BW19))</f>
        <v>0</v>
      </c>
      <c r="CW20" s="20" t="b">
        <f>IF(CS20="OK",CP20&lt;CP19)</f>
        <v>0</v>
      </c>
      <c r="CX20" s="46" t="str">
        <f>IF(AND(CT20=FALSE,CU20=FALSE,CV20=FALSE,CW20=FALSE),"SEQUENCE INCORRECT","SEQUENCE CORRECT")</f>
        <v>SEQUENCE INCORRECT</v>
      </c>
      <c r="CY20" s="48">
        <f>COUNTIF(B19:B19,T(B20))</f>
        <v>1</v>
      </c>
    </row>
    <row r="21" spans="1:103" s="20" customFormat="1" ht="20.100000000000001" customHeight="1" thickBot="1">
      <c r="A21" s="37"/>
      <c r="B21" s="126"/>
      <c r="C21" s="127"/>
      <c r="D21" s="126"/>
      <c r="E21" s="127"/>
      <c r="F21" s="126"/>
      <c r="G21" s="127"/>
      <c r="H21" s="139" t="str">
        <f>IF(AND(AG21="OK",R21="OK"),IF(AND(A21&lt;&gt;"",D21&lt;&gt;"",F21&lt;&gt;"",OR(D21&lt;=E17,D21="ABS"),OR(F21&lt;=G17,F21="ABS")),IF(AND(F21="ABS"),"ABS",IF(SUM(D21:F21)=0,"ZERO",SUM(D21,F21))),""),"")</f>
        <v/>
      </c>
      <c r="I21" s="140"/>
      <c r="J21" s="140"/>
      <c r="K21" s="140"/>
      <c r="L21" s="140"/>
      <c r="M21" s="140"/>
      <c r="N21" s="140"/>
      <c r="O21" s="140"/>
      <c r="P21" s="141"/>
      <c r="Q21" s="194"/>
      <c r="R21" s="49" t="str">
        <f t="shared" si="1"/>
        <v/>
      </c>
      <c r="S21" s="145" t="str">
        <f>IF(OR(AND(OR(D21&lt;=E17,D21=0,D21="ABS"),OR(F21&lt;=G17,F21=0,F21="ABS"))),IF(OR(AND(A21="",B21="",D21="",F21=""),AND(A21&lt;&gt;"",B21&lt;&gt;"",D21&lt;&gt;"",F21&lt;&gt;"", AG21="OK")),"","Given Marks or Format is incorrect"), "Given Marks or Format is incorrect")</f>
        <v/>
      </c>
      <c r="T21" s="146"/>
      <c r="U21" s="146"/>
      <c r="V21" s="146"/>
      <c r="W21" s="146"/>
      <c r="X21" s="147"/>
      <c r="Y21" s="93"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15"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5"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3" t="b">
        <f>IF(AND( EXACT(LEFT(B21,LEN(G8)), G8),ISNUMBER(INT(MID(B21,(LEN(G8)+1),1))),ISNUMBER(INT(MID(B21,(LEN(G8)+2),1))), MID(B21,(LEN(G8)+1),2)&lt;&gt;"00",OR(ISNUMBER(INT(MID(B21,(LEN(G8)+3),1))),MID(B21,(LEN(G8)+3),1)=""),  OR(AND(ISNUMBER(INT(MID(B21,(LEN(G8)+1),3))),MID(B21,(LEN(G8)+1),1)&lt;&gt;"0", MID(B21,(LEN(G8)+4),1)=""),AND((ISNUMBER(INT(MID(B21,(LEN(G8)+1),2)))),MID(B21,(LEN(G8)+3),1)=""))),"OK")</f>
        <v>0</v>
      </c>
      <c r="AC21" s="14"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5"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6"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0" t="b">
        <f t="shared" ref="AF21:AF38" si="29">IF(AND(ISNUMBER(A20)&lt;&gt;"",ISNUMBER(A21)&lt;&gt;""),IF(AND(ISNUMBER(A21),ISNUMBER(A20)),IF(A21-A20=1,AND(ISNUMBER(INT(MID(A21,1,3))),MID(A21,4,1)="",MID(A21,1,1)&lt;&gt;"0"))))</f>
        <v>0</v>
      </c>
      <c r="AG21" s="20" t="str">
        <f t="shared" si="2"/>
        <v>S# INCORRECT</v>
      </c>
      <c r="BO21" s="20" t="str">
        <f t="shared" si="3"/>
        <v/>
      </c>
      <c r="BP21" s="20" t="b">
        <f t="shared" si="4"/>
        <v>0</v>
      </c>
      <c r="BQ21" s="20" t="b">
        <f t="shared" si="5"/>
        <v>0</v>
      </c>
      <c r="BR21" s="20" t="b">
        <f t="shared" si="6"/>
        <v>0</v>
      </c>
      <c r="BS21" s="20" t="str">
        <f t="shared" si="7"/>
        <v/>
      </c>
      <c r="BT21" s="20" t="str">
        <f t="shared" si="8"/>
        <v/>
      </c>
      <c r="BU21" s="20" t="str">
        <f t="shared" si="9"/>
        <v/>
      </c>
      <c r="BV21" s="20" t="str">
        <f t="shared" si="10"/>
        <v/>
      </c>
      <c r="BW21" s="44" t="str">
        <f t="shared" si="11"/>
        <v/>
      </c>
      <c r="BX21" s="45" t="str">
        <f t="shared" ref="BX21:BX38" si="30">IF(BW21&gt;BW20,"OK","INCORRECT")</f>
        <v>INCORRECT</v>
      </c>
      <c r="BY21" s="20" t="b">
        <f t="shared" ref="BY21:BY38" si="31">BW21&gt;BW20</f>
        <v>0</v>
      </c>
      <c r="BZ21" s="46" t="str">
        <f t="shared" si="12"/>
        <v/>
      </c>
      <c r="CA21" s="20" t="b">
        <f t="shared" si="13"/>
        <v>0</v>
      </c>
      <c r="CB21" s="20" t="b">
        <f t="shared" si="14"/>
        <v>0</v>
      </c>
      <c r="CC21" s="20" t="b">
        <f t="shared" si="15"/>
        <v>0</v>
      </c>
      <c r="CD21" s="20" t="b">
        <f t="shared" si="16"/>
        <v>0</v>
      </c>
      <c r="CE21" s="20" t="b">
        <f t="shared" si="17"/>
        <v>0</v>
      </c>
      <c r="CF21" s="20" t="b">
        <f t="shared" si="18"/>
        <v>0</v>
      </c>
      <c r="CG21" s="20" t="str">
        <f t="shared" si="19"/>
        <v/>
      </c>
      <c r="CH21" s="20" t="str">
        <f t="shared" si="20"/>
        <v/>
      </c>
      <c r="CI21" s="20" t="str">
        <f t="shared" si="21"/>
        <v/>
      </c>
      <c r="CJ21" s="20" t="str">
        <f t="shared" si="22"/>
        <v/>
      </c>
      <c r="CK21" s="20" t="str">
        <f t="shared" si="23"/>
        <v/>
      </c>
      <c r="CL21" s="20" t="str">
        <f t="shared" si="24"/>
        <v/>
      </c>
      <c r="CM21" s="46" t="str">
        <f t="shared" si="25"/>
        <v/>
      </c>
      <c r="CN21" s="46" t="str">
        <f t="shared" si="26"/>
        <v/>
      </c>
      <c r="CO21" s="47" t="str">
        <f t="shared" si="27"/>
        <v>NO</v>
      </c>
      <c r="CP21" s="47" t="str">
        <f t="shared" si="28"/>
        <v>NO</v>
      </c>
      <c r="CQ21" s="45" t="str">
        <f t="shared" ref="CQ21:CQ38" si="32">IF(AND(CO21&lt;&gt;"NO", CP21&lt;&gt;"NO"),IF(CP21&lt;CO21,"OK","INCORRECT"),"NO")</f>
        <v>NO</v>
      </c>
      <c r="CR21" s="45" t="str">
        <f t="shared" ref="CR21:CR38" si="33">IF(AND(CO21&lt;&gt;"NO", CP21&lt;&gt;"NO"),IF(CP21&lt;=CP20,"OK","INCORRECT"),"NO")</f>
        <v>NO</v>
      </c>
      <c r="CS21" s="47" t="str">
        <f t="shared" ref="CS21:CS38" si="34">IF(OR(AND(OR(AND(CQ21="NO",CR21="NO"),AND(CQ21="OK", CR21="OK")),AND(CQ20="NO", CR20="NO")),AND(AND(CQ21="OK",CR21="OK",OR(AND(CQ20="NO", CR20="NO"),AND(CQ20="OK", CR20="OK"))))),"OK","INCORRECT")</f>
        <v>OK</v>
      </c>
      <c r="CT21" s="20" t="b">
        <f t="shared" ref="CT21:CT38" si="35">IF(CS21="OK",IF(AND(CO20="NO",CO21="NO"),BW21&gt;BW20))</f>
        <v>0</v>
      </c>
      <c r="CU21" s="20" t="b">
        <f t="shared" ref="CU21:CU38" si="36">IF(CS21="OK",AND(CQ21="OK",CR21="OK",CQ20="NO",CR20="NO"))</f>
        <v>0</v>
      </c>
      <c r="CV21" s="20" t="b">
        <f t="shared" ref="CV21:CV38" si="37">IF(CS21="OK",IF(AND(EXACT(CN20,CN21)),BW21&gt;BW20))</f>
        <v>0</v>
      </c>
      <c r="CW21" s="20" t="b">
        <f t="shared" ref="CW21:CW38" si="38">IF(CS21="OK",CP21&lt;CP20)</f>
        <v>0</v>
      </c>
      <c r="CX21" s="46" t="str">
        <f t="shared" ref="CX21:CX38" si="39">IF(AND(CT21=FALSE,CU21=FALSE,CV21=FALSE,CW21=FALSE),"SEQUENCE INCORRECT","SEQUENCE CORRECT")</f>
        <v>SEQUENCE INCORRECT</v>
      </c>
      <c r="CY21" s="48">
        <f>COUNTIF(B19:B20,T(B21))</f>
        <v>2</v>
      </c>
    </row>
    <row r="22" spans="1:103" s="20" customFormat="1" ht="20.100000000000001" customHeight="1" thickBot="1">
      <c r="A22" s="59"/>
      <c r="B22" s="126"/>
      <c r="C22" s="127"/>
      <c r="D22" s="126"/>
      <c r="E22" s="127"/>
      <c r="F22" s="126"/>
      <c r="G22" s="127"/>
      <c r="H22" s="139" t="str">
        <f>IF(AND(AG22="OK",R22="OK"),IF(AND(A22&lt;&gt;"",D22&lt;&gt;"",F22&lt;&gt;"",OR(D22&lt;=E17,D22="ABS"),OR(F22&lt;=G17,F22="ABS")),IF(AND(F22="ABS"),"ABS",IF(SUM(D22:F22)=0,"ZERO",SUM(D22,F22))),""),"")</f>
        <v/>
      </c>
      <c r="I22" s="140"/>
      <c r="J22" s="140"/>
      <c r="K22" s="140"/>
      <c r="L22" s="140"/>
      <c r="M22" s="140"/>
      <c r="N22" s="140"/>
      <c r="O22" s="140"/>
      <c r="P22" s="141"/>
      <c r="Q22" s="194"/>
      <c r="R22" s="49" t="str">
        <f t="shared" si="1"/>
        <v/>
      </c>
      <c r="S22" s="145" t="str">
        <f>IF(OR(AND(OR(D22&lt;=E17,D22=0,D22="ABS"),OR(F22&lt;=G17,F22=0,F22="ABS"))),IF(OR(AND(A22="",B22="",D22="",F22=""),AND(A22&lt;&gt;"",B22&lt;&gt;"",D22&lt;&gt;"",F22&lt;&gt;"", AG22="OK")),"","Given Marks or Format is incorrect"), "Given Marks or Format is incorrect")</f>
        <v/>
      </c>
      <c r="T22" s="146"/>
      <c r="U22" s="146"/>
      <c r="V22" s="146"/>
      <c r="W22" s="146"/>
      <c r="X22" s="147"/>
      <c r="Y22" s="93"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15"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5"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3" t="b">
        <f>IF(AND( EXACT(LEFT(B22,LEN(G8)), G8),ISNUMBER(INT(MID(B22,(LEN(G8)+1),1))),ISNUMBER(INT(MID(B22,(LEN(G8)+2),1))), MID(B22,(LEN(G8)+1),2)&lt;&gt;"00",OR(ISNUMBER(INT(MID(B22,(LEN(G8)+3),1))),MID(B22,(LEN(G8)+3),1)=""),  OR(AND(ISNUMBER(INT(MID(B22,(LEN(G8)+1),3))),MID(B22,(LEN(G8)+1),1)&lt;&gt;"0", MID(B22,(LEN(G8)+4),1)=""),AND((ISNUMBER(INT(MID(B22,(LEN(G8)+1),2)))),MID(B22,(LEN(G8)+3),1)=""))),"OK")</f>
        <v>0</v>
      </c>
      <c r="AC22" s="14"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5"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6"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0" t="b">
        <f t="shared" si="29"/>
        <v>0</v>
      </c>
      <c r="AG22" s="20" t="str">
        <f t="shared" si="2"/>
        <v>S# INCORRECT</v>
      </c>
      <c r="BO22" s="20" t="str">
        <f t="shared" si="3"/>
        <v/>
      </c>
      <c r="BP22" s="20" t="b">
        <f t="shared" si="4"/>
        <v>0</v>
      </c>
      <c r="BQ22" s="20" t="b">
        <f t="shared" si="5"/>
        <v>0</v>
      </c>
      <c r="BR22" s="20" t="b">
        <f t="shared" si="6"/>
        <v>0</v>
      </c>
      <c r="BS22" s="20" t="str">
        <f t="shared" si="7"/>
        <v/>
      </c>
      <c r="BT22" s="20" t="str">
        <f t="shared" si="8"/>
        <v/>
      </c>
      <c r="BU22" s="20" t="str">
        <f t="shared" si="9"/>
        <v/>
      </c>
      <c r="BV22" s="20" t="str">
        <f t="shared" si="10"/>
        <v/>
      </c>
      <c r="BW22" s="44" t="str">
        <f t="shared" si="11"/>
        <v/>
      </c>
      <c r="BX22" s="45" t="str">
        <f t="shared" si="30"/>
        <v>INCORRECT</v>
      </c>
      <c r="BY22" s="20" t="b">
        <f t="shared" si="31"/>
        <v>0</v>
      </c>
      <c r="BZ22" s="46" t="str">
        <f t="shared" si="12"/>
        <v/>
      </c>
      <c r="CA22" s="20" t="b">
        <f t="shared" si="13"/>
        <v>0</v>
      </c>
      <c r="CB22" s="20" t="b">
        <f t="shared" si="14"/>
        <v>0</v>
      </c>
      <c r="CC22" s="20" t="b">
        <f t="shared" si="15"/>
        <v>0</v>
      </c>
      <c r="CD22" s="20" t="b">
        <f t="shared" si="16"/>
        <v>0</v>
      </c>
      <c r="CE22" s="20" t="b">
        <f t="shared" si="17"/>
        <v>0</v>
      </c>
      <c r="CF22" s="20" t="b">
        <f t="shared" si="18"/>
        <v>0</v>
      </c>
      <c r="CG22" s="20" t="str">
        <f t="shared" si="19"/>
        <v/>
      </c>
      <c r="CH22" s="20" t="str">
        <f t="shared" si="20"/>
        <v/>
      </c>
      <c r="CI22" s="20" t="str">
        <f t="shared" si="21"/>
        <v/>
      </c>
      <c r="CJ22" s="20" t="str">
        <f t="shared" si="22"/>
        <v/>
      </c>
      <c r="CK22" s="20" t="str">
        <f t="shared" si="23"/>
        <v/>
      </c>
      <c r="CL22" s="20" t="str">
        <f t="shared" si="24"/>
        <v/>
      </c>
      <c r="CM22" s="46" t="str">
        <f t="shared" si="25"/>
        <v/>
      </c>
      <c r="CN22" s="46" t="str">
        <f t="shared" si="26"/>
        <v/>
      </c>
      <c r="CO22" s="47" t="str">
        <f t="shared" si="27"/>
        <v>NO</v>
      </c>
      <c r="CP22" s="47" t="str">
        <f t="shared" si="28"/>
        <v>NO</v>
      </c>
      <c r="CQ22" s="45" t="str">
        <f t="shared" si="32"/>
        <v>NO</v>
      </c>
      <c r="CR22" s="45" t="str">
        <f t="shared" si="33"/>
        <v>NO</v>
      </c>
      <c r="CS22" s="47" t="str">
        <f t="shared" si="34"/>
        <v>OK</v>
      </c>
      <c r="CT22" s="20" t="b">
        <f t="shared" si="35"/>
        <v>0</v>
      </c>
      <c r="CU22" s="20" t="b">
        <f t="shared" si="36"/>
        <v>0</v>
      </c>
      <c r="CV22" s="20" t="b">
        <f t="shared" si="37"/>
        <v>0</v>
      </c>
      <c r="CW22" s="20" t="b">
        <f t="shared" si="38"/>
        <v>0</v>
      </c>
      <c r="CX22" s="46" t="str">
        <f t="shared" si="39"/>
        <v>SEQUENCE INCORRECT</v>
      </c>
      <c r="CY22" s="48">
        <f>COUNTIF(B19:B21,T(B22))</f>
        <v>3</v>
      </c>
    </row>
    <row r="23" spans="1:103" s="20" customFormat="1" ht="20.100000000000001" customHeight="1" thickBot="1">
      <c r="A23" s="37"/>
      <c r="B23" s="126"/>
      <c r="C23" s="127"/>
      <c r="D23" s="126"/>
      <c r="E23" s="127"/>
      <c r="F23" s="126"/>
      <c r="G23" s="127"/>
      <c r="H23" s="139" t="str">
        <f>IF(AND(AG23="OK",R23="OK"),IF(AND(A23&lt;&gt;"",D23&lt;&gt;"",F23&lt;&gt;"",OR(D23&lt;=E17,D23="ABS"),OR(F23&lt;=G17,F23="ABS")),IF(AND(F23="ABS"),"ABS",IF(SUM(D23:F23)=0,"ZERO",SUM(D23,F23))),""),"")</f>
        <v/>
      </c>
      <c r="I23" s="140"/>
      <c r="J23" s="140"/>
      <c r="K23" s="140"/>
      <c r="L23" s="140"/>
      <c r="M23" s="140"/>
      <c r="N23" s="140"/>
      <c r="O23" s="140"/>
      <c r="P23" s="141"/>
      <c r="Q23" s="194"/>
      <c r="R23" s="49" t="str">
        <f t="shared" si="1"/>
        <v/>
      </c>
      <c r="S23" s="145" t="str">
        <f>IF(OR(AND(OR(D23&lt;=E17,D23=0,D23="ABS"),OR(F23&lt;=G17,F23=0,F23="ABS"))),IF(OR(AND(A23="",B23="",D23="",F23=""),AND(A23&lt;&gt;"",B23&lt;&gt;"",D23&lt;&gt;"",F23&lt;&gt;"",AG23="OK")),"","Given Marks or Format is incorrect"),"Given Marks or Format is incorrect")</f>
        <v/>
      </c>
      <c r="T23" s="146"/>
      <c r="U23" s="146"/>
      <c r="V23" s="146"/>
      <c r="W23" s="146"/>
      <c r="X23" s="147"/>
      <c r="Y23" s="93"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15"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5"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3" t="b">
        <f>IF(AND( EXACT(LEFT(B23,LEN(G8)), G8),ISNUMBER(INT(MID(B23,(LEN(G8)+1),1))),ISNUMBER(INT(MID(B23,(LEN(G8)+2),1))), MID(B23,(LEN(G8)+1),2)&lt;&gt;"00",OR(ISNUMBER(INT(MID(B23,(LEN(G8)+3),1))),MID(B23,(LEN(G8)+3),1)=""),  OR(AND(ISNUMBER(INT(MID(B23,(LEN(G8)+1),3))),MID(B23,(LEN(G8)+1),1)&lt;&gt;"0", MID(B23,(LEN(G8)+4),1)=""),AND((ISNUMBER(INT(MID(B23,(LEN(G8)+1),2)))),MID(B23,(LEN(G8)+3),1)=""))),"OK")</f>
        <v>0</v>
      </c>
      <c r="AC23" s="14"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5"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6"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0" t="b">
        <f t="shared" si="29"/>
        <v>0</v>
      </c>
      <c r="AG23" s="20" t="str">
        <f t="shared" si="2"/>
        <v>S# INCORRECT</v>
      </c>
      <c r="BO23" s="20" t="str">
        <f t="shared" si="3"/>
        <v/>
      </c>
      <c r="BP23" s="20" t="b">
        <f t="shared" si="4"/>
        <v>0</v>
      </c>
      <c r="BQ23" s="20" t="b">
        <f t="shared" si="5"/>
        <v>0</v>
      </c>
      <c r="BR23" s="20" t="b">
        <f t="shared" si="6"/>
        <v>0</v>
      </c>
      <c r="BS23" s="20" t="str">
        <f t="shared" si="7"/>
        <v/>
      </c>
      <c r="BT23" s="20" t="str">
        <f t="shared" si="8"/>
        <v/>
      </c>
      <c r="BU23" s="20" t="str">
        <f t="shared" si="9"/>
        <v/>
      </c>
      <c r="BV23" s="20" t="str">
        <f t="shared" si="10"/>
        <v/>
      </c>
      <c r="BW23" s="44" t="str">
        <f t="shared" si="11"/>
        <v/>
      </c>
      <c r="BX23" s="45" t="str">
        <f t="shared" si="30"/>
        <v>INCORRECT</v>
      </c>
      <c r="BY23" s="20" t="b">
        <f t="shared" si="31"/>
        <v>0</v>
      </c>
      <c r="BZ23" s="46" t="str">
        <f t="shared" si="12"/>
        <v/>
      </c>
      <c r="CA23" s="20" t="b">
        <f t="shared" si="13"/>
        <v>0</v>
      </c>
      <c r="CB23" s="20" t="b">
        <f t="shared" si="14"/>
        <v>0</v>
      </c>
      <c r="CC23" s="20" t="b">
        <f t="shared" si="15"/>
        <v>0</v>
      </c>
      <c r="CD23" s="20" t="b">
        <f t="shared" si="16"/>
        <v>0</v>
      </c>
      <c r="CE23" s="20" t="b">
        <f t="shared" si="17"/>
        <v>0</v>
      </c>
      <c r="CF23" s="20" t="b">
        <f t="shared" si="18"/>
        <v>0</v>
      </c>
      <c r="CG23" s="20" t="str">
        <f t="shared" si="19"/>
        <v/>
      </c>
      <c r="CH23" s="20" t="str">
        <f t="shared" si="20"/>
        <v/>
      </c>
      <c r="CI23" s="20" t="str">
        <f t="shared" si="21"/>
        <v/>
      </c>
      <c r="CJ23" s="20" t="str">
        <f t="shared" si="22"/>
        <v/>
      </c>
      <c r="CK23" s="20" t="str">
        <f t="shared" si="23"/>
        <v/>
      </c>
      <c r="CL23" s="20" t="str">
        <f t="shared" si="24"/>
        <v/>
      </c>
      <c r="CM23" s="46" t="str">
        <f t="shared" si="25"/>
        <v/>
      </c>
      <c r="CN23" s="46" t="str">
        <f t="shared" si="26"/>
        <v/>
      </c>
      <c r="CO23" s="47" t="str">
        <f t="shared" si="27"/>
        <v>NO</v>
      </c>
      <c r="CP23" s="47" t="str">
        <f t="shared" si="28"/>
        <v>NO</v>
      </c>
      <c r="CQ23" s="45" t="str">
        <f t="shared" si="32"/>
        <v>NO</v>
      </c>
      <c r="CR23" s="45" t="str">
        <f t="shared" si="33"/>
        <v>NO</v>
      </c>
      <c r="CS23" s="47" t="str">
        <f t="shared" si="34"/>
        <v>OK</v>
      </c>
      <c r="CT23" s="20" t="b">
        <f t="shared" si="35"/>
        <v>0</v>
      </c>
      <c r="CU23" s="20" t="b">
        <f t="shared" si="36"/>
        <v>0</v>
      </c>
      <c r="CV23" s="20" t="b">
        <f t="shared" si="37"/>
        <v>0</v>
      </c>
      <c r="CW23" s="20" t="b">
        <f t="shared" si="38"/>
        <v>0</v>
      </c>
      <c r="CX23" s="46" t="str">
        <f t="shared" si="39"/>
        <v>SEQUENCE INCORRECT</v>
      </c>
      <c r="CY23" s="48">
        <f>COUNTIF(B19:B22,T(B23))</f>
        <v>4</v>
      </c>
    </row>
    <row r="24" spans="1:103" s="20" customFormat="1" ht="20.100000000000001" customHeight="1" thickBot="1">
      <c r="A24" s="59"/>
      <c r="B24" s="126"/>
      <c r="C24" s="127"/>
      <c r="D24" s="126"/>
      <c r="E24" s="127"/>
      <c r="F24" s="126"/>
      <c r="G24" s="127"/>
      <c r="H24" s="139" t="str">
        <f>IF(AND(AG24="OK",R24="OK"),IF(AND(A24&lt;&gt;"",D24&lt;&gt;"",F24&lt;&gt;"",OR(D24&lt;=E17,D24="ABS"),OR(F24&lt;=G17,F24="ABS")),IF(AND(F24="ABS"),"ABS",IF(SUM(D24:F24)=0,"ZERO",SUM(D24,F24))),""),"")</f>
        <v/>
      </c>
      <c r="I24" s="140"/>
      <c r="J24" s="140"/>
      <c r="K24" s="140"/>
      <c r="L24" s="140"/>
      <c r="M24" s="140"/>
      <c r="N24" s="140"/>
      <c r="O24" s="140"/>
      <c r="P24" s="141"/>
      <c r="Q24" s="194"/>
      <c r="R24" s="49" t="str">
        <f t="shared" si="1"/>
        <v/>
      </c>
      <c r="S24" s="145" t="str">
        <f>IF(OR(AND(OR(D24&lt;=E17,D24=0,D24="ABS"),OR(F24&lt;=G17,F24=0,F24="ABS"))),IF(OR(AND(A24="",B24="",D24="",F24=""),AND(A24&lt;&gt;"",B24&lt;&gt;"",D24&lt;&gt;"",F24&lt;&gt;"",AG24="OK")),"","Given Marks or Format is incorrect"),"Given Marks or Format is incorrect")</f>
        <v/>
      </c>
      <c r="T24" s="146"/>
      <c r="U24" s="146"/>
      <c r="V24" s="146"/>
      <c r="W24" s="146"/>
      <c r="X24" s="147"/>
      <c r="Y24" s="93"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15"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5"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3" t="b">
        <f>IF(AND( EXACT(LEFT(B24,LEN(G8)), G8),ISNUMBER(INT(MID(B24,(LEN(G8)+1),1))),ISNUMBER(INT(MID(B24,(LEN(G8)+2),1))), MID(B24,(LEN(G8)+1),2)&lt;&gt;"00",OR(ISNUMBER(INT(MID(B24,(LEN(G8)+3),1))),MID(B24,(LEN(G8)+3),1)=""),  OR(AND(ISNUMBER(INT(MID(B24,(LEN(G8)+1),3))),MID(B24,(LEN(G8)+1),1)&lt;&gt;"0", MID(B24,(LEN(G8)+4),1)=""),AND((ISNUMBER(INT(MID(B24,(LEN(G8)+1),2)))),MID(B24,(LEN(G8)+3),1)=""))),"OK")</f>
        <v>0</v>
      </c>
      <c r="AC24" s="14"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5"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6"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0" t="b">
        <f t="shared" si="29"/>
        <v>0</v>
      </c>
      <c r="AG24" s="20" t="str">
        <f t="shared" si="2"/>
        <v>S# INCORRECT</v>
      </c>
      <c r="BO24" s="20" t="str">
        <f t="shared" si="3"/>
        <v/>
      </c>
      <c r="BP24" s="20" t="b">
        <f t="shared" si="4"/>
        <v>0</v>
      </c>
      <c r="BQ24" s="20" t="b">
        <f t="shared" si="5"/>
        <v>0</v>
      </c>
      <c r="BR24" s="20" t="b">
        <f t="shared" si="6"/>
        <v>0</v>
      </c>
      <c r="BS24" s="20" t="str">
        <f t="shared" si="7"/>
        <v/>
      </c>
      <c r="BT24" s="20" t="str">
        <f t="shared" si="8"/>
        <v/>
      </c>
      <c r="BU24" s="20" t="str">
        <f t="shared" si="9"/>
        <v/>
      </c>
      <c r="BV24" s="20" t="str">
        <f t="shared" si="10"/>
        <v/>
      </c>
      <c r="BW24" s="44" t="str">
        <f t="shared" si="11"/>
        <v/>
      </c>
      <c r="BX24" s="45" t="str">
        <f t="shared" si="30"/>
        <v>INCORRECT</v>
      </c>
      <c r="BY24" s="20" t="b">
        <f t="shared" si="31"/>
        <v>0</v>
      </c>
      <c r="BZ24" s="46" t="str">
        <f t="shared" si="12"/>
        <v/>
      </c>
      <c r="CA24" s="20" t="b">
        <f t="shared" si="13"/>
        <v>0</v>
      </c>
      <c r="CB24" s="20" t="b">
        <f t="shared" si="14"/>
        <v>0</v>
      </c>
      <c r="CC24" s="20" t="b">
        <f t="shared" si="15"/>
        <v>0</v>
      </c>
      <c r="CD24" s="20" t="b">
        <f t="shared" si="16"/>
        <v>0</v>
      </c>
      <c r="CE24" s="20" t="b">
        <f t="shared" si="17"/>
        <v>0</v>
      </c>
      <c r="CF24" s="20" t="b">
        <f t="shared" si="18"/>
        <v>0</v>
      </c>
      <c r="CG24" s="20" t="str">
        <f t="shared" si="19"/>
        <v/>
      </c>
      <c r="CH24" s="20" t="str">
        <f t="shared" si="20"/>
        <v/>
      </c>
      <c r="CI24" s="20" t="str">
        <f t="shared" si="21"/>
        <v/>
      </c>
      <c r="CJ24" s="20" t="str">
        <f t="shared" si="22"/>
        <v/>
      </c>
      <c r="CK24" s="20" t="str">
        <f t="shared" si="23"/>
        <v/>
      </c>
      <c r="CL24" s="20" t="str">
        <f t="shared" si="24"/>
        <v/>
      </c>
      <c r="CM24" s="46" t="str">
        <f t="shared" si="25"/>
        <v/>
      </c>
      <c r="CN24" s="46" t="str">
        <f t="shared" si="26"/>
        <v/>
      </c>
      <c r="CO24" s="47" t="str">
        <f t="shared" si="27"/>
        <v>NO</v>
      </c>
      <c r="CP24" s="47" t="str">
        <f t="shared" si="28"/>
        <v>NO</v>
      </c>
      <c r="CQ24" s="45" t="str">
        <f t="shared" si="32"/>
        <v>NO</v>
      </c>
      <c r="CR24" s="45" t="str">
        <f t="shared" si="33"/>
        <v>NO</v>
      </c>
      <c r="CS24" s="47" t="str">
        <f t="shared" si="34"/>
        <v>OK</v>
      </c>
      <c r="CT24" s="20" t="b">
        <f t="shared" si="35"/>
        <v>0</v>
      </c>
      <c r="CU24" s="20" t="b">
        <f t="shared" si="36"/>
        <v>0</v>
      </c>
      <c r="CV24" s="20" t="b">
        <f t="shared" si="37"/>
        <v>0</v>
      </c>
      <c r="CW24" s="20" t="b">
        <f t="shared" si="38"/>
        <v>0</v>
      </c>
      <c r="CX24" s="46" t="str">
        <f t="shared" si="39"/>
        <v>SEQUENCE INCORRECT</v>
      </c>
      <c r="CY24" s="48">
        <f>COUNTIF(B19:B23,T(B24))</f>
        <v>5</v>
      </c>
    </row>
    <row r="25" spans="1:103" s="20" customFormat="1" ht="20.100000000000001" customHeight="1" thickBot="1">
      <c r="A25" s="37"/>
      <c r="B25" s="126"/>
      <c r="C25" s="127"/>
      <c r="D25" s="126"/>
      <c r="E25" s="127"/>
      <c r="F25" s="126"/>
      <c r="G25" s="127"/>
      <c r="H25" s="139" t="str">
        <f>IF(AND(AG25="OK",R25="OK"),IF(AND(A25&lt;&gt;"",D25&lt;&gt;"",F25&lt;&gt;"",OR(D25&lt;=E17,D25="ABS"),OR(F25&lt;=G17,F25="ABS")),IF(AND(F25="ABS"),"ABS",IF(SUM(D25:F25)=0,"ZERO",SUM(D25,F25))),""),"")</f>
        <v/>
      </c>
      <c r="I25" s="140"/>
      <c r="J25" s="140"/>
      <c r="K25" s="140"/>
      <c r="L25" s="140"/>
      <c r="M25" s="140"/>
      <c r="N25" s="140"/>
      <c r="O25" s="140"/>
      <c r="P25" s="141"/>
      <c r="Q25" s="194"/>
      <c r="R25" s="49" t="str">
        <f t="shared" si="1"/>
        <v/>
      </c>
      <c r="S25" s="145" t="str">
        <f>IF(OR(AND(OR(D25&lt;=E17,D25=0,D25="ABS"),OR(F25&lt;=G17,F25=0,F25="ABS"))),IF(OR(AND(A25="",B25="",D25="",F25=""),AND(A25&lt;&gt;"",B25&lt;&gt;"",D25&lt;&gt;"",F25&lt;&gt;"", AG25="OK")),"","Given Marks or Format is incorrect"), "Given Marks or Format is incorrect")</f>
        <v/>
      </c>
      <c r="T25" s="146"/>
      <c r="U25" s="146"/>
      <c r="V25" s="146"/>
      <c r="W25" s="146"/>
      <c r="X25" s="147"/>
      <c r="Y25" s="93"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15"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5"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3" t="b">
        <f>IF(AND( EXACT(LEFT(B25,LEN(G8)), G8),ISNUMBER(INT(MID(B25,(LEN(G8)+1),1))),ISNUMBER(INT(MID(B25,(LEN(G8)+2),1))), MID(B25,(LEN(G8)+1),2)&lt;&gt;"00",OR(ISNUMBER(INT(MID(B25,(LEN(G8)+3),1))),MID(B25,(LEN(G8)+3),1)=""),  OR(AND(ISNUMBER(INT(MID(B25,(LEN(G8)+1),3))),MID(B25,(LEN(G8)+1),1)&lt;&gt;"0", MID(B25,(LEN(G8)+4),1)=""),AND((ISNUMBER(INT(MID(B25,(LEN(G8)+1),2)))),MID(B25,(LEN(G8)+3),1)=""))),"OK")</f>
        <v>0</v>
      </c>
      <c r="AC25" s="14"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5"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6"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0" t="b">
        <f t="shared" si="29"/>
        <v>0</v>
      </c>
      <c r="AG25" s="20" t="str">
        <f t="shared" si="2"/>
        <v>S# INCORRECT</v>
      </c>
      <c r="BO25" s="20" t="str">
        <f t="shared" si="3"/>
        <v/>
      </c>
      <c r="BP25" s="20" t="b">
        <f t="shared" si="4"/>
        <v>0</v>
      </c>
      <c r="BQ25" s="20" t="b">
        <f t="shared" si="5"/>
        <v>0</v>
      </c>
      <c r="BR25" s="20" t="b">
        <f t="shared" si="6"/>
        <v>0</v>
      </c>
      <c r="BS25" s="20" t="str">
        <f t="shared" si="7"/>
        <v/>
      </c>
      <c r="BT25" s="20" t="str">
        <f t="shared" si="8"/>
        <v/>
      </c>
      <c r="BU25" s="20" t="str">
        <f t="shared" si="9"/>
        <v/>
      </c>
      <c r="BV25" s="20" t="str">
        <f t="shared" si="10"/>
        <v/>
      </c>
      <c r="BW25" s="44" t="str">
        <f t="shared" si="11"/>
        <v/>
      </c>
      <c r="BX25" s="45" t="str">
        <f t="shared" si="30"/>
        <v>INCORRECT</v>
      </c>
      <c r="BY25" s="20" t="b">
        <f t="shared" si="31"/>
        <v>0</v>
      </c>
      <c r="BZ25" s="46" t="str">
        <f t="shared" si="12"/>
        <v/>
      </c>
      <c r="CA25" s="20" t="b">
        <f t="shared" si="13"/>
        <v>0</v>
      </c>
      <c r="CB25" s="20" t="b">
        <f t="shared" si="14"/>
        <v>0</v>
      </c>
      <c r="CC25" s="20" t="b">
        <f t="shared" si="15"/>
        <v>0</v>
      </c>
      <c r="CD25" s="20" t="b">
        <f t="shared" si="16"/>
        <v>0</v>
      </c>
      <c r="CE25" s="20" t="b">
        <f t="shared" si="17"/>
        <v>0</v>
      </c>
      <c r="CF25" s="20" t="b">
        <f t="shared" si="18"/>
        <v>0</v>
      </c>
      <c r="CG25" s="20" t="str">
        <f t="shared" si="19"/>
        <v/>
      </c>
      <c r="CH25" s="20" t="str">
        <f t="shared" si="20"/>
        <v/>
      </c>
      <c r="CI25" s="20" t="str">
        <f t="shared" si="21"/>
        <v/>
      </c>
      <c r="CJ25" s="20" t="str">
        <f t="shared" si="22"/>
        <v/>
      </c>
      <c r="CK25" s="20" t="str">
        <f t="shared" si="23"/>
        <v/>
      </c>
      <c r="CL25" s="20" t="str">
        <f t="shared" si="24"/>
        <v/>
      </c>
      <c r="CM25" s="46" t="str">
        <f t="shared" si="25"/>
        <v/>
      </c>
      <c r="CN25" s="46" t="str">
        <f t="shared" si="26"/>
        <v/>
      </c>
      <c r="CO25" s="47" t="str">
        <f t="shared" si="27"/>
        <v>NO</v>
      </c>
      <c r="CP25" s="47" t="str">
        <f t="shared" si="28"/>
        <v>NO</v>
      </c>
      <c r="CQ25" s="45" t="str">
        <f t="shared" si="32"/>
        <v>NO</v>
      </c>
      <c r="CR25" s="45" t="str">
        <f t="shared" si="33"/>
        <v>NO</v>
      </c>
      <c r="CS25" s="47" t="str">
        <f t="shared" si="34"/>
        <v>OK</v>
      </c>
      <c r="CT25" s="20" t="b">
        <f t="shared" si="35"/>
        <v>0</v>
      </c>
      <c r="CU25" s="20" t="b">
        <f t="shared" si="36"/>
        <v>0</v>
      </c>
      <c r="CV25" s="20" t="b">
        <f t="shared" si="37"/>
        <v>0</v>
      </c>
      <c r="CW25" s="20" t="b">
        <f t="shared" si="38"/>
        <v>0</v>
      </c>
      <c r="CX25" s="46" t="str">
        <f t="shared" si="39"/>
        <v>SEQUENCE INCORRECT</v>
      </c>
      <c r="CY25" s="48">
        <f>COUNTIF(B19:B24,T(B25))</f>
        <v>6</v>
      </c>
    </row>
    <row r="26" spans="1:103" s="20" customFormat="1" ht="20.100000000000001" customHeight="1" thickBot="1">
      <c r="A26" s="59"/>
      <c r="B26" s="126"/>
      <c r="C26" s="127"/>
      <c r="D26" s="126"/>
      <c r="E26" s="127"/>
      <c r="F26" s="126"/>
      <c r="G26" s="127"/>
      <c r="H26" s="139" t="str">
        <f>IF(AND(AG26="OK",R26="OK"),IF(AND(A26&lt;&gt;"",D26&lt;&gt;"",F26&lt;&gt;"",OR(D26&lt;=E17,D26="ABS"),OR(F26&lt;=G17,F26="ABS")),IF(AND(F26="ABS"),"ABS",IF(SUM(D26:F26)=0,"ZERO",SUM(D26,F26))),""),"")</f>
        <v/>
      </c>
      <c r="I26" s="140"/>
      <c r="J26" s="140"/>
      <c r="K26" s="140"/>
      <c r="L26" s="140"/>
      <c r="M26" s="140"/>
      <c r="N26" s="140"/>
      <c r="O26" s="140"/>
      <c r="P26" s="141"/>
      <c r="Q26" s="194"/>
      <c r="R26" s="49" t="str">
        <f t="shared" si="1"/>
        <v/>
      </c>
      <c r="S26" s="145" t="str">
        <f>IF(OR(AND(OR(D26&lt;=E17,D26=0,D26="ABS"),OR(F26&lt;=G17,F26=0,F26="ABS"))),IF(OR(AND(A26="",B26="",D26="",F26=""),AND(A26&lt;&gt;"",B26&lt;&gt;"",D26&lt;&gt;"",F26&lt;&gt;"", AG26="OK")),"","Given Marks or Format is incorrect"), "Given Marks or Format is incorrect")</f>
        <v/>
      </c>
      <c r="T26" s="146"/>
      <c r="U26" s="146"/>
      <c r="V26" s="146"/>
      <c r="W26" s="146"/>
      <c r="X26" s="147"/>
      <c r="Y26" s="93"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15"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5"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3" t="b">
        <f>IF(AND( EXACT(LEFT(B26,LEN(G8)), G8),ISNUMBER(INT(MID(B26,(LEN(G8)+1),1))),ISNUMBER(INT(MID(B26,(LEN(G8)+2),1))), MID(B26,(LEN(G8)+1),2)&lt;&gt;"00",OR(ISNUMBER(INT(MID(B26,(LEN(G8)+3),1))),MID(B26,(LEN(G8)+3),1)=""),  OR(AND(ISNUMBER(INT(MID(B26,(LEN(G8)+1),3))),MID(B26,(LEN(G8)+1),1)&lt;&gt;"0", MID(B26,(LEN(G8)+4),1)=""),AND((ISNUMBER(INT(MID(B26,(LEN(G8)+1),2)))),MID(B26,(LEN(G8)+3),1)=""))),"OK")</f>
        <v>0</v>
      </c>
      <c r="AC26" s="14"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5"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6"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0" t="b">
        <f t="shared" si="29"/>
        <v>0</v>
      </c>
      <c r="AG26" s="20" t="str">
        <f t="shared" si="2"/>
        <v>S# INCORRECT</v>
      </c>
      <c r="BO26" s="20" t="str">
        <f t="shared" si="3"/>
        <v/>
      </c>
      <c r="BP26" s="20" t="b">
        <f t="shared" si="4"/>
        <v>0</v>
      </c>
      <c r="BQ26" s="20" t="b">
        <f t="shared" si="5"/>
        <v>0</v>
      </c>
      <c r="BR26" s="20" t="b">
        <f t="shared" si="6"/>
        <v>0</v>
      </c>
      <c r="BS26" s="20" t="str">
        <f t="shared" si="7"/>
        <v/>
      </c>
      <c r="BT26" s="20" t="str">
        <f t="shared" si="8"/>
        <v/>
      </c>
      <c r="BU26" s="20" t="str">
        <f t="shared" si="9"/>
        <v/>
      </c>
      <c r="BV26" s="20" t="str">
        <f t="shared" si="10"/>
        <v/>
      </c>
      <c r="BW26" s="44" t="str">
        <f t="shared" si="11"/>
        <v/>
      </c>
      <c r="BX26" s="45" t="str">
        <f t="shared" si="30"/>
        <v>INCORRECT</v>
      </c>
      <c r="BY26" s="20" t="b">
        <f t="shared" si="31"/>
        <v>0</v>
      </c>
      <c r="BZ26" s="46" t="str">
        <f t="shared" si="12"/>
        <v/>
      </c>
      <c r="CA26" s="20" t="b">
        <f t="shared" si="13"/>
        <v>0</v>
      </c>
      <c r="CB26" s="20" t="b">
        <f t="shared" si="14"/>
        <v>0</v>
      </c>
      <c r="CC26" s="20" t="b">
        <f t="shared" si="15"/>
        <v>0</v>
      </c>
      <c r="CD26" s="20" t="b">
        <f t="shared" si="16"/>
        <v>0</v>
      </c>
      <c r="CE26" s="20" t="b">
        <f t="shared" si="17"/>
        <v>0</v>
      </c>
      <c r="CF26" s="20" t="b">
        <f t="shared" si="18"/>
        <v>0</v>
      </c>
      <c r="CG26" s="20" t="str">
        <f t="shared" si="19"/>
        <v/>
      </c>
      <c r="CH26" s="20" t="str">
        <f t="shared" si="20"/>
        <v/>
      </c>
      <c r="CI26" s="20" t="str">
        <f t="shared" si="21"/>
        <v/>
      </c>
      <c r="CJ26" s="20" t="str">
        <f t="shared" si="22"/>
        <v/>
      </c>
      <c r="CK26" s="20" t="str">
        <f t="shared" si="23"/>
        <v/>
      </c>
      <c r="CL26" s="20" t="str">
        <f t="shared" si="24"/>
        <v/>
      </c>
      <c r="CM26" s="46" t="str">
        <f t="shared" si="25"/>
        <v/>
      </c>
      <c r="CN26" s="46" t="str">
        <f t="shared" si="26"/>
        <v/>
      </c>
      <c r="CO26" s="47" t="str">
        <f t="shared" si="27"/>
        <v>NO</v>
      </c>
      <c r="CP26" s="47" t="str">
        <f t="shared" si="28"/>
        <v>NO</v>
      </c>
      <c r="CQ26" s="45" t="str">
        <f t="shared" si="32"/>
        <v>NO</v>
      </c>
      <c r="CR26" s="45" t="str">
        <f t="shared" si="33"/>
        <v>NO</v>
      </c>
      <c r="CS26" s="47" t="str">
        <f t="shared" si="34"/>
        <v>OK</v>
      </c>
      <c r="CT26" s="20" t="b">
        <f t="shared" si="35"/>
        <v>0</v>
      </c>
      <c r="CU26" s="20" t="b">
        <f t="shared" si="36"/>
        <v>0</v>
      </c>
      <c r="CV26" s="20" t="b">
        <f t="shared" si="37"/>
        <v>0</v>
      </c>
      <c r="CW26" s="20" t="b">
        <f t="shared" si="38"/>
        <v>0</v>
      </c>
      <c r="CX26" s="46" t="str">
        <f t="shared" si="39"/>
        <v>SEQUENCE INCORRECT</v>
      </c>
      <c r="CY26" s="48">
        <f>COUNTIF(B19:B25,T(B26))</f>
        <v>7</v>
      </c>
    </row>
    <row r="27" spans="1:103" s="20" customFormat="1" ht="20.100000000000001" customHeight="1" thickBot="1">
      <c r="A27" s="37"/>
      <c r="B27" s="126"/>
      <c r="C27" s="127"/>
      <c r="D27" s="126"/>
      <c r="E27" s="127"/>
      <c r="F27" s="126"/>
      <c r="G27" s="127"/>
      <c r="H27" s="139" t="str">
        <f>IF(AND(AG27="OK",R27="OK"),IF(AND(A27&lt;&gt;"",D27&lt;&gt;"",F27&lt;&gt;"",OR(D27&lt;=E17,D27="ABS"),OR(F27&lt;=G17,F27="ABS")),IF(AND(F27="ABS"),"ABS",IF(SUM(D27:F27)=0,"ZERO",SUM(D27,F27))),""),"")</f>
        <v/>
      </c>
      <c r="I27" s="140"/>
      <c r="J27" s="140"/>
      <c r="K27" s="140"/>
      <c r="L27" s="140"/>
      <c r="M27" s="140"/>
      <c r="N27" s="140"/>
      <c r="O27" s="140"/>
      <c r="P27" s="141"/>
      <c r="Q27" s="194"/>
      <c r="R27" s="49" t="str">
        <f t="shared" si="1"/>
        <v/>
      </c>
      <c r="S27" s="145" t="str">
        <f>IF(OR(AND(OR(D27&lt;=E17,D27=0,D27="ABS"),OR(F27&lt;=G17,F27=0,F27="ABS"))),IF(OR(AND(A27="",B27="",D27="",F27=""),AND(A27&lt;&gt;"",B27&lt;&gt;"",D27&lt;&gt;"",F27&lt;&gt;"", AG27="OK")),"","Given Marks or Format is incorrect"), "Given Marks or Format is incorrect")</f>
        <v/>
      </c>
      <c r="T27" s="146"/>
      <c r="U27" s="146"/>
      <c r="V27" s="146"/>
      <c r="W27" s="146"/>
      <c r="X27" s="147"/>
      <c r="Y27" s="93"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15"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5"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3" t="b">
        <f>IF(AND( EXACT(LEFT(B27,LEN(G8)), G8),ISNUMBER(INT(MID(B27,(LEN(G8)+1),1))),ISNUMBER(INT(MID(B27,(LEN(G8)+2),1))), MID(B27,(LEN(G8)+1),2)&lt;&gt;"00",OR(ISNUMBER(INT(MID(B27,(LEN(G8)+3),1))),MID(B27,(LEN(G8)+3),1)=""),  OR(AND(ISNUMBER(INT(MID(B27,(LEN(G8)+1),3))),MID(B27,(LEN(G8)+1),1)&lt;&gt;"0", MID(B27,(LEN(G8)+4),1)=""),AND((ISNUMBER(INT(MID(B27,(LEN(G8)+1),2)))),MID(B27,(LEN(G8)+3),1)=""))),"OK")</f>
        <v>0</v>
      </c>
      <c r="AC27" s="14"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5"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6"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0" t="b">
        <f t="shared" si="29"/>
        <v>0</v>
      </c>
      <c r="AG27" s="20" t="str">
        <f t="shared" si="2"/>
        <v>S# INCORRECT</v>
      </c>
      <c r="BO27" s="20" t="str">
        <f t="shared" si="3"/>
        <v/>
      </c>
      <c r="BP27" s="20" t="b">
        <f t="shared" si="4"/>
        <v>0</v>
      </c>
      <c r="BQ27" s="20" t="b">
        <f t="shared" si="5"/>
        <v>0</v>
      </c>
      <c r="BR27" s="20" t="b">
        <f t="shared" si="6"/>
        <v>0</v>
      </c>
      <c r="BS27" s="20" t="str">
        <f t="shared" si="7"/>
        <v/>
      </c>
      <c r="BT27" s="20" t="str">
        <f t="shared" si="8"/>
        <v/>
      </c>
      <c r="BU27" s="20" t="str">
        <f t="shared" si="9"/>
        <v/>
      </c>
      <c r="BV27" s="20" t="str">
        <f t="shared" si="10"/>
        <v/>
      </c>
      <c r="BW27" s="44" t="str">
        <f t="shared" si="11"/>
        <v/>
      </c>
      <c r="BX27" s="45" t="str">
        <f t="shared" si="30"/>
        <v>INCORRECT</v>
      </c>
      <c r="BY27" s="20" t="b">
        <f t="shared" si="31"/>
        <v>0</v>
      </c>
      <c r="BZ27" s="46" t="str">
        <f t="shared" si="12"/>
        <v/>
      </c>
      <c r="CA27" s="20" t="b">
        <f t="shared" si="13"/>
        <v>0</v>
      </c>
      <c r="CB27" s="20" t="b">
        <f t="shared" si="14"/>
        <v>0</v>
      </c>
      <c r="CC27" s="20" t="b">
        <f t="shared" si="15"/>
        <v>0</v>
      </c>
      <c r="CD27" s="20" t="b">
        <f t="shared" si="16"/>
        <v>0</v>
      </c>
      <c r="CE27" s="20" t="b">
        <f t="shared" si="17"/>
        <v>0</v>
      </c>
      <c r="CF27" s="20" t="b">
        <f t="shared" si="18"/>
        <v>0</v>
      </c>
      <c r="CG27" s="20" t="str">
        <f t="shared" si="19"/>
        <v/>
      </c>
      <c r="CH27" s="20" t="str">
        <f t="shared" si="20"/>
        <v/>
      </c>
      <c r="CI27" s="20" t="str">
        <f t="shared" si="21"/>
        <v/>
      </c>
      <c r="CJ27" s="20" t="str">
        <f t="shared" si="22"/>
        <v/>
      </c>
      <c r="CK27" s="20" t="str">
        <f t="shared" si="23"/>
        <v/>
      </c>
      <c r="CL27" s="20" t="str">
        <f t="shared" si="24"/>
        <v/>
      </c>
      <c r="CM27" s="46" t="str">
        <f t="shared" si="25"/>
        <v/>
      </c>
      <c r="CN27" s="46" t="str">
        <f t="shared" si="26"/>
        <v/>
      </c>
      <c r="CO27" s="47" t="str">
        <f t="shared" si="27"/>
        <v>NO</v>
      </c>
      <c r="CP27" s="47" t="str">
        <f t="shared" si="28"/>
        <v>NO</v>
      </c>
      <c r="CQ27" s="45" t="str">
        <f t="shared" si="32"/>
        <v>NO</v>
      </c>
      <c r="CR27" s="45" t="str">
        <f t="shared" si="33"/>
        <v>NO</v>
      </c>
      <c r="CS27" s="47" t="str">
        <f t="shared" si="34"/>
        <v>OK</v>
      </c>
      <c r="CT27" s="20" t="b">
        <f t="shared" si="35"/>
        <v>0</v>
      </c>
      <c r="CU27" s="20" t="b">
        <f t="shared" si="36"/>
        <v>0</v>
      </c>
      <c r="CV27" s="20" t="b">
        <f t="shared" si="37"/>
        <v>0</v>
      </c>
      <c r="CW27" s="20" t="b">
        <f t="shared" si="38"/>
        <v>0</v>
      </c>
      <c r="CX27" s="46" t="str">
        <f t="shared" si="39"/>
        <v>SEQUENCE INCORRECT</v>
      </c>
      <c r="CY27" s="48">
        <f>COUNTIF(B19:B26,T(B27))</f>
        <v>8</v>
      </c>
    </row>
    <row r="28" spans="1:103" s="20" customFormat="1" ht="20.100000000000001" customHeight="1" thickBot="1">
      <c r="A28" s="59"/>
      <c r="B28" s="126"/>
      <c r="C28" s="127"/>
      <c r="D28" s="126"/>
      <c r="E28" s="127"/>
      <c r="F28" s="126"/>
      <c r="G28" s="127"/>
      <c r="H28" s="139" t="str">
        <f>IF(AND(AG28="OK",R28="OK"),IF(AND(A28&lt;&gt;"",D28&lt;&gt;"",F28&lt;&gt;"",OR(D28&lt;=E17,D28="ABS"),OR(F28&lt;=G17,F28="ABS")),IF(AND(F28="ABS"),"ABS",IF(SUM(D28:F28)=0,"ZERO",SUM(D28,F28))),""),"")</f>
        <v/>
      </c>
      <c r="I28" s="140"/>
      <c r="J28" s="140"/>
      <c r="K28" s="140"/>
      <c r="L28" s="140"/>
      <c r="M28" s="140"/>
      <c r="N28" s="140"/>
      <c r="O28" s="140"/>
      <c r="P28" s="141"/>
      <c r="Q28" s="194"/>
      <c r="R28" s="49" t="str">
        <f t="shared" si="1"/>
        <v/>
      </c>
      <c r="S28" s="145" t="str">
        <f>IF(OR(AND(OR(D28&lt;=E17,D28=0,D28="ABS"),OR(F28&lt;=G17,F28=0,F28="ABS"))),IF(OR(AND(A28="",B28="",D28="",F28=""),AND(A28&lt;&gt;"",B28&lt;&gt;"",D28&lt;&gt;"",F28&lt;&gt;"", AG28="OK")),"","Given Marks or Format is incorrect"), "Given Marks or Format is incorrect")</f>
        <v/>
      </c>
      <c r="T28" s="146"/>
      <c r="U28" s="146"/>
      <c r="V28" s="146"/>
      <c r="W28" s="146"/>
      <c r="X28" s="147"/>
      <c r="Y28" s="93"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15"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5"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3" t="b">
        <f>IF(AND( EXACT(LEFT(B28,LEN(G8)), G8),ISNUMBER(INT(MID(B28,(LEN(G8)+1),1))),ISNUMBER(INT(MID(B28,(LEN(G8)+2),1))), MID(B28,(LEN(G8)+1),2)&lt;&gt;"00",OR(ISNUMBER(INT(MID(B28,(LEN(G8)+3),1))),MID(B28,(LEN(G8)+3),1)=""),  OR(AND(ISNUMBER(INT(MID(B28,(LEN(G8)+1),3))),MID(B28,(LEN(G8)+1),1)&lt;&gt;"0", MID(B28,(LEN(G8)+4),1)=""),AND((ISNUMBER(INT(MID(B28,(LEN(G8)+1),2)))),MID(B28,(LEN(G8)+3),1)=""))),"OK")</f>
        <v>0</v>
      </c>
      <c r="AC28" s="14"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5"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6"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0" t="b">
        <f t="shared" si="29"/>
        <v>0</v>
      </c>
      <c r="AG28" s="20" t="str">
        <f t="shared" si="2"/>
        <v>S# INCORRECT</v>
      </c>
      <c r="BO28" s="20" t="str">
        <f t="shared" si="3"/>
        <v/>
      </c>
      <c r="BP28" s="20" t="b">
        <f t="shared" si="4"/>
        <v>0</v>
      </c>
      <c r="BQ28" s="20" t="b">
        <f t="shared" si="5"/>
        <v>0</v>
      </c>
      <c r="BR28" s="20" t="b">
        <f t="shared" si="6"/>
        <v>0</v>
      </c>
      <c r="BS28" s="20" t="str">
        <f t="shared" si="7"/>
        <v/>
      </c>
      <c r="BT28" s="20" t="str">
        <f t="shared" si="8"/>
        <v/>
      </c>
      <c r="BU28" s="20" t="str">
        <f t="shared" si="9"/>
        <v/>
      </c>
      <c r="BV28" s="20" t="str">
        <f t="shared" si="10"/>
        <v/>
      </c>
      <c r="BW28" s="44" t="str">
        <f t="shared" si="11"/>
        <v/>
      </c>
      <c r="BX28" s="45" t="str">
        <f t="shared" si="30"/>
        <v>INCORRECT</v>
      </c>
      <c r="BY28" s="20" t="b">
        <f t="shared" si="31"/>
        <v>0</v>
      </c>
      <c r="BZ28" s="46" t="str">
        <f t="shared" si="12"/>
        <v/>
      </c>
      <c r="CA28" s="20" t="b">
        <f t="shared" si="13"/>
        <v>0</v>
      </c>
      <c r="CB28" s="20" t="b">
        <f t="shared" si="14"/>
        <v>0</v>
      </c>
      <c r="CC28" s="20" t="b">
        <f t="shared" si="15"/>
        <v>0</v>
      </c>
      <c r="CD28" s="20" t="b">
        <f t="shared" si="16"/>
        <v>0</v>
      </c>
      <c r="CE28" s="20" t="b">
        <f t="shared" si="17"/>
        <v>0</v>
      </c>
      <c r="CF28" s="20" t="b">
        <f t="shared" si="18"/>
        <v>0</v>
      </c>
      <c r="CG28" s="20" t="str">
        <f t="shared" si="19"/>
        <v/>
      </c>
      <c r="CH28" s="20" t="str">
        <f t="shared" si="20"/>
        <v/>
      </c>
      <c r="CI28" s="20" t="str">
        <f t="shared" si="21"/>
        <v/>
      </c>
      <c r="CJ28" s="20" t="str">
        <f t="shared" si="22"/>
        <v/>
      </c>
      <c r="CK28" s="20" t="str">
        <f t="shared" si="23"/>
        <v/>
      </c>
      <c r="CL28" s="20" t="str">
        <f t="shared" si="24"/>
        <v/>
      </c>
      <c r="CM28" s="46" t="str">
        <f t="shared" si="25"/>
        <v/>
      </c>
      <c r="CN28" s="46" t="str">
        <f t="shared" si="26"/>
        <v/>
      </c>
      <c r="CO28" s="47" t="str">
        <f t="shared" si="27"/>
        <v>NO</v>
      </c>
      <c r="CP28" s="47" t="str">
        <f t="shared" si="28"/>
        <v>NO</v>
      </c>
      <c r="CQ28" s="45" t="str">
        <f t="shared" si="32"/>
        <v>NO</v>
      </c>
      <c r="CR28" s="45" t="str">
        <f t="shared" si="33"/>
        <v>NO</v>
      </c>
      <c r="CS28" s="47" t="str">
        <f t="shared" si="34"/>
        <v>OK</v>
      </c>
      <c r="CT28" s="20" t="b">
        <f t="shared" si="35"/>
        <v>0</v>
      </c>
      <c r="CU28" s="20" t="b">
        <f t="shared" si="36"/>
        <v>0</v>
      </c>
      <c r="CV28" s="20" t="b">
        <f t="shared" si="37"/>
        <v>0</v>
      </c>
      <c r="CW28" s="20" t="b">
        <f t="shared" si="38"/>
        <v>0</v>
      </c>
      <c r="CX28" s="46" t="str">
        <f t="shared" si="39"/>
        <v>SEQUENCE INCORRECT</v>
      </c>
      <c r="CY28" s="48">
        <f>COUNTIF(B19:B27,T(B28))</f>
        <v>9</v>
      </c>
    </row>
    <row r="29" spans="1:103" s="20" customFormat="1" ht="20.100000000000001" customHeight="1" thickBot="1">
      <c r="A29" s="37"/>
      <c r="B29" s="126"/>
      <c r="C29" s="127"/>
      <c r="D29" s="126"/>
      <c r="E29" s="127"/>
      <c r="F29" s="126"/>
      <c r="G29" s="127"/>
      <c r="H29" s="139" t="str">
        <f>IF(AND(AG29="OK",R29="OK"),IF(AND(A29&lt;&gt;"",D29&lt;&gt;"",F29&lt;&gt;"",OR(D29&lt;=E17,D29="ABS"),OR(F29&lt;=G17,F29="ABS")),IF(AND(F29="ABS"),"ABS",IF(SUM(D29:F29)=0,"ZERO",SUM(D29,F29))),""),"")</f>
        <v/>
      </c>
      <c r="I29" s="140"/>
      <c r="J29" s="140"/>
      <c r="K29" s="140"/>
      <c r="L29" s="140"/>
      <c r="M29" s="140"/>
      <c r="N29" s="140"/>
      <c r="O29" s="140"/>
      <c r="P29" s="141"/>
      <c r="Q29" s="194"/>
      <c r="R29" s="49" t="str">
        <f t="shared" si="1"/>
        <v/>
      </c>
      <c r="S29" s="145" t="str">
        <f>IF(OR(AND(OR(D29&lt;=E17,D29=0,D29="ABS"),OR(F29&lt;=G17,F29=0,F29="ABS"))),IF(OR(AND(A29="",B29="",D29="",F29=""),AND(A29&lt;&gt;"",B29&lt;&gt;"",D29&lt;&gt;"",F29&lt;&gt;"", AG29="OK")),"","Given Marks or Format is incorrect"), "Given Marks or Format is incorrect")</f>
        <v/>
      </c>
      <c r="T29" s="146"/>
      <c r="U29" s="146"/>
      <c r="V29" s="146"/>
      <c r="W29" s="146"/>
      <c r="X29" s="147"/>
      <c r="Y29" s="93"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15"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5"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3" t="b">
        <f>IF(AND( EXACT(LEFT(B29,LEN(G8)), G8),ISNUMBER(INT(MID(B29,(LEN(G8)+1),1))),ISNUMBER(INT(MID(B29,(LEN(G8)+2),1))), MID(B29,(LEN(G8)+1),2)&lt;&gt;"00",OR(ISNUMBER(INT(MID(B29,(LEN(G8)+3),1))),MID(B29,(LEN(G8)+3),1)=""),  OR(AND(ISNUMBER(INT(MID(B29,(LEN(G8)+1),3))),MID(B29,(LEN(G8)+1),1)&lt;&gt;"0", MID(B29,(LEN(G8)+4),1)=""),AND((ISNUMBER(INT(MID(B29,(LEN(G8)+1),2)))),MID(B29,(LEN(G8)+3),1)=""))),"OK")</f>
        <v>0</v>
      </c>
      <c r="AC29" s="14"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5"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6"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0" t="b">
        <f t="shared" si="29"/>
        <v>0</v>
      </c>
      <c r="AG29" s="20" t="str">
        <f t="shared" si="2"/>
        <v>S# INCORRECT</v>
      </c>
      <c r="BO29" s="20" t="str">
        <f t="shared" si="3"/>
        <v/>
      </c>
      <c r="BP29" s="20" t="b">
        <f t="shared" si="4"/>
        <v>0</v>
      </c>
      <c r="BQ29" s="20" t="b">
        <f t="shared" si="5"/>
        <v>0</v>
      </c>
      <c r="BR29" s="20" t="b">
        <f t="shared" si="6"/>
        <v>0</v>
      </c>
      <c r="BS29" s="20" t="str">
        <f t="shared" si="7"/>
        <v/>
      </c>
      <c r="BT29" s="20" t="str">
        <f t="shared" si="8"/>
        <v/>
      </c>
      <c r="BU29" s="20" t="str">
        <f t="shared" si="9"/>
        <v/>
      </c>
      <c r="BV29" s="20" t="str">
        <f t="shared" si="10"/>
        <v/>
      </c>
      <c r="BW29" s="44" t="str">
        <f t="shared" si="11"/>
        <v/>
      </c>
      <c r="BX29" s="45" t="str">
        <f t="shared" si="30"/>
        <v>INCORRECT</v>
      </c>
      <c r="BY29" s="20" t="b">
        <f t="shared" si="31"/>
        <v>0</v>
      </c>
      <c r="BZ29" s="46" t="str">
        <f t="shared" si="12"/>
        <v/>
      </c>
      <c r="CA29" s="20" t="b">
        <f t="shared" si="13"/>
        <v>0</v>
      </c>
      <c r="CB29" s="20" t="b">
        <f t="shared" si="14"/>
        <v>0</v>
      </c>
      <c r="CC29" s="20" t="b">
        <f t="shared" si="15"/>
        <v>0</v>
      </c>
      <c r="CD29" s="20" t="b">
        <f t="shared" si="16"/>
        <v>0</v>
      </c>
      <c r="CE29" s="20" t="b">
        <f t="shared" si="17"/>
        <v>0</v>
      </c>
      <c r="CF29" s="20" t="b">
        <f t="shared" si="18"/>
        <v>0</v>
      </c>
      <c r="CG29" s="20" t="str">
        <f t="shared" si="19"/>
        <v/>
      </c>
      <c r="CH29" s="20" t="str">
        <f t="shared" si="20"/>
        <v/>
      </c>
      <c r="CI29" s="20" t="str">
        <f t="shared" si="21"/>
        <v/>
      </c>
      <c r="CJ29" s="20" t="str">
        <f t="shared" si="22"/>
        <v/>
      </c>
      <c r="CK29" s="20" t="str">
        <f t="shared" si="23"/>
        <v/>
      </c>
      <c r="CL29" s="20" t="str">
        <f t="shared" si="24"/>
        <v/>
      </c>
      <c r="CM29" s="46" t="str">
        <f t="shared" si="25"/>
        <v/>
      </c>
      <c r="CN29" s="46" t="str">
        <f t="shared" si="26"/>
        <v/>
      </c>
      <c r="CO29" s="47" t="str">
        <f t="shared" si="27"/>
        <v>NO</v>
      </c>
      <c r="CP29" s="47" t="str">
        <f t="shared" si="28"/>
        <v>NO</v>
      </c>
      <c r="CQ29" s="45" t="str">
        <f t="shared" si="32"/>
        <v>NO</v>
      </c>
      <c r="CR29" s="45" t="str">
        <f t="shared" si="33"/>
        <v>NO</v>
      </c>
      <c r="CS29" s="47" t="str">
        <f t="shared" si="34"/>
        <v>OK</v>
      </c>
      <c r="CT29" s="20" t="b">
        <f t="shared" si="35"/>
        <v>0</v>
      </c>
      <c r="CU29" s="20" t="b">
        <f t="shared" si="36"/>
        <v>0</v>
      </c>
      <c r="CV29" s="20" t="b">
        <f t="shared" si="37"/>
        <v>0</v>
      </c>
      <c r="CW29" s="20" t="b">
        <f t="shared" si="38"/>
        <v>0</v>
      </c>
      <c r="CX29" s="46" t="str">
        <f t="shared" si="39"/>
        <v>SEQUENCE INCORRECT</v>
      </c>
      <c r="CY29" s="48">
        <f>COUNTIF(B19:B28,T(B29))</f>
        <v>10</v>
      </c>
    </row>
    <row r="30" spans="1:103" s="20" customFormat="1" ht="20.100000000000001" customHeight="1" thickBot="1">
      <c r="A30" s="59"/>
      <c r="B30" s="126"/>
      <c r="C30" s="127"/>
      <c r="D30" s="126"/>
      <c r="E30" s="127"/>
      <c r="F30" s="126"/>
      <c r="G30" s="127"/>
      <c r="H30" s="139" t="str">
        <f>IF(AND(AG30="OK",R30="OK"),IF(AND(A30&lt;&gt;"",D30&lt;&gt;"",F30&lt;&gt;"",OR(D30&lt;=E17,D30="ABS"),OR(F30&lt;=G17,F30="ABS")),IF(AND(F30="ABS"),"ABS",IF(SUM(D30:F30)=0,"ZERO",SUM(D30,F30))),""),"")</f>
        <v/>
      </c>
      <c r="I30" s="140"/>
      <c r="J30" s="140"/>
      <c r="K30" s="140"/>
      <c r="L30" s="140"/>
      <c r="M30" s="140"/>
      <c r="N30" s="140"/>
      <c r="O30" s="140"/>
      <c r="P30" s="141"/>
      <c r="Q30" s="194"/>
      <c r="R30" s="49" t="str">
        <f t="shared" si="1"/>
        <v/>
      </c>
      <c r="S30" s="145" t="str">
        <f>IF(OR(AND(OR(D30&lt;=E17,D30=0,D30="ABS"),OR(F30&lt;=G17,F30=0,F30="ABS"))),IF(OR(AND(A30="",B30="",D30="",F30=""),AND(A30&lt;&gt;"",B30&lt;&gt;"",D30&lt;&gt;"",F30&lt;&gt;"", AG30="OK")),"","Given Marks or Format is incorrect"), "Given Marks or Format is incorrect")</f>
        <v/>
      </c>
      <c r="T30" s="146"/>
      <c r="U30" s="146"/>
      <c r="V30" s="146"/>
      <c r="W30" s="146"/>
      <c r="X30" s="147"/>
      <c r="Y30" s="93"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15"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5"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3" t="b">
        <f>IF(AND( EXACT(LEFT(B30,LEN(G8)), G8),ISNUMBER(INT(MID(B30,(LEN(G8)+1),1))),ISNUMBER(INT(MID(B30,(LEN(G8)+2),1))), MID(B30,(LEN(G8)+1),2)&lt;&gt;"00",OR(ISNUMBER(INT(MID(B30,(LEN(G8)+3),1))),MID(B30,(LEN(G8)+3),1)=""),  OR(AND(ISNUMBER(INT(MID(B30,(LEN(G8)+1),3))),MID(B30,(LEN(G8)+1),1)&lt;&gt;"0", MID(B30,(LEN(G8)+4),1)=""),AND((ISNUMBER(INT(MID(B30,(LEN(G8)+1),2)))),MID(B30,(LEN(G8)+3),1)=""))),"OK")</f>
        <v>0</v>
      </c>
      <c r="AC30" s="14"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5"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6"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0" t="b">
        <f t="shared" si="29"/>
        <v>0</v>
      </c>
      <c r="AG30" s="20" t="str">
        <f t="shared" si="2"/>
        <v>S# INCORRECT</v>
      </c>
      <c r="BO30" s="20" t="str">
        <f t="shared" si="3"/>
        <v/>
      </c>
      <c r="BP30" s="20" t="b">
        <f t="shared" si="4"/>
        <v>0</v>
      </c>
      <c r="BQ30" s="20" t="b">
        <f t="shared" si="5"/>
        <v>0</v>
      </c>
      <c r="BR30" s="20" t="b">
        <f t="shared" si="6"/>
        <v>0</v>
      </c>
      <c r="BS30" s="20" t="str">
        <f t="shared" si="7"/>
        <v/>
      </c>
      <c r="BT30" s="20" t="str">
        <f t="shared" si="8"/>
        <v/>
      </c>
      <c r="BU30" s="20" t="str">
        <f t="shared" si="9"/>
        <v/>
      </c>
      <c r="BV30" s="20" t="str">
        <f t="shared" si="10"/>
        <v/>
      </c>
      <c r="BW30" s="44" t="str">
        <f t="shared" si="11"/>
        <v/>
      </c>
      <c r="BX30" s="45" t="str">
        <f t="shared" si="30"/>
        <v>INCORRECT</v>
      </c>
      <c r="BY30" s="20" t="b">
        <f t="shared" si="31"/>
        <v>0</v>
      </c>
      <c r="BZ30" s="46" t="str">
        <f t="shared" si="12"/>
        <v/>
      </c>
      <c r="CA30" s="20" t="b">
        <f t="shared" si="13"/>
        <v>0</v>
      </c>
      <c r="CB30" s="20" t="b">
        <f t="shared" si="14"/>
        <v>0</v>
      </c>
      <c r="CC30" s="20" t="b">
        <f t="shared" si="15"/>
        <v>0</v>
      </c>
      <c r="CD30" s="20" t="b">
        <f t="shared" si="16"/>
        <v>0</v>
      </c>
      <c r="CE30" s="20" t="b">
        <f t="shared" si="17"/>
        <v>0</v>
      </c>
      <c r="CF30" s="20" t="b">
        <f t="shared" si="18"/>
        <v>0</v>
      </c>
      <c r="CG30" s="20" t="str">
        <f t="shared" si="19"/>
        <v/>
      </c>
      <c r="CH30" s="20" t="str">
        <f t="shared" si="20"/>
        <v/>
      </c>
      <c r="CI30" s="20" t="str">
        <f t="shared" si="21"/>
        <v/>
      </c>
      <c r="CJ30" s="20" t="str">
        <f t="shared" si="22"/>
        <v/>
      </c>
      <c r="CK30" s="20" t="str">
        <f t="shared" si="23"/>
        <v/>
      </c>
      <c r="CL30" s="20" t="str">
        <f t="shared" si="24"/>
        <v/>
      </c>
      <c r="CM30" s="46" t="str">
        <f t="shared" si="25"/>
        <v/>
      </c>
      <c r="CN30" s="46" t="str">
        <f t="shared" si="26"/>
        <v/>
      </c>
      <c r="CO30" s="47" t="str">
        <f t="shared" si="27"/>
        <v>NO</v>
      </c>
      <c r="CP30" s="47" t="str">
        <f t="shared" si="28"/>
        <v>NO</v>
      </c>
      <c r="CQ30" s="45" t="str">
        <f t="shared" si="32"/>
        <v>NO</v>
      </c>
      <c r="CR30" s="45" t="str">
        <f t="shared" si="33"/>
        <v>NO</v>
      </c>
      <c r="CS30" s="47" t="str">
        <f t="shared" si="34"/>
        <v>OK</v>
      </c>
      <c r="CT30" s="20" t="b">
        <f t="shared" si="35"/>
        <v>0</v>
      </c>
      <c r="CU30" s="20" t="b">
        <f t="shared" si="36"/>
        <v>0</v>
      </c>
      <c r="CV30" s="20" t="b">
        <f t="shared" si="37"/>
        <v>0</v>
      </c>
      <c r="CW30" s="20" t="b">
        <f t="shared" si="38"/>
        <v>0</v>
      </c>
      <c r="CX30" s="46" t="str">
        <f t="shared" si="39"/>
        <v>SEQUENCE INCORRECT</v>
      </c>
      <c r="CY30" s="48">
        <f>COUNTIF(B19:B29,T(B30))</f>
        <v>11</v>
      </c>
    </row>
    <row r="31" spans="1:103" s="20" customFormat="1" ht="20.100000000000001" customHeight="1" thickBot="1">
      <c r="A31" s="37"/>
      <c r="B31" s="126"/>
      <c r="C31" s="127"/>
      <c r="D31" s="126"/>
      <c r="E31" s="127"/>
      <c r="F31" s="126"/>
      <c r="G31" s="127"/>
      <c r="H31" s="139" t="str">
        <f>IF(AND(AG31="OK",R31="OK"),IF(AND(A31&lt;&gt;"",D31&lt;&gt;"",F31&lt;&gt;"",OR(D31&lt;=E17,D31="ABS"),OR(F31&lt;=G17,F31="ABS")),IF(AND(F31="ABS"),"ABS",IF(SUM(D31:F31)=0,"ZERO",SUM(D31,F31))),""),"")</f>
        <v/>
      </c>
      <c r="I31" s="140"/>
      <c r="J31" s="140"/>
      <c r="K31" s="140"/>
      <c r="L31" s="140"/>
      <c r="M31" s="140"/>
      <c r="N31" s="140"/>
      <c r="O31" s="140"/>
      <c r="P31" s="141"/>
      <c r="Q31" s="194"/>
      <c r="R31" s="49" t="str">
        <f t="shared" si="1"/>
        <v/>
      </c>
      <c r="S31" s="145" t="str">
        <f>IF(OR(AND(OR(D31&lt;=E17,D31=0,D31="ABS"),OR(F31&lt;=G17,F31=0,F31="ABS"))),IF(OR(AND(A31="",B31="",D31="",F31=""),AND(A31&lt;&gt;"",B31&lt;&gt;"",D31&lt;&gt;"",F31&lt;&gt;"", AG31="OK")),"","Given Marks or Format is incorrect"), "Given Marks or Format is incorrect")</f>
        <v/>
      </c>
      <c r="T31" s="146"/>
      <c r="U31" s="146"/>
      <c r="V31" s="146"/>
      <c r="W31" s="146"/>
      <c r="X31" s="147"/>
      <c r="Y31" s="93"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15"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5"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3" t="b">
        <f>IF(AND( EXACT(LEFT(B31,LEN(G8)), G8),ISNUMBER(INT(MID(B31,(LEN(G8)+1),1))),ISNUMBER(INT(MID(B31,(LEN(G8)+2),1))), MID(B31,(LEN(G8)+1),2)&lt;&gt;"00",OR(ISNUMBER(INT(MID(B31,(LEN(G8)+3),1))),MID(B31,(LEN(G8)+3),1)=""),  OR(AND(ISNUMBER(INT(MID(B31,(LEN(G8)+1),3))),MID(B31,(LEN(G8)+1),1)&lt;&gt;"0", MID(B31,(LEN(G8)+4),1)=""),AND((ISNUMBER(INT(MID(B31,(LEN(G8)+1),2)))),MID(B31,(LEN(G8)+3),1)=""))),"OK")</f>
        <v>0</v>
      </c>
      <c r="AC31" s="14"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5"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6"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0" t="b">
        <f t="shared" si="29"/>
        <v>0</v>
      </c>
      <c r="AG31" s="20" t="str">
        <f t="shared" si="2"/>
        <v>S# INCORRECT</v>
      </c>
      <c r="BO31" s="20" t="str">
        <f t="shared" si="3"/>
        <v/>
      </c>
      <c r="BP31" s="20" t="b">
        <f t="shared" si="4"/>
        <v>0</v>
      </c>
      <c r="BQ31" s="20" t="b">
        <f t="shared" si="5"/>
        <v>0</v>
      </c>
      <c r="BR31" s="20" t="b">
        <f t="shared" si="6"/>
        <v>0</v>
      </c>
      <c r="BS31" s="20" t="str">
        <f t="shared" si="7"/>
        <v/>
      </c>
      <c r="BT31" s="20" t="str">
        <f t="shared" si="8"/>
        <v/>
      </c>
      <c r="BU31" s="20" t="str">
        <f t="shared" si="9"/>
        <v/>
      </c>
      <c r="BV31" s="20" t="str">
        <f t="shared" si="10"/>
        <v/>
      </c>
      <c r="BW31" s="44" t="str">
        <f t="shared" si="11"/>
        <v/>
      </c>
      <c r="BX31" s="45" t="str">
        <f t="shared" si="30"/>
        <v>INCORRECT</v>
      </c>
      <c r="BY31" s="20" t="b">
        <f t="shared" si="31"/>
        <v>0</v>
      </c>
      <c r="BZ31" s="46" t="str">
        <f t="shared" si="12"/>
        <v/>
      </c>
      <c r="CA31" s="20" t="b">
        <f t="shared" si="13"/>
        <v>0</v>
      </c>
      <c r="CB31" s="20" t="b">
        <f t="shared" si="14"/>
        <v>0</v>
      </c>
      <c r="CC31" s="20" t="b">
        <f t="shared" si="15"/>
        <v>0</v>
      </c>
      <c r="CD31" s="20" t="b">
        <f t="shared" si="16"/>
        <v>0</v>
      </c>
      <c r="CE31" s="20" t="b">
        <f t="shared" si="17"/>
        <v>0</v>
      </c>
      <c r="CF31" s="20" t="b">
        <f t="shared" si="18"/>
        <v>0</v>
      </c>
      <c r="CG31" s="20" t="str">
        <f t="shared" si="19"/>
        <v/>
      </c>
      <c r="CH31" s="20" t="str">
        <f t="shared" si="20"/>
        <v/>
      </c>
      <c r="CI31" s="20" t="str">
        <f t="shared" si="21"/>
        <v/>
      </c>
      <c r="CJ31" s="20" t="str">
        <f t="shared" si="22"/>
        <v/>
      </c>
      <c r="CK31" s="20" t="str">
        <f t="shared" si="23"/>
        <v/>
      </c>
      <c r="CL31" s="20" t="str">
        <f t="shared" si="24"/>
        <v/>
      </c>
      <c r="CM31" s="46" t="str">
        <f t="shared" si="25"/>
        <v/>
      </c>
      <c r="CN31" s="46" t="str">
        <f t="shared" si="26"/>
        <v/>
      </c>
      <c r="CO31" s="47" t="str">
        <f t="shared" si="27"/>
        <v>NO</v>
      </c>
      <c r="CP31" s="47" t="str">
        <f t="shared" si="28"/>
        <v>NO</v>
      </c>
      <c r="CQ31" s="45" t="str">
        <f t="shared" si="32"/>
        <v>NO</v>
      </c>
      <c r="CR31" s="45" t="str">
        <f t="shared" si="33"/>
        <v>NO</v>
      </c>
      <c r="CS31" s="47" t="str">
        <f t="shared" si="34"/>
        <v>OK</v>
      </c>
      <c r="CT31" s="20" t="b">
        <f t="shared" si="35"/>
        <v>0</v>
      </c>
      <c r="CU31" s="20" t="b">
        <f t="shared" si="36"/>
        <v>0</v>
      </c>
      <c r="CV31" s="20" t="b">
        <f t="shared" si="37"/>
        <v>0</v>
      </c>
      <c r="CW31" s="20" t="b">
        <f t="shared" si="38"/>
        <v>0</v>
      </c>
      <c r="CX31" s="46" t="str">
        <f t="shared" si="39"/>
        <v>SEQUENCE INCORRECT</v>
      </c>
      <c r="CY31" s="48">
        <f>COUNTIF(B19:B30,T(B31))</f>
        <v>12</v>
      </c>
    </row>
    <row r="32" spans="1:103" s="20" customFormat="1" ht="20.100000000000001" customHeight="1" thickBot="1">
      <c r="A32" s="59"/>
      <c r="B32" s="126"/>
      <c r="C32" s="127"/>
      <c r="D32" s="126"/>
      <c r="E32" s="127"/>
      <c r="F32" s="126"/>
      <c r="G32" s="127"/>
      <c r="H32" s="139" t="str">
        <f>IF(AND(AG32="OK",R32="OK"),IF(AND(A32&lt;&gt;"",D32&lt;&gt;"",F32&lt;&gt;"",OR(D32&lt;=E17,D32="ABS"),OR(F32&lt;=G17,F32="ABS")),IF(AND(F32="ABS"),"ABS",IF(SUM(D32:F32)=0,"ZERO",SUM(D32,F32))),""),"")</f>
        <v/>
      </c>
      <c r="I32" s="140"/>
      <c r="J32" s="140"/>
      <c r="K32" s="140"/>
      <c r="L32" s="140"/>
      <c r="M32" s="140"/>
      <c r="N32" s="140"/>
      <c r="O32" s="140"/>
      <c r="P32" s="141"/>
      <c r="Q32" s="194"/>
      <c r="R32" s="49" t="str">
        <f t="shared" si="1"/>
        <v/>
      </c>
      <c r="S32" s="145" t="str">
        <f>IF(OR(AND(OR(D32&lt;=E17,D32=0,D32="ABS"),OR(F32&lt;=G17,F32=0,F32="ABS"))),IF(OR(AND(A32="",B32="",D32="",F32=""),AND(A32&lt;&gt;"",B32&lt;&gt;"",D32&lt;&gt;"",F32&lt;&gt;"", AG32="OK")),"","Given Marks or Format is incorrect"), "Given Marks or Format is incorrect")</f>
        <v/>
      </c>
      <c r="T32" s="146"/>
      <c r="U32" s="146"/>
      <c r="V32" s="146"/>
      <c r="W32" s="146"/>
      <c r="X32" s="147"/>
      <c r="Y32" s="93"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15"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5"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3" t="b">
        <f>IF(AND( EXACT(LEFT(B32,LEN(G8)), G8),ISNUMBER(INT(MID(B32,(LEN(G8)+1),1))),ISNUMBER(INT(MID(B32,(LEN(G8)+2),1))), MID(B32,(LEN(G8)+1),2)&lt;&gt;"00",OR(ISNUMBER(INT(MID(B32,(LEN(G8)+3),1))),MID(B32,(LEN(G8)+3),1)=""),  OR(AND(ISNUMBER(INT(MID(B32,(LEN(G8)+1),3))),MID(B32,(LEN(G8)+1),1)&lt;&gt;"0", MID(B32,(LEN(G8)+4),1)=""),AND((ISNUMBER(INT(MID(B32,(LEN(G8)+1),2)))),MID(B32,(LEN(G8)+3),1)=""))),"OK")</f>
        <v>0</v>
      </c>
      <c r="AC32" s="14"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5"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6"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0" t="b">
        <f t="shared" si="29"/>
        <v>0</v>
      </c>
      <c r="AG32" s="20" t="str">
        <f t="shared" si="2"/>
        <v>S# INCORRECT</v>
      </c>
      <c r="BO32" s="20" t="str">
        <f t="shared" si="3"/>
        <v/>
      </c>
      <c r="BP32" s="20" t="b">
        <f t="shared" si="4"/>
        <v>0</v>
      </c>
      <c r="BQ32" s="20" t="b">
        <f t="shared" si="5"/>
        <v>0</v>
      </c>
      <c r="BR32" s="20" t="b">
        <f t="shared" si="6"/>
        <v>0</v>
      </c>
      <c r="BS32" s="20" t="str">
        <f t="shared" si="7"/>
        <v/>
      </c>
      <c r="BT32" s="20" t="str">
        <f t="shared" si="8"/>
        <v/>
      </c>
      <c r="BU32" s="20" t="str">
        <f t="shared" si="9"/>
        <v/>
      </c>
      <c r="BV32" s="20" t="str">
        <f t="shared" si="10"/>
        <v/>
      </c>
      <c r="BW32" s="44" t="str">
        <f t="shared" si="11"/>
        <v/>
      </c>
      <c r="BX32" s="45" t="str">
        <f t="shared" si="30"/>
        <v>INCORRECT</v>
      </c>
      <c r="BY32" s="20" t="b">
        <f t="shared" si="31"/>
        <v>0</v>
      </c>
      <c r="BZ32" s="46" t="str">
        <f t="shared" si="12"/>
        <v/>
      </c>
      <c r="CA32" s="20" t="b">
        <f t="shared" si="13"/>
        <v>0</v>
      </c>
      <c r="CB32" s="20" t="b">
        <f t="shared" si="14"/>
        <v>0</v>
      </c>
      <c r="CC32" s="20" t="b">
        <f t="shared" si="15"/>
        <v>0</v>
      </c>
      <c r="CD32" s="20" t="b">
        <f t="shared" si="16"/>
        <v>0</v>
      </c>
      <c r="CE32" s="20" t="b">
        <f t="shared" si="17"/>
        <v>0</v>
      </c>
      <c r="CF32" s="20" t="b">
        <f t="shared" si="18"/>
        <v>0</v>
      </c>
      <c r="CG32" s="20" t="str">
        <f t="shared" si="19"/>
        <v/>
      </c>
      <c r="CH32" s="20" t="str">
        <f t="shared" si="20"/>
        <v/>
      </c>
      <c r="CI32" s="20" t="str">
        <f t="shared" si="21"/>
        <v/>
      </c>
      <c r="CJ32" s="20" t="str">
        <f t="shared" si="22"/>
        <v/>
      </c>
      <c r="CK32" s="20" t="str">
        <f t="shared" si="23"/>
        <v/>
      </c>
      <c r="CL32" s="20" t="str">
        <f t="shared" si="24"/>
        <v/>
      </c>
      <c r="CM32" s="46" t="str">
        <f t="shared" si="25"/>
        <v/>
      </c>
      <c r="CN32" s="46" t="str">
        <f t="shared" si="26"/>
        <v/>
      </c>
      <c r="CO32" s="47" t="str">
        <f t="shared" si="27"/>
        <v>NO</v>
      </c>
      <c r="CP32" s="47" t="str">
        <f t="shared" si="28"/>
        <v>NO</v>
      </c>
      <c r="CQ32" s="45" t="str">
        <f t="shared" si="32"/>
        <v>NO</v>
      </c>
      <c r="CR32" s="45" t="str">
        <f t="shared" si="33"/>
        <v>NO</v>
      </c>
      <c r="CS32" s="47" t="str">
        <f t="shared" si="34"/>
        <v>OK</v>
      </c>
      <c r="CT32" s="20" t="b">
        <f t="shared" si="35"/>
        <v>0</v>
      </c>
      <c r="CU32" s="20" t="b">
        <f t="shared" si="36"/>
        <v>0</v>
      </c>
      <c r="CV32" s="20" t="b">
        <f t="shared" si="37"/>
        <v>0</v>
      </c>
      <c r="CW32" s="20" t="b">
        <f t="shared" si="38"/>
        <v>0</v>
      </c>
      <c r="CX32" s="46" t="str">
        <f t="shared" si="39"/>
        <v>SEQUENCE INCORRECT</v>
      </c>
      <c r="CY32" s="48">
        <f>COUNTIF(B19:B31,T(B32))</f>
        <v>13</v>
      </c>
    </row>
    <row r="33" spans="1:103" s="20" customFormat="1" ht="20.100000000000001" customHeight="1" thickBot="1">
      <c r="A33" s="37"/>
      <c r="B33" s="126"/>
      <c r="C33" s="127"/>
      <c r="D33" s="126"/>
      <c r="E33" s="127"/>
      <c r="F33" s="126"/>
      <c r="G33" s="127"/>
      <c r="H33" s="139" t="str">
        <f>IF(AND(AG33="OK",R33="OK"),IF(AND(A33&lt;&gt;"",D33&lt;&gt;"",F33&lt;&gt;"",OR(D33&lt;=E17,D33="ABS"),OR(F33&lt;=G17,F33="ABS")),IF(AND(F33="ABS"),"ABS",IF(SUM(D33:F33)=0,"ZERO",SUM(D33,F33))),""),"")</f>
        <v/>
      </c>
      <c r="I33" s="140"/>
      <c r="J33" s="140"/>
      <c r="K33" s="140"/>
      <c r="L33" s="140"/>
      <c r="M33" s="140"/>
      <c r="N33" s="140"/>
      <c r="O33" s="140"/>
      <c r="P33" s="141"/>
      <c r="Q33" s="194"/>
      <c r="R33" s="49" t="str">
        <f t="shared" si="1"/>
        <v/>
      </c>
      <c r="S33" s="145" t="str">
        <f>IF(OR(AND(OR(D33&lt;=E17,D33=0,D33="ABS"),OR(F33&lt;=G17,F33=0,F33="ABS"))),IF(OR(AND(A33="",B33="",D33="",F33=""),AND(A33&lt;&gt;"",B33&lt;&gt;"",D33&lt;&gt;"",F33&lt;&gt;"", AG33="OK")),"","Given Marks or Format is incorrect"), "Given Marks or Format is incorrect")</f>
        <v/>
      </c>
      <c r="T33" s="146"/>
      <c r="U33" s="146"/>
      <c r="V33" s="146"/>
      <c r="W33" s="146"/>
      <c r="X33" s="147"/>
      <c r="Y33" s="93"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15"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5"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3" t="b">
        <f>IF(AND( EXACT(LEFT(B33,LEN(G8)), G8),ISNUMBER(INT(MID(B33,(LEN(G8)+1),1))),ISNUMBER(INT(MID(B33,(LEN(G8)+2),1))), MID(B33,(LEN(G8)+1),2)&lt;&gt;"00",OR(ISNUMBER(INT(MID(B33,(LEN(G8)+3),1))),MID(B33,(LEN(G8)+3),1)=""),  OR(AND(ISNUMBER(INT(MID(B33,(LEN(G8)+1),3))),MID(B33,(LEN(G8)+1),1)&lt;&gt;"0", MID(B33,(LEN(G8)+4),1)=""),AND((ISNUMBER(INT(MID(B33,(LEN(G8)+1),2)))),MID(B33,(LEN(G8)+3),1)=""))),"OK")</f>
        <v>0</v>
      </c>
      <c r="AC33" s="14"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5"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6"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0" t="b">
        <f t="shared" si="29"/>
        <v>0</v>
      </c>
      <c r="AG33" s="20" t="str">
        <f t="shared" si="2"/>
        <v>S# INCORRECT</v>
      </c>
      <c r="BO33" s="20" t="str">
        <f t="shared" si="3"/>
        <v/>
      </c>
      <c r="BP33" s="20" t="b">
        <f t="shared" si="4"/>
        <v>0</v>
      </c>
      <c r="BQ33" s="20" t="b">
        <f t="shared" si="5"/>
        <v>0</v>
      </c>
      <c r="BR33" s="20" t="b">
        <f t="shared" si="6"/>
        <v>0</v>
      </c>
      <c r="BS33" s="20" t="str">
        <f t="shared" si="7"/>
        <v/>
      </c>
      <c r="BT33" s="20" t="str">
        <f t="shared" si="8"/>
        <v/>
      </c>
      <c r="BU33" s="20" t="str">
        <f t="shared" si="9"/>
        <v/>
      </c>
      <c r="BV33" s="20" t="str">
        <f t="shared" si="10"/>
        <v/>
      </c>
      <c r="BW33" s="44" t="str">
        <f t="shared" si="11"/>
        <v/>
      </c>
      <c r="BX33" s="45" t="str">
        <f t="shared" si="30"/>
        <v>INCORRECT</v>
      </c>
      <c r="BY33" s="20" t="b">
        <f t="shared" si="31"/>
        <v>0</v>
      </c>
      <c r="BZ33" s="46" t="str">
        <f t="shared" si="12"/>
        <v/>
      </c>
      <c r="CA33" s="20" t="b">
        <f t="shared" si="13"/>
        <v>0</v>
      </c>
      <c r="CB33" s="20" t="b">
        <f t="shared" si="14"/>
        <v>0</v>
      </c>
      <c r="CC33" s="20" t="b">
        <f t="shared" si="15"/>
        <v>0</v>
      </c>
      <c r="CD33" s="20" t="b">
        <f t="shared" si="16"/>
        <v>0</v>
      </c>
      <c r="CE33" s="20" t="b">
        <f t="shared" si="17"/>
        <v>0</v>
      </c>
      <c r="CF33" s="20" t="b">
        <f t="shared" si="18"/>
        <v>0</v>
      </c>
      <c r="CG33" s="20" t="str">
        <f t="shared" si="19"/>
        <v/>
      </c>
      <c r="CH33" s="20" t="str">
        <f t="shared" si="20"/>
        <v/>
      </c>
      <c r="CI33" s="20" t="str">
        <f t="shared" si="21"/>
        <v/>
      </c>
      <c r="CJ33" s="20" t="str">
        <f t="shared" si="22"/>
        <v/>
      </c>
      <c r="CK33" s="20" t="str">
        <f t="shared" si="23"/>
        <v/>
      </c>
      <c r="CL33" s="20" t="str">
        <f t="shared" si="24"/>
        <v/>
      </c>
      <c r="CM33" s="46" t="str">
        <f t="shared" si="25"/>
        <v/>
      </c>
      <c r="CN33" s="46" t="str">
        <f t="shared" si="26"/>
        <v/>
      </c>
      <c r="CO33" s="47" t="str">
        <f t="shared" si="27"/>
        <v>NO</v>
      </c>
      <c r="CP33" s="47" t="str">
        <f t="shared" si="28"/>
        <v>NO</v>
      </c>
      <c r="CQ33" s="45" t="str">
        <f t="shared" si="32"/>
        <v>NO</v>
      </c>
      <c r="CR33" s="45" t="str">
        <f t="shared" si="33"/>
        <v>NO</v>
      </c>
      <c r="CS33" s="47" t="str">
        <f t="shared" si="34"/>
        <v>OK</v>
      </c>
      <c r="CT33" s="20" t="b">
        <f t="shared" si="35"/>
        <v>0</v>
      </c>
      <c r="CU33" s="20" t="b">
        <f t="shared" si="36"/>
        <v>0</v>
      </c>
      <c r="CV33" s="20" t="b">
        <f t="shared" si="37"/>
        <v>0</v>
      </c>
      <c r="CW33" s="20" t="b">
        <f t="shared" si="38"/>
        <v>0</v>
      </c>
      <c r="CX33" s="46" t="str">
        <f t="shared" si="39"/>
        <v>SEQUENCE INCORRECT</v>
      </c>
      <c r="CY33" s="48">
        <f>COUNTIF(B19:B32,T(B33))</f>
        <v>14</v>
      </c>
    </row>
    <row r="34" spans="1:103" s="20" customFormat="1" ht="20.100000000000001" customHeight="1" thickBot="1">
      <c r="A34" s="59"/>
      <c r="B34" s="126"/>
      <c r="C34" s="127"/>
      <c r="D34" s="126"/>
      <c r="E34" s="127"/>
      <c r="F34" s="126"/>
      <c r="G34" s="127"/>
      <c r="H34" s="139" t="str">
        <f>IF(AND(AG34="OK",R34="OK"),IF(AND(A34&lt;&gt;"",D34&lt;&gt;"",F34&lt;&gt;"",OR(D34&lt;=E17,D34="ABS"),OR(F34&lt;=G17,F34="ABS")),IF(AND(F34="ABS"),"ABS",IF(SUM(D34:F34)=0,"ZERO",SUM(D34,F34))),""),"")</f>
        <v/>
      </c>
      <c r="I34" s="140"/>
      <c r="J34" s="140"/>
      <c r="K34" s="140"/>
      <c r="L34" s="140"/>
      <c r="M34" s="140"/>
      <c r="N34" s="140"/>
      <c r="O34" s="140"/>
      <c r="P34" s="141"/>
      <c r="Q34" s="194"/>
      <c r="R34" s="49" t="str">
        <f t="shared" si="1"/>
        <v/>
      </c>
      <c r="S34" s="145" t="str">
        <f>IF(OR(AND(OR(D34&lt;=E17,D34=0,D34="ABS"),OR(F34&lt;=G17,F34=0,F34="ABS"))),IF(OR(AND(A34="",B34="",D34="",F34=""),AND(A34&lt;&gt;"",B34&lt;&gt;"",D34&lt;&gt;"",F34&lt;&gt;"", AG34="OK")),"","Given Marks or Format is incorrect"), "Given Marks or Format is incorrect")</f>
        <v/>
      </c>
      <c r="T34" s="146"/>
      <c r="U34" s="146"/>
      <c r="V34" s="146"/>
      <c r="W34" s="146"/>
      <c r="X34" s="147"/>
      <c r="Y34" s="93"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15"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5"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3" t="b">
        <f>IF(AND( EXACT(LEFT(B34,LEN(G8)), G8),ISNUMBER(INT(MID(B34,(LEN(G8)+1),1))),ISNUMBER(INT(MID(B34,(LEN(G8)+2),1))), MID(B34,(LEN(G8)+1),2)&lt;&gt;"00",OR(ISNUMBER(INT(MID(B34,(LEN(G8)+3),1))),MID(B34,(LEN(G8)+3),1)=""),  OR(AND(ISNUMBER(INT(MID(B34,(LEN(G8)+1),3))),MID(B34,(LEN(G8)+1),1)&lt;&gt;"0", MID(B34,(LEN(G8)+4),1)=""),AND((ISNUMBER(INT(MID(B34,(LEN(G8)+1),2)))),MID(B34,(LEN(G8)+3),1)=""))),"OK")</f>
        <v>0</v>
      </c>
      <c r="AC34" s="14"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5"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6"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0" t="b">
        <f t="shared" si="29"/>
        <v>0</v>
      </c>
      <c r="AG34" s="20" t="str">
        <f t="shared" si="2"/>
        <v>S# INCORRECT</v>
      </c>
      <c r="BO34" s="20" t="str">
        <f t="shared" si="3"/>
        <v/>
      </c>
      <c r="BP34" s="20" t="b">
        <f t="shared" si="4"/>
        <v>0</v>
      </c>
      <c r="BQ34" s="20" t="b">
        <f t="shared" si="5"/>
        <v>0</v>
      </c>
      <c r="BR34" s="20" t="b">
        <f t="shared" si="6"/>
        <v>0</v>
      </c>
      <c r="BS34" s="20" t="str">
        <f t="shared" si="7"/>
        <v/>
      </c>
      <c r="BT34" s="20" t="str">
        <f t="shared" si="8"/>
        <v/>
      </c>
      <c r="BU34" s="20" t="str">
        <f t="shared" si="9"/>
        <v/>
      </c>
      <c r="BV34" s="20" t="str">
        <f t="shared" si="10"/>
        <v/>
      </c>
      <c r="BW34" s="44" t="str">
        <f t="shared" si="11"/>
        <v/>
      </c>
      <c r="BX34" s="45" t="str">
        <f t="shared" si="30"/>
        <v>INCORRECT</v>
      </c>
      <c r="BY34" s="20" t="b">
        <f t="shared" si="31"/>
        <v>0</v>
      </c>
      <c r="BZ34" s="46" t="str">
        <f t="shared" si="12"/>
        <v/>
      </c>
      <c r="CA34" s="20" t="b">
        <f t="shared" si="13"/>
        <v>0</v>
      </c>
      <c r="CB34" s="20" t="b">
        <f t="shared" si="14"/>
        <v>0</v>
      </c>
      <c r="CC34" s="20" t="b">
        <f t="shared" si="15"/>
        <v>0</v>
      </c>
      <c r="CD34" s="20" t="b">
        <f t="shared" si="16"/>
        <v>0</v>
      </c>
      <c r="CE34" s="20" t="b">
        <f t="shared" si="17"/>
        <v>0</v>
      </c>
      <c r="CF34" s="20" t="b">
        <f t="shared" si="18"/>
        <v>0</v>
      </c>
      <c r="CG34" s="20" t="str">
        <f t="shared" si="19"/>
        <v/>
      </c>
      <c r="CH34" s="20" t="str">
        <f t="shared" si="20"/>
        <v/>
      </c>
      <c r="CI34" s="20" t="str">
        <f t="shared" si="21"/>
        <v/>
      </c>
      <c r="CJ34" s="20" t="str">
        <f t="shared" si="22"/>
        <v/>
      </c>
      <c r="CK34" s="20" t="str">
        <f t="shared" si="23"/>
        <v/>
      </c>
      <c r="CL34" s="20" t="str">
        <f t="shared" si="24"/>
        <v/>
      </c>
      <c r="CM34" s="46" t="str">
        <f t="shared" si="25"/>
        <v/>
      </c>
      <c r="CN34" s="46" t="str">
        <f t="shared" si="26"/>
        <v/>
      </c>
      <c r="CO34" s="47" t="str">
        <f t="shared" si="27"/>
        <v>NO</v>
      </c>
      <c r="CP34" s="47" t="str">
        <f t="shared" si="28"/>
        <v>NO</v>
      </c>
      <c r="CQ34" s="45" t="str">
        <f t="shared" si="32"/>
        <v>NO</v>
      </c>
      <c r="CR34" s="45" t="str">
        <f t="shared" si="33"/>
        <v>NO</v>
      </c>
      <c r="CS34" s="47" t="str">
        <f t="shared" si="34"/>
        <v>OK</v>
      </c>
      <c r="CT34" s="20" t="b">
        <f t="shared" si="35"/>
        <v>0</v>
      </c>
      <c r="CU34" s="20" t="b">
        <f t="shared" si="36"/>
        <v>0</v>
      </c>
      <c r="CV34" s="20" t="b">
        <f t="shared" si="37"/>
        <v>0</v>
      </c>
      <c r="CW34" s="20" t="b">
        <f t="shared" si="38"/>
        <v>0</v>
      </c>
      <c r="CX34" s="46" t="str">
        <f t="shared" si="39"/>
        <v>SEQUENCE INCORRECT</v>
      </c>
      <c r="CY34" s="48">
        <f>COUNTIF(B19:B33,T(B34))</f>
        <v>15</v>
      </c>
    </row>
    <row r="35" spans="1:103" s="20" customFormat="1" ht="20.100000000000001" customHeight="1" thickBot="1">
      <c r="A35" s="37"/>
      <c r="B35" s="126"/>
      <c r="C35" s="127"/>
      <c r="D35" s="126"/>
      <c r="E35" s="127"/>
      <c r="F35" s="126"/>
      <c r="G35" s="127"/>
      <c r="H35" s="139" t="str">
        <f>IF(AND(AG35="OK",R35="OK"),IF(AND(A35&lt;&gt;"",D35&lt;&gt;"",F35&lt;&gt;"",OR(D35&lt;=E17,D35="ABS"),OR(F35&lt;=G17,F35="ABS")),IF(AND(F35="ABS"),"ABS",IF(SUM(D35:F35)=0,"ZERO",SUM(D35,F35))),""),"")</f>
        <v/>
      </c>
      <c r="I35" s="140"/>
      <c r="J35" s="140"/>
      <c r="K35" s="140"/>
      <c r="L35" s="140"/>
      <c r="M35" s="140"/>
      <c r="N35" s="140"/>
      <c r="O35" s="140"/>
      <c r="P35" s="141"/>
      <c r="Q35" s="194"/>
      <c r="R35" s="49" t="str">
        <f t="shared" si="1"/>
        <v/>
      </c>
      <c r="S35" s="145" t="str">
        <f>IF(OR(AND(OR(D35&lt;=E17,D35=0,D35="ABS"),OR(F35&lt;=G17,F35=0,F35="ABS"))),IF(OR(AND(A35="",B35="",D35="",F35=""),AND(A35&lt;&gt;"",B35&lt;&gt;"",D35&lt;&gt;"",F35&lt;&gt;"", AG35="OK")),"","Given Marks or Format is incorrect"), "Given Marks or Format is incorrect")</f>
        <v/>
      </c>
      <c r="T35" s="146"/>
      <c r="U35" s="146"/>
      <c r="V35" s="146"/>
      <c r="W35" s="146"/>
      <c r="X35" s="147"/>
      <c r="Y35" s="93"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15"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5"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3" t="b">
        <f>IF(AND( EXACT(LEFT(B35,LEN(G8)), G8),ISNUMBER(INT(MID(B35,(LEN(G8)+1),1))),ISNUMBER(INT(MID(B35,(LEN(G8)+2),1))), MID(B35,(LEN(G8)+1),2)&lt;&gt;"00",OR(ISNUMBER(INT(MID(B35,(LEN(G8)+3),1))),MID(B35,(LEN(G8)+3),1)=""),  OR(AND(ISNUMBER(INT(MID(B35,(LEN(G8)+1),3))),MID(B35,(LEN(G8)+1),1)&lt;&gt;"0", MID(B35,(LEN(G8)+4),1)=""),AND((ISNUMBER(INT(MID(B35,(LEN(G8)+1),2)))),MID(B35,(LEN(G8)+3),1)=""))),"OK")</f>
        <v>0</v>
      </c>
      <c r="AC35" s="14"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5"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6"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0" t="b">
        <f t="shared" si="29"/>
        <v>0</v>
      </c>
      <c r="AG35" s="20" t="str">
        <f t="shared" si="2"/>
        <v>S# INCORRECT</v>
      </c>
      <c r="BO35" s="20" t="str">
        <f t="shared" si="3"/>
        <v/>
      </c>
      <c r="BP35" s="20" t="b">
        <f t="shared" si="4"/>
        <v>0</v>
      </c>
      <c r="BQ35" s="20" t="b">
        <f t="shared" si="5"/>
        <v>0</v>
      </c>
      <c r="BR35" s="20" t="b">
        <f t="shared" si="6"/>
        <v>0</v>
      </c>
      <c r="BS35" s="20" t="str">
        <f t="shared" si="7"/>
        <v/>
      </c>
      <c r="BT35" s="20" t="str">
        <f t="shared" si="8"/>
        <v/>
      </c>
      <c r="BU35" s="20" t="str">
        <f t="shared" si="9"/>
        <v/>
      </c>
      <c r="BV35" s="20" t="str">
        <f t="shared" si="10"/>
        <v/>
      </c>
      <c r="BW35" s="44" t="str">
        <f t="shared" si="11"/>
        <v/>
      </c>
      <c r="BX35" s="45" t="str">
        <f t="shared" si="30"/>
        <v>INCORRECT</v>
      </c>
      <c r="BY35" s="20" t="b">
        <f t="shared" si="31"/>
        <v>0</v>
      </c>
      <c r="BZ35" s="46" t="str">
        <f t="shared" si="12"/>
        <v/>
      </c>
      <c r="CA35" s="20" t="b">
        <f t="shared" si="13"/>
        <v>0</v>
      </c>
      <c r="CB35" s="20" t="b">
        <f t="shared" si="14"/>
        <v>0</v>
      </c>
      <c r="CC35" s="20" t="b">
        <f t="shared" si="15"/>
        <v>0</v>
      </c>
      <c r="CD35" s="20" t="b">
        <f t="shared" si="16"/>
        <v>0</v>
      </c>
      <c r="CE35" s="20" t="b">
        <f t="shared" si="17"/>
        <v>0</v>
      </c>
      <c r="CF35" s="20" t="b">
        <f t="shared" si="18"/>
        <v>0</v>
      </c>
      <c r="CG35" s="20" t="str">
        <f t="shared" si="19"/>
        <v/>
      </c>
      <c r="CH35" s="20" t="str">
        <f t="shared" si="20"/>
        <v/>
      </c>
      <c r="CI35" s="20" t="str">
        <f t="shared" si="21"/>
        <v/>
      </c>
      <c r="CJ35" s="20" t="str">
        <f t="shared" si="22"/>
        <v/>
      </c>
      <c r="CK35" s="20" t="str">
        <f t="shared" si="23"/>
        <v/>
      </c>
      <c r="CL35" s="20" t="str">
        <f t="shared" si="24"/>
        <v/>
      </c>
      <c r="CM35" s="46" t="str">
        <f t="shared" si="25"/>
        <v/>
      </c>
      <c r="CN35" s="46" t="str">
        <f t="shared" si="26"/>
        <v/>
      </c>
      <c r="CO35" s="47" t="str">
        <f t="shared" si="27"/>
        <v>NO</v>
      </c>
      <c r="CP35" s="47" t="str">
        <f t="shared" si="28"/>
        <v>NO</v>
      </c>
      <c r="CQ35" s="45" t="str">
        <f t="shared" si="32"/>
        <v>NO</v>
      </c>
      <c r="CR35" s="45" t="str">
        <f t="shared" si="33"/>
        <v>NO</v>
      </c>
      <c r="CS35" s="47" t="str">
        <f t="shared" si="34"/>
        <v>OK</v>
      </c>
      <c r="CT35" s="20" t="b">
        <f t="shared" si="35"/>
        <v>0</v>
      </c>
      <c r="CU35" s="20" t="b">
        <f t="shared" si="36"/>
        <v>0</v>
      </c>
      <c r="CV35" s="20" t="b">
        <f t="shared" si="37"/>
        <v>0</v>
      </c>
      <c r="CW35" s="20" t="b">
        <f t="shared" si="38"/>
        <v>0</v>
      </c>
      <c r="CX35" s="46" t="str">
        <f t="shared" si="39"/>
        <v>SEQUENCE INCORRECT</v>
      </c>
      <c r="CY35" s="48">
        <f>COUNTIF(B19:B34,T(B35))</f>
        <v>16</v>
      </c>
    </row>
    <row r="36" spans="1:103" s="20" customFormat="1" ht="20.100000000000001" customHeight="1" thickBot="1">
      <c r="A36" s="59"/>
      <c r="B36" s="126"/>
      <c r="C36" s="127"/>
      <c r="D36" s="126"/>
      <c r="E36" s="127"/>
      <c r="F36" s="126"/>
      <c r="G36" s="127"/>
      <c r="H36" s="139" t="str">
        <f>IF(AND(AG36="OK",R36="OK"),IF(AND(A36&lt;&gt;"",D36&lt;&gt;"",F36&lt;&gt;"",OR(D36&lt;=E17,D36="ABS"),OR(F36&lt;=G17,F36="ABS")),IF(AND(F36="ABS"),"ABS",IF(SUM(D36:F36)=0,"ZERO",SUM(D36,F36))),""),"")</f>
        <v/>
      </c>
      <c r="I36" s="140"/>
      <c r="J36" s="140"/>
      <c r="K36" s="140"/>
      <c r="L36" s="140"/>
      <c r="M36" s="140"/>
      <c r="N36" s="140"/>
      <c r="O36" s="140"/>
      <c r="P36" s="141"/>
      <c r="Q36" s="194"/>
      <c r="R36" s="49" t="str">
        <f t="shared" si="1"/>
        <v/>
      </c>
      <c r="S36" s="145" t="str">
        <f>IF(OR(AND(OR(D36&lt;=E17,D36=0,D36="ABS"),OR(F36&lt;=G17,F36=0,F36="ABS"))),IF(OR(AND(A36="",B36="",D36="",F36=""),AND(A36&lt;&gt;"",B36&lt;&gt;"",D36&lt;&gt;"",F36&lt;&gt;"", AG36="OK")),"","Given Marks or Format is incorrect"), "Given Marks or Format is incorrect")</f>
        <v/>
      </c>
      <c r="T36" s="146"/>
      <c r="U36" s="146"/>
      <c r="V36" s="146"/>
      <c r="W36" s="146"/>
      <c r="X36" s="147"/>
      <c r="Y36" s="93"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15"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5"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3" t="b">
        <f>IF(AND( EXACT(LEFT(B36,LEN(G8)), G8),ISNUMBER(INT(MID(B36,(LEN(G8)+1),1))),ISNUMBER(INT(MID(B36,(LEN(G8)+2),1))), MID(B36,(LEN(G8)+1),2)&lt;&gt;"00",OR(ISNUMBER(INT(MID(B36,(LEN(G8)+3),1))),MID(B36,(LEN(G8)+3),1)=""),  OR(AND(ISNUMBER(INT(MID(B36,(LEN(G8)+1),3))),MID(B36,(LEN(G8)+1),1)&lt;&gt;"0", MID(B36,(LEN(G8)+4),1)=""),AND((ISNUMBER(INT(MID(B36,(LEN(G8)+1),2)))),MID(B36,(LEN(G8)+3),1)=""))),"OK")</f>
        <v>0</v>
      </c>
      <c r="AC36" s="14"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5"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6"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0" t="b">
        <f t="shared" si="29"/>
        <v>0</v>
      </c>
      <c r="AG36" s="20" t="str">
        <f t="shared" si="2"/>
        <v>S# INCORRECT</v>
      </c>
      <c r="BO36" s="20" t="str">
        <f t="shared" si="3"/>
        <v/>
      </c>
      <c r="BP36" s="20" t="b">
        <f t="shared" si="4"/>
        <v>0</v>
      </c>
      <c r="BQ36" s="20" t="b">
        <f t="shared" si="5"/>
        <v>0</v>
      </c>
      <c r="BR36" s="20" t="b">
        <f t="shared" si="6"/>
        <v>0</v>
      </c>
      <c r="BS36" s="20" t="str">
        <f t="shared" si="7"/>
        <v/>
      </c>
      <c r="BT36" s="20" t="str">
        <f t="shared" si="8"/>
        <v/>
      </c>
      <c r="BU36" s="20" t="str">
        <f t="shared" si="9"/>
        <v/>
      </c>
      <c r="BV36" s="20" t="str">
        <f t="shared" si="10"/>
        <v/>
      </c>
      <c r="BW36" s="44" t="str">
        <f t="shared" si="11"/>
        <v/>
      </c>
      <c r="BX36" s="45" t="str">
        <f t="shared" si="30"/>
        <v>INCORRECT</v>
      </c>
      <c r="BY36" s="20" t="b">
        <f t="shared" si="31"/>
        <v>0</v>
      </c>
      <c r="BZ36" s="46" t="str">
        <f t="shared" si="12"/>
        <v/>
      </c>
      <c r="CA36" s="20" t="b">
        <f t="shared" si="13"/>
        <v>0</v>
      </c>
      <c r="CB36" s="20" t="b">
        <f t="shared" si="14"/>
        <v>0</v>
      </c>
      <c r="CC36" s="20" t="b">
        <f t="shared" si="15"/>
        <v>0</v>
      </c>
      <c r="CD36" s="20" t="b">
        <f t="shared" si="16"/>
        <v>0</v>
      </c>
      <c r="CE36" s="20" t="b">
        <f t="shared" si="17"/>
        <v>0</v>
      </c>
      <c r="CF36" s="20" t="b">
        <f t="shared" si="18"/>
        <v>0</v>
      </c>
      <c r="CG36" s="20" t="str">
        <f t="shared" si="19"/>
        <v/>
      </c>
      <c r="CH36" s="20" t="str">
        <f t="shared" si="20"/>
        <v/>
      </c>
      <c r="CI36" s="20" t="str">
        <f t="shared" si="21"/>
        <v/>
      </c>
      <c r="CJ36" s="20" t="str">
        <f t="shared" si="22"/>
        <v/>
      </c>
      <c r="CK36" s="20" t="str">
        <f t="shared" si="23"/>
        <v/>
      </c>
      <c r="CL36" s="20" t="str">
        <f t="shared" si="24"/>
        <v/>
      </c>
      <c r="CM36" s="46" t="str">
        <f t="shared" si="25"/>
        <v/>
      </c>
      <c r="CN36" s="46" t="str">
        <f t="shared" si="26"/>
        <v/>
      </c>
      <c r="CO36" s="47" t="str">
        <f t="shared" si="27"/>
        <v>NO</v>
      </c>
      <c r="CP36" s="47" t="str">
        <f t="shared" si="28"/>
        <v>NO</v>
      </c>
      <c r="CQ36" s="45" t="str">
        <f t="shared" si="32"/>
        <v>NO</v>
      </c>
      <c r="CR36" s="45" t="str">
        <f t="shared" si="33"/>
        <v>NO</v>
      </c>
      <c r="CS36" s="47" t="str">
        <f t="shared" si="34"/>
        <v>OK</v>
      </c>
      <c r="CT36" s="20" t="b">
        <f t="shared" si="35"/>
        <v>0</v>
      </c>
      <c r="CU36" s="20" t="b">
        <f t="shared" si="36"/>
        <v>0</v>
      </c>
      <c r="CV36" s="20" t="b">
        <f t="shared" si="37"/>
        <v>0</v>
      </c>
      <c r="CW36" s="20" t="b">
        <f t="shared" si="38"/>
        <v>0</v>
      </c>
      <c r="CX36" s="46" t="str">
        <f t="shared" si="39"/>
        <v>SEQUENCE INCORRECT</v>
      </c>
      <c r="CY36" s="48">
        <f>COUNTIF(B19:B35,T(B36))</f>
        <v>17</v>
      </c>
    </row>
    <row r="37" spans="1:103" s="20" customFormat="1" ht="20.100000000000001" customHeight="1" thickBot="1">
      <c r="A37" s="37"/>
      <c r="B37" s="126"/>
      <c r="C37" s="127"/>
      <c r="D37" s="126"/>
      <c r="E37" s="127"/>
      <c r="F37" s="126"/>
      <c r="G37" s="127"/>
      <c r="H37" s="139" t="str">
        <f>IF(AND(AG37="OK",R37="OK"),IF(AND(A37&lt;&gt;"",D37&lt;&gt;"",F37&lt;&gt;"",OR(D37&lt;=E17,D37="ABS"),OR(F37&lt;=G17,F37="ABS")),IF(AND(F37="ABS"),"ABS",IF(SUM(D37:F37)=0,"ZERO",SUM(D37,F37))),""),"")</f>
        <v/>
      </c>
      <c r="I37" s="140"/>
      <c r="J37" s="140"/>
      <c r="K37" s="140"/>
      <c r="L37" s="140"/>
      <c r="M37" s="140"/>
      <c r="N37" s="140"/>
      <c r="O37" s="140"/>
      <c r="P37" s="141"/>
      <c r="Q37" s="194"/>
      <c r="R37" s="49" t="str">
        <f t="shared" si="1"/>
        <v/>
      </c>
      <c r="S37" s="145" t="str">
        <f>IF(OR(AND(OR(D37&lt;=E17,D37=0,D37="ABS"),OR(F37&lt;=G17,F37=0,F37="ABS"))),IF(OR(AND(A37="",B37="",D37="",F37=""),AND(A37&lt;&gt;"",B37&lt;&gt;"",D37&lt;&gt;"",F37&lt;&gt;"", AG37="OK")),"","Given Marks or Format is incorrect"), "Given Marks or Format is incorrect")</f>
        <v/>
      </c>
      <c r="T37" s="146"/>
      <c r="U37" s="146"/>
      <c r="V37" s="146"/>
      <c r="W37" s="146"/>
      <c r="X37" s="147"/>
      <c r="Y37" s="93"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15"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5"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3" t="b">
        <f>IF(AND( EXACT(LEFT(B37,LEN(G8)), G8),ISNUMBER(INT(MID(B37,(LEN(G8)+1),1))),ISNUMBER(INT(MID(B37,(LEN(G8)+2),1))), MID(B37,(LEN(G8)+1),2)&lt;&gt;"00",OR(ISNUMBER(INT(MID(B37,(LEN(G8)+3),1))),MID(B37,(LEN(G8)+3),1)=""),  OR(AND(ISNUMBER(INT(MID(B37,(LEN(G8)+1),3))),MID(B37,(LEN(G8)+1),1)&lt;&gt;"0", MID(B37,(LEN(G8)+4),1)=""),AND((ISNUMBER(INT(MID(B37,(LEN(G8)+1),2)))),MID(B37,(LEN(G8)+3),1)=""))),"OK")</f>
        <v>0</v>
      </c>
      <c r="AC37" s="14"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5"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6"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0" t="b">
        <f t="shared" si="29"/>
        <v>0</v>
      </c>
      <c r="AG37" s="20" t="str">
        <f t="shared" si="2"/>
        <v>S# INCORRECT</v>
      </c>
      <c r="BO37" s="20" t="str">
        <f t="shared" si="3"/>
        <v/>
      </c>
      <c r="BP37" s="20" t="b">
        <f t="shared" si="4"/>
        <v>0</v>
      </c>
      <c r="BQ37" s="20" t="b">
        <f t="shared" si="5"/>
        <v>0</v>
      </c>
      <c r="BR37" s="20" t="b">
        <f t="shared" si="6"/>
        <v>0</v>
      </c>
      <c r="BS37" s="20" t="str">
        <f t="shared" si="7"/>
        <v/>
      </c>
      <c r="BT37" s="20" t="str">
        <f t="shared" si="8"/>
        <v/>
      </c>
      <c r="BU37" s="20" t="str">
        <f t="shared" si="9"/>
        <v/>
      </c>
      <c r="BV37" s="20" t="str">
        <f t="shared" si="10"/>
        <v/>
      </c>
      <c r="BW37" s="44" t="str">
        <f t="shared" si="11"/>
        <v/>
      </c>
      <c r="BX37" s="45" t="str">
        <f t="shared" si="30"/>
        <v>INCORRECT</v>
      </c>
      <c r="BY37" s="20" t="b">
        <f t="shared" si="31"/>
        <v>0</v>
      </c>
      <c r="BZ37" s="46" t="str">
        <f t="shared" si="12"/>
        <v/>
      </c>
      <c r="CA37" s="20" t="b">
        <f t="shared" si="13"/>
        <v>0</v>
      </c>
      <c r="CB37" s="20" t="b">
        <f t="shared" si="14"/>
        <v>0</v>
      </c>
      <c r="CC37" s="20" t="b">
        <f t="shared" si="15"/>
        <v>0</v>
      </c>
      <c r="CD37" s="20" t="b">
        <f t="shared" si="16"/>
        <v>0</v>
      </c>
      <c r="CE37" s="20" t="b">
        <f t="shared" si="17"/>
        <v>0</v>
      </c>
      <c r="CF37" s="20" t="b">
        <f t="shared" si="18"/>
        <v>0</v>
      </c>
      <c r="CG37" s="20" t="str">
        <f t="shared" si="19"/>
        <v/>
      </c>
      <c r="CH37" s="20" t="str">
        <f t="shared" si="20"/>
        <v/>
      </c>
      <c r="CI37" s="20" t="str">
        <f t="shared" si="21"/>
        <v/>
      </c>
      <c r="CJ37" s="20" t="str">
        <f t="shared" si="22"/>
        <v/>
      </c>
      <c r="CK37" s="20" t="str">
        <f t="shared" si="23"/>
        <v/>
      </c>
      <c r="CL37" s="20" t="str">
        <f t="shared" si="24"/>
        <v/>
      </c>
      <c r="CM37" s="46" t="str">
        <f t="shared" si="25"/>
        <v/>
      </c>
      <c r="CN37" s="46" t="str">
        <f t="shared" si="26"/>
        <v/>
      </c>
      <c r="CO37" s="47" t="str">
        <f t="shared" si="27"/>
        <v>NO</v>
      </c>
      <c r="CP37" s="47" t="str">
        <f t="shared" si="28"/>
        <v>NO</v>
      </c>
      <c r="CQ37" s="45" t="str">
        <f t="shared" si="32"/>
        <v>NO</v>
      </c>
      <c r="CR37" s="45" t="str">
        <f t="shared" si="33"/>
        <v>NO</v>
      </c>
      <c r="CS37" s="47" t="str">
        <f t="shared" si="34"/>
        <v>OK</v>
      </c>
      <c r="CT37" s="20" t="b">
        <f t="shared" si="35"/>
        <v>0</v>
      </c>
      <c r="CU37" s="20" t="b">
        <f t="shared" si="36"/>
        <v>0</v>
      </c>
      <c r="CV37" s="20" t="b">
        <f t="shared" si="37"/>
        <v>0</v>
      </c>
      <c r="CW37" s="20" t="b">
        <f t="shared" si="38"/>
        <v>0</v>
      </c>
      <c r="CX37" s="46" t="str">
        <f t="shared" si="39"/>
        <v>SEQUENCE INCORRECT</v>
      </c>
      <c r="CY37" s="48">
        <f>COUNTIF(B19:B36,T(B37))</f>
        <v>18</v>
      </c>
    </row>
    <row r="38" spans="1:103" s="20" customFormat="1" ht="20.100000000000001" customHeight="1" thickBot="1">
      <c r="A38" s="59"/>
      <c r="B38" s="126"/>
      <c r="C38" s="127"/>
      <c r="D38" s="126"/>
      <c r="E38" s="127"/>
      <c r="F38" s="126"/>
      <c r="G38" s="127"/>
      <c r="H38" s="139" t="str">
        <f>IF(AND(AG38="OK",R38="OK"),IF(AND(A38&lt;&gt;"",D38&lt;&gt;"",F38&lt;&gt;"",OR(D38&lt;=E17,D38="ABS"),OR(F38&lt;=G17,F38="ABS")),IF(AND(F38="ABS"),"ABS",IF(SUM(D38:F38)=0,"ZERO",SUM(D38,F38))),""),"")</f>
        <v/>
      </c>
      <c r="I38" s="140"/>
      <c r="J38" s="140"/>
      <c r="K38" s="140"/>
      <c r="L38" s="140"/>
      <c r="M38" s="140"/>
      <c r="N38" s="140"/>
      <c r="O38" s="140"/>
      <c r="P38" s="141"/>
      <c r="Q38" s="194"/>
      <c r="R38" s="49" t="str">
        <f t="shared" si="1"/>
        <v/>
      </c>
      <c r="S38" s="145" t="str">
        <f>IF(OR(AND(OR(D38&lt;=E17,D38=0,D38="ABS"),OR(F38&lt;=G17,F38=0,F38="ABS"))),IF(OR(AND(A38="",B38="",D38="",F38=""),AND(A38&lt;&gt;"",B38&lt;&gt;"",D38&lt;&gt;"",F38&lt;&gt;"", AG38="OK")),"","Given Marks or Format is incorrect"), "Given Marks or Format is incorrect")</f>
        <v/>
      </c>
      <c r="T38" s="146"/>
      <c r="U38" s="146"/>
      <c r="V38" s="146"/>
      <c r="W38" s="146"/>
      <c r="X38" s="147"/>
      <c r="Y38" s="93"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15"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5"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3" t="b">
        <f>IF(AND( EXACT(LEFT(B38,LEN(G8)), G8),ISNUMBER(INT(MID(B38,(LEN(G8)+1),1))),ISNUMBER(INT(MID(B38,(LEN(G8)+2),1))), MID(B38,(LEN(G8)+1),2)&lt;&gt;"00",OR(ISNUMBER(INT(MID(B38,(LEN(G8)+3),1))),MID(B38,(LEN(G8)+3),1)=""),  OR(AND(ISNUMBER(INT(MID(B38,(LEN(G8)+1),3))),MID(B38,(LEN(G8)+1),1)&lt;&gt;"0", MID(B38,(LEN(G8)+4),1)=""),AND((ISNUMBER(INT(MID(B38,(LEN(G8)+1),2)))),MID(B38,(LEN(G8)+3),1)=""))),"OK")</f>
        <v>0</v>
      </c>
      <c r="AC38" s="14"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5"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6"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0" t="b">
        <f t="shared" si="29"/>
        <v>0</v>
      </c>
      <c r="AG38" s="20" t="str">
        <f t="shared" si="2"/>
        <v>S# INCORRECT</v>
      </c>
      <c r="BO38" s="20" t="str">
        <f t="shared" si="3"/>
        <v/>
      </c>
      <c r="BP38" s="20" t="b">
        <f t="shared" si="4"/>
        <v>0</v>
      </c>
      <c r="BQ38" s="20" t="b">
        <f t="shared" si="5"/>
        <v>0</v>
      </c>
      <c r="BR38" s="20" t="b">
        <f t="shared" si="6"/>
        <v>0</v>
      </c>
      <c r="BS38" s="20" t="str">
        <f t="shared" si="7"/>
        <v/>
      </c>
      <c r="BT38" s="20" t="str">
        <f t="shared" si="8"/>
        <v/>
      </c>
      <c r="BU38" s="20" t="str">
        <f t="shared" si="9"/>
        <v/>
      </c>
      <c r="BV38" s="20" t="str">
        <f t="shared" si="10"/>
        <v/>
      </c>
      <c r="BW38" s="44" t="str">
        <f t="shared" si="11"/>
        <v/>
      </c>
      <c r="BX38" s="45" t="str">
        <f t="shared" si="30"/>
        <v>INCORRECT</v>
      </c>
      <c r="BY38" s="20" t="b">
        <f t="shared" si="31"/>
        <v>0</v>
      </c>
      <c r="BZ38" s="46" t="str">
        <f t="shared" si="12"/>
        <v/>
      </c>
      <c r="CA38" s="20" t="b">
        <f t="shared" si="13"/>
        <v>0</v>
      </c>
      <c r="CB38" s="20" t="b">
        <f t="shared" si="14"/>
        <v>0</v>
      </c>
      <c r="CC38" s="20" t="b">
        <f t="shared" si="15"/>
        <v>0</v>
      </c>
      <c r="CD38" s="20" t="b">
        <f t="shared" si="16"/>
        <v>0</v>
      </c>
      <c r="CE38" s="20" t="b">
        <f t="shared" si="17"/>
        <v>0</v>
      </c>
      <c r="CF38" s="20" t="b">
        <f t="shared" si="18"/>
        <v>0</v>
      </c>
      <c r="CG38" s="20" t="str">
        <f t="shared" si="19"/>
        <v/>
      </c>
      <c r="CH38" s="20" t="str">
        <f t="shared" si="20"/>
        <v/>
      </c>
      <c r="CI38" s="20" t="str">
        <f t="shared" si="21"/>
        <v/>
      </c>
      <c r="CJ38" s="20" t="str">
        <f t="shared" si="22"/>
        <v/>
      </c>
      <c r="CK38" s="20" t="str">
        <f t="shared" si="23"/>
        <v/>
      </c>
      <c r="CL38" s="20" t="str">
        <f t="shared" si="24"/>
        <v/>
      </c>
      <c r="CM38" s="46" t="str">
        <f t="shared" si="25"/>
        <v/>
      </c>
      <c r="CN38" s="46" t="str">
        <f t="shared" si="26"/>
        <v/>
      </c>
      <c r="CO38" s="47" t="str">
        <f t="shared" si="27"/>
        <v>NO</v>
      </c>
      <c r="CP38" s="47" t="str">
        <f t="shared" si="28"/>
        <v>NO</v>
      </c>
      <c r="CQ38" s="45" t="str">
        <f t="shared" si="32"/>
        <v>NO</v>
      </c>
      <c r="CR38" s="45" t="str">
        <f t="shared" si="33"/>
        <v>NO</v>
      </c>
      <c r="CS38" s="47" t="str">
        <f t="shared" si="34"/>
        <v>OK</v>
      </c>
      <c r="CT38" s="20" t="b">
        <f t="shared" si="35"/>
        <v>0</v>
      </c>
      <c r="CU38" s="20" t="b">
        <f t="shared" si="36"/>
        <v>0</v>
      </c>
      <c r="CV38" s="20" t="b">
        <f t="shared" si="37"/>
        <v>0</v>
      </c>
      <c r="CW38" s="20" t="b">
        <f t="shared" si="38"/>
        <v>0</v>
      </c>
      <c r="CX38" s="46" t="str">
        <f t="shared" si="39"/>
        <v>SEQUENCE INCORRECT</v>
      </c>
      <c r="CY38" s="48">
        <f>COUNTIF(B19:B37,T(B38))</f>
        <v>19</v>
      </c>
    </row>
    <row r="39" spans="1:103" ht="14.25" customHeight="1" thickBot="1">
      <c r="A39" s="42" t="s">
        <v>140</v>
      </c>
      <c r="B39" s="42" t="s">
        <v>140</v>
      </c>
      <c r="C39" s="151" t="s">
        <v>127</v>
      </c>
      <c r="D39" s="151"/>
      <c r="E39" s="151"/>
      <c r="F39" s="151"/>
      <c r="G39" s="151"/>
      <c r="H39" s="151"/>
      <c r="I39" s="151"/>
      <c r="J39" s="151"/>
      <c r="K39" s="151"/>
      <c r="L39" s="151"/>
      <c r="M39" s="151"/>
      <c r="N39" s="151"/>
      <c r="O39" s="151"/>
      <c r="P39" s="151"/>
      <c r="Q39" s="194"/>
      <c r="R39" s="19">
        <f>COUNTIF(R19:R38,"FORMAT INCORRECT")+COUNTIF(R19:R38,"SEQUENCE INCORRECT")</f>
        <v>0</v>
      </c>
      <c r="S39" s="142">
        <f>COUNTIF(S19:S38,"Given Marks or Format is incorrect")</f>
        <v>0</v>
      </c>
      <c r="T39" s="143"/>
      <c r="U39" s="143"/>
      <c r="V39" s="143"/>
      <c r="W39" s="143"/>
      <c r="X39" s="143"/>
      <c r="Y39" s="143"/>
      <c r="Z39" s="143"/>
      <c r="AA39" s="143"/>
      <c r="AB39" s="143"/>
      <c r="AC39" s="144"/>
    </row>
    <row r="40" spans="1:103" ht="11.25" customHeight="1" thickBot="1">
      <c r="A40" s="43" t="s">
        <v>140</v>
      </c>
      <c r="B40" s="43" t="s">
        <v>140</v>
      </c>
      <c r="C40" s="152"/>
      <c r="D40" s="152"/>
      <c r="E40" s="152"/>
      <c r="F40" s="152"/>
      <c r="G40" s="152"/>
      <c r="H40" s="152"/>
      <c r="I40" s="152"/>
      <c r="J40" s="152"/>
      <c r="K40" s="152"/>
      <c r="L40" s="152"/>
      <c r="M40" s="152"/>
      <c r="N40" s="152"/>
      <c r="O40" s="152"/>
      <c r="P40" s="152"/>
      <c r="Q40" s="194"/>
      <c r="R40" s="289"/>
      <c r="S40" s="289"/>
      <c r="T40" s="289"/>
      <c r="U40" s="289"/>
      <c r="V40" s="289"/>
      <c r="W40" s="289"/>
      <c r="X40" s="289"/>
      <c r="Y40" s="85"/>
      <c r="Z40" s="73"/>
      <c r="AA40" s="73"/>
    </row>
    <row r="41" spans="1:103" ht="15.75" customHeight="1">
      <c r="A41" s="231"/>
      <c r="B41" s="231"/>
      <c r="C41" s="231"/>
      <c r="D41" s="231"/>
      <c r="E41" s="231"/>
      <c r="F41" s="231"/>
      <c r="G41" s="231"/>
      <c r="H41" s="231"/>
      <c r="I41" s="231"/>
      <c r="J41" s="231"/>
      <c r="K41" s="231"/>
      <c r="L41" s="231"/>
      <c r="M41" s="231"/>
      <c r="N41" s="231"/>
      <c r="O41" s="231"/>
      <c r="P41" s="231"/>
      <c r="Q41" s="194"/>
      <c r="R41" s="221" t="s">
        <v>130</v>
      </c>
      <c r="S41" s="222"/>
      <c r="T41" s="223"/>
      <c r="U41" s="227">
        <f>SUM(R39:AC39)</f>
        <v>0</v>
      </c>
      <c r="V41" s="228"/>
      <c r="W41" s="218"/>
      <c r="X41" s="111"/>
      <c r="Y41" s="86"/>
      <c r="Z41" s="74"/>
      <c r="AA41" s="74"/>
    </row>
    <row r="42" spans="1:103" ht="24.75" customHeight="1" thickBot="1">
      <c r="A42" s="232"/>
      <c r="B42" s="232"/>
      <c r="C42" s="232"/>
      <c r="D42" s="232"/>
      <c r="E42" s="232"/>
      <c r="F42" s="232"/>
      <c r="G42" s="232"/>
      <c r="H42" s="232"/>
      <c r="I42" s="232"/>
      <c r="J42" s="232"/>
      <c r="K42" s="232"/>
      <c r="L42" s="232"/>
      <c r="M42" s="232"/>
      <c r="N42" s="232"/>
      <c r="O42" s="232"/>
      <c r="P42" s="232"/>
      <c r="Q42" s="194"/>
      <c r="R42" s="224"/>
      <c r="S42" s="225"/>
      <c r="T42" s="226"/>
      <c r="U42" s="229"/>
      <c r="V42" s="230"/>
      <c r="W42" s="218"/>
      <c r="X42" s="111"/>
      <c r="Y42" s="86"/>
      <c r="Z42" s="74"/>
      <c r="AA42" s="74"/>
    </row>
    <row r="43" spans="1:103" ht="15.75" customHeight="1">
      <c r="A43" s="148" t="s">
        <v>129</v>
      </c>
      <c r="B43" s="148"/>
      <c r="C43" s="148"/>
      <c r="D43" s="111"/>
      <c r="E43" s="111"/>
      <c r="F43" s="148" t="s">
        <v>16</v>
      </c>
      <c r="G43" s="148"/>
      <c r="H43" s="148"/>
      <c r="I43" s="148"/>
      <c r="J43" s="111"/>
      <c r="K43" s="111"/>
      <c r="L43" s="148" t="s">
        <v>17</v>
      </c>
      <c r="M43" s="148"/>
      <c r="N43" s="148"/>
      <c r="O43" s="148"/>
      <c r="P43" s="148"/>
      <c r="Q43" s="194"/>
      <c r="R43" s="202" t="s">
        <v>144</v>
      </c>
      <c r="S43" s="203"/>
      <c r="T43" s="203"/>
      <c r="U43" s="203"/>
      <c r="V43" s="203"/>
      <c r="W43" s="203"/>
      <c r="X43" s="204"/>
      <c r="Y43" s="83"/>
      <c r="Z43" s="72"/>
      <c r="AA43" s="72"/>
    </row>
    <row r="44" spans="1:103" ht="15.75" customHeight="1">
      <c r="A44" s="149"/>
      <c r="B44" s="149"/>
      <c r="C44" s="149"/>
      <c r="D44" s="111"/>
      <c r="E44" s="111"/>
      <c r="F44" s="149"/>
      <c r="G44" s="149"/>
      <c r="H44" s="149"/>
      <c r="I44" s="149"/>
      <c r="J44" s="111"/>
      <c r="K44" s="111"/>
      <c r="L44" s="149"/>
      <c r="M44" s="149"/>
      <c r="N44" s="149"/>
      <c r="O44" s="149"/>
      <c r="P44" s="149"/>
      <c r="Q44" s="194"/>
      <c r="R44" s="205"/>
      <c r="S44" s="206"/>
      <c r="T44" s="206"/>
      <c r="U44" s="206"/>
      <c r="V44" s="206"/>
      <c r="W44" s="206"/>
      <c r="X44" s="207"/>
      <c r="Y44" s="83"/>
      <c r="Z44" s="72"/>
      <c r="AA44" s="72"/>
    </row>
    <row r="45" spans="1:103" ht="15.75" customHeight="1">
      <c r="A45" s="150"/>
      <c r="B45" s="150"/>
      <c r="C45" s="150"/>
      <c r="D45" s="233"/>
      <c r="E45" s="233"/>
      <c r="F45" s="150"/>
      <c r="G45" s="150"/>
      <c r="H45" s="150"/>
      <c r="I45" s="150"/>
      <c r="J45" s="233"/>
      <c r="K45" s="233"/>
      <c r="L45" s="150"/>
      <c r="M45" s="150"/>
      <c r="N45" s="150"/>
      <c r="O45" s="150"/>
      <c r="P45" s="150"/>
      <c r="Q45" s="194"/>
      <c r="R45" s="205"/>
      <c r="S45" s="206"/>
      <c r="T45" s="206"/>
      <c r="U45" s="206"/>
      <c r="V45" s="206"/>
      <c r="W45" s="206"/>
      <c r="X45" s="207"/>
      <c r="Y45" s="83"/>
      <c r="Z45" s="72"/>
      <c r="AA45" s="72"/>
    </row>
    <row r="46" spans="1:103" ht="15.75" customHeight="1">
      <c r="A46" s="34" t="s">
        <v>13</v>
      </c>
      <c r="B46" s="252" t="s">
        <v>169</v>
      </c>
      <c r="C46" s="253"/>
      <c r="D46" s="253"/>
      <c r="E46" s="253"/>
      <c r="F46" s="253"/>
      <c r="G46" s="253"/>
      <c r="H46" s="253"/>
      <c r="I46" s="253"/>
      <c r="J46" s="253"/>
      <c r="K46" s="253"/>
      <c r="L46" s="253"/>
      <c r="M46" s="253"/>
      <c r="N46" s="253"/>
      <c r="O46" s="253"/>
      <c r="P46" s="254"/>
      <c r="Q46" s="194"/>
      <c r="R46" s="205"/>
      <c r="S46" s="206"/>
      <c r="T46" s="206"/>
      <c r="U46" s="206"/>
      <c r="V46" s="206"/>
      <c r="W46" s="206"/>
      <c r="X46" s="207"/>
      <c r="Y46" s="83"/>
      <c r="Z46" s="72"/>
      <c r="AA46" s="72"/>
    </row>
    <row r="47" spans="1:103" ht="12.75" customHeight="1" thickBot="1">
      <c r="A47" s="36">
        <f>$U$41</f>
        <v>0</v>
      </c>
      <c r="B47" s="255"/>
      <c r="C47" s="256"/>
      <c r="D47" s="256"/>
      <c r="E47" s="256"/>
      <c r="F47" s="256"/>
      <c r="G47" s="256"/>
      <c r="H47" s="256"/>
      <c r="I47" s="256"/>
      <c r="J47" s="256"/>
      <c r="K47" s="256"/>
      <c r="L47" s="256"/>
      <c r="M47" s="256"/>
      <c r="N47" s="256"/>
      <c r="O47" s="256"/>
      <c r="P47" s="257"/>
      <c r="Q47" s="194"/>
      <c r="R47" s="208"/>
      <c r="S47" s="209"/>
      <c r="T47" s="209"/>
      <c r="U47" s="209"/>
      <c r="V47" s="209"/>
      <c r="W47" s="209"/>
      <c r="X47" s="210"/>
      <c r="Y47" s="83"/>
      <c r="Z47" s="72"/>
      <c r="AA47" s="72"/>
    </row>
    <row r="48" spans="1:103" ht="15.75" customHeight="1">
      <c r="A48" s="231"/>
      <c r="B48" s="231"/>
      <c r="C48" s="231"/>
      <c r="D48" s="231"/>
      <c r="E48" s="231"/>
      <c r="F48" s="231"/>
      <c r="G48" s="231"/>
      <c r="H48" s="231"/>
      <c r="I48" s="231"/>
      <c r="J48" s="231"/>
      <c r="K48" s="231"/>
      <c r="L48" s="231"/>
      <c r="M48" s="231"/>
      <c r="N48" s="231"/>
      <c r="O48" s="231"/>
      <c r="P48" s="231"/>
      <c r="Q48" s="111"/>
      <c r="R48" s="117" t="s">
        <v>148</v>
      </c>
      <c r="S48" s="118"/>
      <c r="T48" s="118"/>
      <c r="U48" s="118"/>
      <c r="V48" s="118"/>
      <c r="W48" s="118"/>
      <c r="X48" s="118"/>
      <c r="Y48" s="118"/>
      <c r="Z48" s="118"/>
      <c r="AA48" s="118"/>
      <c r="AB48" s="118"/>
      <c r="AC48" s="119"/>
    </row>
    <row r="49" spans="1:29" ht="16.5" customHeight="1" thickBot="1">
      <c r="A49" s="232"/>
      <c r="B49" s="232"/>
      <c r="C49" s="232"/>
      <c r="D49" s="232"/>
      <c r="E49" s="232"/>
      <c r="F49" s="232"/>
      <c r="G49" s="232"/>
      <c r="H49" s="232"/>
      <c r="I49" s="232"/>
      <c r="J49" s="232"/>
      <c r="K49" s="232"/>
      <c r="L49" s="232"/>
      <c r="M49" s="232"/>
      <c r="N49" s="232"/>
      <c r="O49" s="232"/>
      <c r="P49" s="232"/>
      <c r="Q49" s="111"/>
      <c r="R49" s="120"/>
      <c r="S49" s="121"/>
      <c r="T49" s="121"/>
      <c r="U49" s="121"/>
      <c r="V49" s="121"/>
      <c r="W49" s="121"/>
      <c r="X49" s="121"/>
      <c r="Y49" s="121"/>
      <c r="Z49" s="121"/>
      <c r="AA49" s="121"/>
      <c r="AB49" s="121"/>
      <c r="AC49" s="122"/>
    </row>
    <row r="50" spans="1:29" ht="21" thickBot="1">
      <c r="A50" s="232"/>
      <c r="B50" s="232"/>
      <c r="C50" s="232"/>
      <c r="D50" s="232"/>
      <c r="E50" s="232"/>
      <c r="F50" s="232"/>
      <c r="G50" s="232"/>
      <c r="H50" s="232"/>
      <c r="I50" s="232"/>
      <c r="J50" s="232"/>
      <c r="K50" s="232"/>
      <c r="L50" s="232"/>
      <c r="M50" s="232"/>
      <c r="N50" s="232"/>
      <c r="O50" s="232"/>
      <c r="P50" s="232"/>
      <c r="Q50" s="111"/>
      <c r="R50" s="50" t="s">
        <v>7</v>
      </c>
      <c r="S50" s="123" t="s">
        <v>8</v>
      </c>
      <c r="T50" s="124"/>
      <c r="U50" s="125"/>
      <c r="V50" s="114" t="s">
        <v>154</v>
      </c>
      <c r="W50" s="115"/>
      <c r="X50" s="115"/>
      <c r="Y50" s="115"/>
      <c r="Z50" s="115"/>
      <c r="AA50" s="115"/>
      <c r="AB50" s="115"/>
      <c r="AC50" s="116"/>
    </row>
    <row r="51" spans="1:29" ht="16.5" thickBot="1">
      <c r="A51" s="232"/>
      <c r="B51" s="232"/>
      <c r="C51" s="232"/>
      <c r="D51" s="232"/>
      <c r="E51" s="232"/>
      <c r="F51" s="232"/>
      <c r="G51" s="232"/>
      <c r="H51" s="232"/>
      <c r="I51" s="232"/>
      <c r="J51" s="232"/>
      <c r="K51" s="232"/>
      <c r="L51" s="232"/>
      <c r="M51" s="232"/>
      <c r="N51" s="232"/>
      <c r="O51" s="232"/>
      <c r="P51" s="232"/>
      <c r="Q51" s="111"/>
      <c r="R51" s="51">
        <v>1</v>
      </c>
      <c r="S51" s="112" t="s">
        <v>141</v>
      </c>
      <c r="T51" s="113"/>
      <c r="U51" s="113"/>
      <c r="V51" s="58">
        <v>1</v>
      </c>
      <c r="W51" s="110" t="s">
        <v>155</v>
      </c>
      <c r="X51" s="110"/>
      <c r="Y51" s="90"/>
      <c r="Z51" s="78"/>
      <c r="AA51" s="78"/>
      <c r="AB51" s="52"/>
      <c r="AC51" s="53"/>
    </row>
    <row r="52" spans="1:29" ht="16.5" thickBot="1">
      <c r="A52" s="232"/>
      <c r="B52" s="232"/>
      <c r="C52" s="232"/>
      <c r="D52" s="232"/>
      <c r="E52" s="232"/>
      <c r="F52" s="232"/>
      <c r="G52" s="232"/>
      <c r="H52" s="232"/>
      <c r="I52" s="232"/>
      <c r="J52" s="232"/>
      <c r="K52" s="232"/>
      <c r="L52" s="232"/>
      <c r="M52" s="232"/>
      <c r="N52" s="232"/>
      <c r="O52" s="232"/>
      <c r="P52" s="232"/>
      <c r="Q52" s="111"/>
      <c r="R52" s="51">
        <v>2</v>
      </c>
      <c r="S52" s="112" t="s">
        <v>142</v>
      </c>
      <c r="T52" s="113"/>
      <c r="U52" s="113"/>
      <c r="V52" s="58">
        <v>2</v>
      </c>
      <c r="W52" s="110" t="s">
        <v>156</v>
      </c>
      <c r="X52" s="110"/>
      <c r="Y52" s="92"/>
      <c r="Z52" s="80"/>
      <c r="AA52" s="80"/>
      <c r="AB52" s="54"/>
      <c r="AC52" s="55"/>
    </row>
    <row r="53" spans="1:29" ht="16.5" thickBot="1">
      <c r="A53" s="232"/>
      <c r="B53" s="232"/>
      <c r="C53" s="232"/>
      <c r="D53" s="232"/>
      <c r="E53" s="232"/>
      <c r="F53" s="232"/>
      <c r="G53" s="232"/>
      <c r="H53" s="232"/>
      <c r="I53" s="232"/>
      <c r="J53" s="232"/>
      <c r="K53" s="232"/>
      <c r="L53" s="232"/>
      <c r="M53" s="232"/>
      <c r="N53" s="232"/>
      <c r="O53" s="232"/>
      <c r="P53" s="232"/>
      <c r="Q53" s="111"/>
      <c r="R53" s="51">
        <v>3</v>
      </c>
      <c r="S53" s="112" t="s">
        <v>149</v>
      </c>
      <c r="T53" s="113"/>
      <c r="U53" s="113"/>
      <c r="V53" s="58">
        <v>3</v>
      </c>
      <c r="W53" s="110" t="s">
        <v>157</v>
      </c>
      <c r="X53" s="110"/>
      <c r="Y53" s="92"/>
      <c r="Z53" s="80"/>
      <c r="AA53" s="80"/>
      <c r="AB53" s="54"/>
      <c r="AC53" s="55"/>
    </row>
    <row r="54" spans="1:29" ht="16.5" thickBot="1">
      <c r="A54" s="232"/>
      <c r="B54" s="232"/>
      <c r="C54" s="232"/>
      <c r="D54" s="232"/>
      <c r="E54" s="232"/>
      <c r="F54" s="232"/>
      <c r="G54" s="232"/>
      <c r="H54" s="232"/>
      <c r="I54" s="232"/>
      <c r="J54" s="232"/>
      <c r="K54" s="232"/>
      <c r="L54" s="232"/>
      <c r="M54" s="232"/>
      <c r="N54" s="232"/>
      <c r="O54" s="232"/>
      <c r="P54" s="232"/>
      <c r="Q54" s="111"/>
      <c r="R54" s="51">
        <v>4</v>
      </c>
      <c r="S54" s="112" t="s">
        <v>150</v>
      </c>
      <c r="T54" s="113"/>
      <c r="U54" s="113"/>
      <c r="V54" s="58">
        <v>4</v>
      </c>
      <c r="W54" s="110" t="s">
        <v>158</v>
      </c>
      <c r="X54" s="110"/>
      <c r="Y54" s="92"/>
      <c r="Z54" s="80"/>
      <c r="AA54" s="80"/>
      <c r="AB54" s="54"/>
      <c r="AC54" s="55"/>
    </row>
    <row r="55" spans="1:29" ht="16.5" thickBot="1">
      <c r="A55" s="232"/>
      <c r="B55" s="232"/>
      <c r="C55" s="232"/>
      <c r="D55" s="232"/>
      <c r="E55" s="232"/>
      <c r="F55" s="232"/>
      <c r="G55" s="232"/>
      <c r="H55" s="232"/>
      <c r="I55" s="232"/>
      <c r="J55" s="232"/>
      <c r="K55" s="232"/>
      <c r="L55" s="232"/>
      <c r="M55" s="232"/>
      <c r="N55" s="232"/>
      <c r="O55" s="232"/>
      <c r="P55" s="232"/>
      <c r="Q55" s="111"/>
      <c r="R55" s="51">
        <v>5</v>
      </c>
      <c r="S55" s="112" t="s">
        <v>151</v>
      </c>
      <c r="T55" s="113"/>
      <c r="U55" s="113"/>
      <c r="V55" s="58">
        <v>5</v>
      </c>
      <c r="W55" s="110" t="s">
        <v>159</v>
      </c>
      <c r="X55" s="110"/>
      <c r="Y55" s="92"/>
      <c r="Z55" s="80"/>
      <c r="AA55" s="80"/>
      <c r="AB55" s="54"/>
      <c r="AC55" s="55"/>
    </row>
    <row r="56" spans="1:29" ht="16.5" thickBot="1">
      <c r="A56" s="232"/>
      <c r="B56" s="232"/>
      <c r="C56" s="232"/>
      <c r="D56" s="232"/>
      <c r="E56" s="232"/>
      <c r="F56" s="232"/>
      <c r="G56" s="232"/>
      <c r="H56" s="232"/>
      <c r="I56" s="232"/>
      <c r="J56" s="232"/>
      <c r="K56" s="232"/>
      <c r="L56" s="232"/>
      <c r="M56" s="232"/>
      <c r="N56" s="232"/>
      <c r="O56" s="232"/>
      <c r="P56" s="232"/>
      <c r="Q56" s="111"/>
      <c r="R56" s="51">
        <v>6</v>
      </c>
      <c r="S56" s="112" t="s">
        <v>152</v>
      </c>
      <c r="T56" s="113"/>
      <c r="U56" s="113"/>
      <c r="V56" s="58">
        <v>6</v>
      </c>
      <c r="W56" s="110" t="s">
        <v>160</v>
      </c>
      <c r="X56" s="110"/>
      <c r="Y56" s="92"/>
      <c r="Z56" s="80"/>
      <c r="AA56" s="80"/>
      <c r="AB56" s="54"/>
      <c r="AC56" s="55"/>
    </row>
    <row r="57" spans="1:29" ht="16.5" thickBot="1">
      <c r="A57" s="232"/>
      <c r="B57" s="232"/>
      <c r="C57" s="232"/>
      <c r="D57" s="232"/>
      <c r="E57" s="232"/>
      <c r="F57" s="232"/>
      <c r="G57" s="232"/>
      <c r="H57" s="232"/>
      <c r="I57" s="232"/>
      <c r="J57" s="232"/>
      <c r="K57" s="232"/>
      <c r="L57" s="232"/>
      <c r="M57" s="232"/>
      <c r="N57" s="232"/>
      <c r="O57" s="232"/>
      <c r="P57" s="232"/>
      <c r="Q57" s="111"/>
      <c r="R57" s="51">
        <v>7</v>
      </c>
      <c r="S57" s="112" t="s">
        <v>153</v>
      </c>
      <c r="T57" s="113"/>
      <c r="U57" s="113"/>
      <c r="V57" s="58">
        <v>7</v>
      </c>
      <c r="W57" s="110" t="s">
        <v>161</v>
      </c>
      <c r="X57" s="110"/>
      <c r="Y57" s="84"/>
      <c r="Z57" s="71"/>
      <c r="AA57" s="71"/>
      <c r="AB57" s="56"/>
      <c r="AC57" s="57"/>
    </row>
    <row r="58" spans="1:29">
      <c r="B58" s="2"/>
      <c r="C58" s="2"/>
      <c r="Q58" s="111"/>
    </row>
    <row r="59" spans="1:29">
      <c r="B59" s="2"/>
      <c r="C59" s="2"/>
      <c r="Q59" s="111"/>
    </row>
    <row r="60" spans="1:29">
      <c r="B60" s="2"/>
      <c r="C60" s="2"/>
      <c r="Q60" s="111"/>
    </row>
    <row r="61" spans="1:29">
      <c r="B61" s="2"/>
      <c r="C61" s="2"/>
      <c r="Q61" s="111"/>
    </row>
    <row r="62" spans="1:29">
      <c r="B62" s="2"/>
      <c r="C62" s="2"/>
      <c r="Q62" s="111"/>
    </row>
    <row r="63" spans="1:29">
      <c r="B63" s="2"/>
      <c r="C63" s="2"/>
      <c r="Q63" s="111"/>
    </row>
    <row r="64" spans="1:29">
      <c r="B64" s="2"/>
      <c r="C64" s="2"/>
      <c r="Q64" s="111"/>
    </row>
    <row r="65" spans="2:17">
      <c r="B65" s="2"/>
      <c r="C65" s="2"/>
      <c r="Q65" s="111"/>
    </row>
    <row r="66" spans="2:17">
      <c r="B66" s="2"/>
      <c r="C66" s="2"/>
      <c r="Q66" s="111"/>
    </row>
    <row r="67" spans="2:17">
      <c r="B67" s="2"/>
      <c r="C67" s="2"/>
      <c r="Q67" s="111"/>
    </row>
  </sheetData>
  <sheetProtection password="8D2A" sheet="1" objects="1" scenarios="1" selectLockedCells="1" autoFilter="0"/>
  <autoFilter ref="A18:C18">
    <filterColumn colId="1" showButton="0"/>
  </autoFilter>
  <dataConsolidate/>
  <mergeCells count="180">
    <mergeCell ref="A48:P57"/>
    <mergeCell ref="C39:P40"/>
    <mergeCell ref="F18:G18"/>
    <mergeCell ref="H18:P18"/>
    <mergeCell ref="S18:X18"/>
    <mergeCell ref="D43:E45"/>
    <mergeCell ref="A41:P42"/>
    <mergeCell ref="R41:T42"/>
    <mergeCell ref="U41:V42"/>
    <mergeCell ref="W41:X42"/>
    <mergeCell ref="S39:AC39"/>
    <mergeCell ref="R40:X40"/>
    <mergeCell ref="J43:K45"/>
    <mergeCell ref="B36:C36"/>
    <mergeCell ref="D36:E36"/>
    <mergeCell ref="F36:G36"/>
    <mergeCell ref="H36:P36"/>
    <mergeCell ref="S36:X36"/>
    <mergeCell ref="B37:C37"/>
    <mergeCell ref="D37:E37"/>
    <mergeCell ref="A43:C45"/>
    <mergeCell ref="F43:I45"/>
    <mergeCell ref="L43:P45"/>
    <mergeCell ref="R43:X47"/>
    <mergeCell ref="B46:P47"/>
    <mergeCell ref="B38:C38"/>
    <mergeCell ref="D38:E38"/>
    <mergeCell ref="F38:G38"/>
    <mergeCell ref="H38:P38"/>
    <mergeCell ref="S38:X38"/>
    <mergeCell ref="F37:G37"/>
    <mergeCell ref="H37:P37"/>
    <mergeCell ref="S37:X37"/>
    <mergeCell ref="B34:C34"/>
    <mergeCell ref="D34:E34"/>
    <mergeCell ref="F34:G34"/>
    <mergeCell ref="H34:P34"/>
    <mergeCell ref="S34:X34"/>
    <mergeCell ref="B35:C35"/>
    <mergeCell ref="D35:E35"/>
    <mergeCell ref="F35:G35"/>
    <mergeCell ref="H35:P35"/>
    <mergeCell ref="S35:X35"/>
    <mergeCell ref="B32:C32"/>
    <mergeCell ref="D32:E32"/>
    <mergeCell ref="F32:G32"/>
    <mergeCell ref="H32:P32"/>
    <mergeCell ref="S32:X32"/>
    <mergeCell ref="B33:C33"/>
    <mergeCell ref="D33:E33"/>
    <mergeCell ref="F33:G33"/>
    <mergeCell ref="H33:P33"/>
    <mergeCell ref="S33:X33"/>
    <mergeCell ref="B30:C30"/>
    <mergeCell ref="D30:E30"/>
    <mergeCell ref="F30:G30"/>
    <mergeCell ref="H30:P30"/>
    <mergeCell ref="S30:X30"/>
    <mergeCell ref="B31:C31"/>
    <mergeCell ref="D31:E31"/>
    <mergeCell ref="F31:G31"/>
    <mergeCell ref="H31:P31"/>
    <mergeCell ref="S31:X31"/>
    <mergeCell ref="B28:C28"/>
    <mergeCell ref="D28:E28"/>
    <mergeCell ref="F28:G28"/>
    <mergeCell ref="H28:P28"/>
    <mergeCell ref="S28:X28"/>
    <mergeCell ref="B29:C29"/>
    <mergeCell ref="D29:E29"/>
    <mergeCell ref="F29:G29"/>
    <mergeCell ref="H29:P29"/>
    <mergeCell ref="S29:X29"/>
    <mergeCell ref="B26:C26"/>
    <mergeCell ref="D26:E26"/>
    <mergeCell ref="F26:G26"/>
    <mergeCell ref="H26:P26"/>
    <mergeCell ref="S26:X26"/>
    <mergeCell ref="B27:C27"/>
    <mergeCell ref="D27:E27"/>
    <mergeCell ref="F27:G27"/>
    <mergeCell ref="H27:P27"/>
    <mergeCell ref="S27:X27"/>
    <mergeCell ref="B24:C24"/>
    <mergeCell ref="D24:E24"/>
    <mergeCell ref="F24:G24"/>
    <mergeCell ref="H24:P24"/>
    <mergeCell ref="S24:X24"/>
    <mergeCell ref="B25:C25"/>
    <mergeCell ref="D25:E25"/>
    <mergeCell ref="F25:G25"/>
    <mergeCell ref="H25:P25"/>
    <mergeCell ref="S25:X25"/>
    <mergeCell ref="D18:E18"/>
    <mergeCell ref="F21:G21"/>
    <mergeCell ref="B19:C19"/>
    <mergeCell ref="D19:E19"/>
    <mergeCell ref="F19:G19"/>
    <mergeCell ref="H19:P19"/>
    <mergeCell ref="S19:X19"/>
    <mergeCell ref="B12:C17"/>
    <mergeCell ref="D12:N13"/>
    <mergeCell ref="O12:P13"/>
    <mergeCell ref="H14:P16"/>
    <mergeCell ref="B22:C22"/>
    <mergeCell ref="D22:E22"/>
    <mergeCell ref="F22:G22"/>
    <mergeCell ref="H22:P22"/>
    <mergeCell ref="S22:X22"/>
    <mergeCell ref="B23:C23"/>
    <mergeCell ref="D23:E23"/>
    <mergeCell ref="F23:G23"/>
    <mergeCell ref="H23:P23"/>
    <mergeCell ref="S23:X23"/>
    <mergeCell ref="A5:P5"/>
    <mergeCell ref="A6:D6"/>
    <mergeCell ref="E6:P6"/>
    <mergeCell ref="B4:C4"/>
    <mergeCell ref="D4:K4"/>
    <mergeCell ref="U6:X10"/>
    <mergeCell ref="K10:P10"/>
    <mergeCell ref="G8:H8"/>
    <mergeCell ref="I8:M8"/>
    <mergeCell ref="N8:P8"/>
    <mergeCell ref="B9:K9"/>
    <mergeCell ref="A10:B10"/>
    <mergeCell ref="C10:G10"/>
    <mergeCell ref="H10:J10"/>
    <mergeCell ref="L9:N9"/>
    <mergeCell ref="O9:P9"/>
    <mergeCell ref="A7:B7"/>
    <mergeCell ref="C7:P7"/>
    <mergeCell ref="E8:F8"/>
    <mergeCell ref="R1:T16"/>
    <mergeCell ref="A1:A4"/>
    <mergeCell ref="D11:E11"/>
    <mergeCell ref="D14:E16"/>
    <mergeCell ref="F14:G16"/>
    <mergeCell ref="O1:P3"/>
    <mergeCell ref="Q1:Q47"/>
    <mergeCell ref="A12:A17"/>
    <mergeCell ref="B20:C20"/>
    <mergeCell ref="D20:E20"/>
    <mergeCell ref="F20:G20"/>
    <mergeCell ref="H20:P20"/>
    <mergeCell ref="S20:X20"/>
    <mergeCell ref="B21:C21"/>
    <mergeCell ref="D21:E21"/>
    <mergeCell ref="B18:C18"/>
    <mergeCell ref="H21:P21"/>
    <mergeCell ref="S21:X21"/>
    <mergeCell ref="H17:O17"/>
    <mergeCell ref="S17:X17"/>
    <mergeCell ref="B2:N3"/>
    <mergeCell ref="B1:N1"/>
    <mergeCell ref="F11:G11"/>
    <mergeCell ref="A11:C11"/>
    <mergeCell ref="H11:P11"/>
    <mergeCell ref="U11:X16"/>
    <mergeCell ref="U1:X1"/>
    <mergeCell ref="U2:X5"/>
    <mergeCell ref="L4:P4"/>
    <mergeCell ref="W56:X56"/>
    <mergeCell ref="W57:X57"/>
    <mergeCell ref="S56:U56"/>
    <mergeCell ref="S57:U57"/>
    <mergeCell ref="Q48:Q67"/>
    <mergeCell ref="V50:AC50"/>
    <mergeCell ref="W51:X51"/>
    <mergeCell ref="W52:X52"/>
    <mergeCell ref="W53:X53"/>
    <mergeCell ref="W54:X54"/>
    <mergeCell ref="R48:AC49"/>
    <mergeCell ref="S50:U50"/>
    <mergeCell ref="S51:U51"/>
    <mergeCell ref="S52:U52"/>
    <mergeCell ref="S53:U53"/>
    <mergeCell ref="S54:U54"/>
    <mergeCell ref="S55:U55"/>
    <mergeCell ref="W55:X55"/>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47105" r:id="rId3"/>
    <oleObject progId="PBrush" shapeId="47106" r:id="rId4"/>
  </oleObjects>
</worksheet>
</file>

<file path=xl/worksheets/sheet11.xml><?xml version="1.0" encoding="utf-8"?>
<worksheet xmlns="http://schemas.openxmlformats.org/spreadsheetml/2006/main" xmlns:r="http://schemas.openxmlformats.org/officeDocument/2006/relationships">
  <sheetPr codeName="Sheet11"/>
  <dimension ref="A1:CY67"/>
  <sheetViews>
    <sheetView workbookViewId="0">
      <selection activeCell="B20" sqref="B20:C20"/>
    </sheetView>
  </sheetViews>
  <sheetFormatPr defaultRowHeight="15.75"/>
  <cols>
    <col min="1" max="1" width="9.85546875" style="2" customWidth="1"/>
    <col min="2" max="2" width="8.7109375" style="22" customWidth="1"/>
    <col min="3" max="3" width="5.7109375" style="22" customWidth="1"/>
    <col min="4" max="4" width="8" style="2" customWidth="1"/>
    <col min="5" max="5" width="4.140625" style="2" customWidth="1"/>
    <col min="6" max="6" width="7" style="2" customWidth="1"/>
    <col min="7" max="7" width="5.140625" style="2" customWidth="1"/>
    <col min="8" max="8" width="7" style="2" customWidth="1"/>
    <col min="9" max="9" width="3.28515625" style="2" customWidth="1"/>
    <col min="10" max="10" width="7.28515625" style="2" customWidth="1"/>
    <col min="11" max="11" width="2.5703125" style="2" customWidth="1"/>
    <col min="12" max="12" width="7.42578125" style="2" customWidth="1"/>
    <col min="13" max="13" width="1.85546875" style="2" customWidth="1"/>
    <col min="14" max="14" width="7" style="2" customWidth="1"/>
    <col min="15" max="15" width="4.140625" style="2" customWidth="1"/>
    <col min="16" max="16" width="7.140625" style="2" customWidth="1"/>
    <col min="17" max="17" width="3.7109375" style="2" customWidth="1"/>
    <col min="18" max="18" width="19.85546875" style="2" customWidth="1"/>
    <col min="19" max="19" width="9.140625" style="2"/>
    <col min="20" max="20" width="4.7109375" style="2" customWidth="1"/>
    <col min="21" max="21" width="7.140625" style="2" customWidth="1"/>
    <col min="22" max="22" width="8" style="2" customWidth="1"/>
    <col min="23" max="23" width="6.28515625" style="2" customWidth="1"/>
    <col min="24" max="24" width="16.28515625" style="2" customWidth="1"/>
    <col min="25" max="27" width="16.28515625" style="2" hidden="1" customWidth="1"/>
    <col min="28" max="29" width="11.140625" style="2" hidden="1" customWidth="1"/>
    <col min="30" max="30" width="10.7109375" style="2" hidden="1" customWidth="1"/>
    <col min="31" max="31" width="11.140625" style="2" hidden="1" customWidth="1"/>
    <col min="32" max="32" width="11" style="2" hidden="1" customWidth="1"/>
    <col min="33" max="33" width="11.140625" style="2" hidden="1" customWidth="1"/>
    <col min="34" max="34" width="11.42578125" style="2" hidden="1" customWidth="1"/>
    <col min="35" max="35" width="11.85546875" style="2" hidden="1" customWidth="1"/>
    <col min="36" max="36" width="11.7109375" style="2" hidden="1" customWidth="1"/>
    <col min="37" max="37" width="11.42578125" style="2" hidden="1" customWidth="1"/>
    <col min="38" max="38" width="11.28515625" style="2" hidden="1" customWidth="1"/>
    <col min="39" max="40" width="11.7109375" style="2" hidden="1" customWidth="1"/>
    <col min="41" max="41" width="11" style="2" hidden="1" customWidth="1"/>
    <col min="42" max="42" width="11.42578125" style="2" hidden="1" customWidth="1"/>
    <col min="43" max="43" width="11.5703125" style="2" hidden="1" customWidth="1"/>
    <col min="44" max="44" width="11.85546875" style="2" hidden="1" customWidth="1"/>
    <col min="45" max="45" width="12.28515625" style="2" hidden="1" customWidth="1"/>
    <col min="46" max="46" width="11.85546875" style="2" hidden="1" customWidth="1"/>
    <col min="47" max="48" width="11.7109375" style="2" hidden="1" customWidth="1"/>
    <col min="49" max="49" width="11.42578125" style="2" hidden="1" customWidth="1"/>
    <col min="50" max="50" width="11.28515625" style="2" hidden="1" customWidth="1"/>
    <col min="51" max="51" width="11.7109375" style="2" hidden="1" customWidth="1"/>
    <col min="52" max="54" width="11.85546875" style="2" hidden="1" customWidth="1"/>
    <col min="55" max="55" width="11.7109375" style="2" hidden="1" customWidth="1"/>
    <col min="56" max="56" width="12.140625" style="2" hidden="1" customWidth="1"/>
    <col min="57" max="57" width="11.85546875" style="2" hidden="1" customWidth="1"/>
    <col min="58" max="58" width="12" style="2" hidden="1" customWidth="1"/>
    <col min="59" max="60" width="12.7109375" style="2" hidden="1" customWidth="1"/>
    <col min="61" max="61" width="12.5703125" style="2" hidden="1" customWidth="1"/>
    <col min="62" max="62" width="12.28515625" style="2" hidden="1" customWidth="1"/>
    <col min="63" max="63" width="12.5703125" style="2" hidden="1" customWidth="1"/>
    <col min="64" max="64" width="12.7109375" style="2" hidden="1" customWidth="1"/>
    <col min="65" max="65" width="12.85546875" style="2" hidden="1" customWidth="1"/>
    <col min="66" max="66" width="13.140625" style="2" hidden="1" customWidth="1"/>
    <col min="67" max="67" width="13" style="2" hidden="1" customWidth="1"/>
    <col min="68" max="69" width="13.28515625" style="2" hidden="1" customWidth="1"/>
    <col min="70" max="70" width="12.7109375" style="2" hidden="1" customWidth="1"/>
    <col min="71" max="72" width="13.42578125" style="2" hidden="1" customWidth="1"/>
    <col min="73" max="73" width="13" style="2" hidden="1" customWidth="1"/>
    <col min="74" max="74" width="13.5703125" style="2" hidden="1" customWidth="1"/>
    <col min="75" max="75" width="13.85546875" style="2" hidden="1" customWidth="1"/>
    <col min="76" max="76" width="13.5703125" style="2" hidden="1" customWidth="1"/>
    <col min="77" max="78" width="13.42578125" style="2" hidden="1" customWidth="1"/>
    <col min="79" max="79" width="12.7109375" style="2" hidden="1" customWidth="1"/>
    <col min="80" max="82" width="12.85546875" style="2" hidden="1" customWidth="1"/>
    <col min="83" max="83" width="12.7109375" style="2" hidden="1" customWidth="1"/>
    <col min="84" max="84" width="12.85546875" style="2" hidden="1" customWidth="1"/>
    <col min="85" max="85" width="13.42578125" style="2" hidden="1" customWidth="1"/>
    <col min="86" max="86" width="13.140625" style="2" hidden="1" customWidth="1"/>
    <col min="87" max="87" width="13.7109375" style="2" hidden="1" customWidth="1"/>
    <col min="88" max="88" width="13.42578125" style="2" hidden="1" customWidth="1"/>
    <col min="89" max="89" width="12.28515625" style="2" hidden="1" customWidth="1"/>
    <col min="90" max="90" width="12" style="2" hidden="1" customWidth="1"/>
    <col min="91" max="91" width="12.140625" style="2" hidden="1" customWidth="1"/>
    <col min="92" max="92" width="11.42578125" style="2" hidden="1" customWidth="1"/>
    <col min="93" max="93" width="11.140625" style="2" hidden="1" customWidth="1"/>
    <col min="94" max="94" width="10.5703125" style="2" hidden="1" customWidth="1"/>
    <col min="95" max="95" width="9.140625" style="2" hidden="1" customWidth="1"/>
    <col min="96" max="96" width="9.7109375" style="2" hidden="1" customWidth="1"/>
    <col min="97" max="97" width="9.42578125" style="2" hidden="1" customWidth="1"/>
    <col min="98" max="98" width="9.5703125" style="2" hidden="1" customWidth="1"/>
    <col min="99" max="101" width="9.140625" style="2" hidden="1" customWidth="1"/>
    <col min="102" max="102" width="7.85546875" style="2" hidden="1" customWidth="1"/>
    <col min="103" max="103" width="8.42578125" style="2" hidden="1" customWidth="1"/>
    <col min="104" max="16384" width="9.140625" style="2"/>
  </cols>
  <sheetData>
    <row r="1" spans="1:34" s="20" customFormat="1" ht="15.75" customHeight="1" thickBot="1">
      <c r="A1" s="183"/>
      <c r="B1" s="195" t="s">
        <v>171</v>
      </c>
      <c r="C1" s="195"/>
      <c r="D1" s="195"/>
      <c r="E1" s="195"/>
      <c r="F1" s="195"/>
      <c r="G1" s="195"/>
      <c r="H1" s="195"/>
      <c r="I1" s="195"/>
      <c r="J1" s="195"/>
      <c r="K1" s="195"/>
      <c r="L1" s="195"/>
      <c r="M1" s="195"/>
      <c r="N1" s="195"/>
      <c r="O1" s="194"/>
      <c r="P1" s="194"/>
      <c r="Q1" s="194"/>
      <c r="R1" s="265" t="s">
        <v>135</v>
      </c>
      <c r="S1" s="266"/>
      <c r="T1" s="267"/>
      <c r="U1" s="250" t="s">
        <v>126</v>
      </c>
      <c r="V1" s="250"/>
      <c r="W1" s="250"/>
      <c r="X1" s="251"/>
      <c r="Y1" s="81"/>
      <c r="Z1" s="81"/>
      <c r="AA1" s="81"/>
    </row>
    <row r="2" spans="1:34" s="20" customFormat="1" ht="14.25" customHeight="1">
      <c r="A2" s="183"/>
      <c r="B2" s="153" t="s">
        <v>0</v>
      </c>
      <c r="C2" s="153"/>
      <c r="D2" s="153"/>
      <c r="E2" s="153"/>
      <c r="F2" s="153"/>
      <c r="G2" s="153"/>
      <c r="H2" s="153"/>
      <c r="I2" s="153"/>
      <c r="J2" s="153"/>
      <c r="K2" s="153"/>
      <c r="L2" s="153"/>
      <c r="M2" s="153"/>
      <c r="N2" s="153"/>
      <c r="O2" s="194"/>
      <c r="P2" s="194"/>
      <c r="Q2" s="194"/>
      <c r="R2" s="268"/>
      <c r="S2" s="269"/>
      <c r="T2" s="270"/>
      <c r="U2" s="277" t="s">
        <v>128</v>
      </c>
      <c r="V2" s="243"/>
      <c r="W2" s="243"/>
      <c r="X2" s="244"/>
      <c r="Y2" s="87"/>
      <c r="Z2" s="75"/>
      <c r="AA2" s="75"/>
    </row>
    <row r="3" spans="1:34" s="20" customFormat="1" ht="19.5" customHeight="1">
      <c r="A3" s="183"/>
      <c r="B3" s="153"/>
      <c r="C3" s="153"/>
      <c r="D3" s="153"/>
      <c r="E3" s="153"/>
      <c r="F3" s="153"/>
      <c r="G3" s="153"/>
      <c r="H3" s="153"/>
      <c r="I3" s="153"/>
      <c r="J3" s="153"/>
      <c r="K3" s="153"/>
      <c r="L3" s="153"/>
      <c r="M3" s="153"/>
      <c r="N3" s="153"/>
      <c r="O3" s="194"/>
      <c r="P3" s="194"/>
      <c r="Q3" s="194"/>
      <c r="R3" s="268"/>
      <c r="S3" s="269"/>
      <c r="T3" s="270"/>
      <c r="U3" s="248"/>
      <c r="V3" s="246"/>
      <c r="W3" s="246"/>
      <c r="X3" s="247"/>
      <c r="Y3" s="87"/>
      <c r="Z3" s="75"/>
      <c r="AA3" s="75"/>
    </row>
    <row r="4" spans="1:34" s="20" customFormat="1" ht="18" customHeight="1">
      <c r="A4" s="183"/>
      <c r="B4" s="183"/>
      <c r="C4" s="183"/>
      <c r="D4" s="194" t="s">
        <v>14</v>
      </c>
      <c r="E4" s="194"/>
      <c r="F4" s="194"/>
      <c r="G4" s="194"/>
      <c r="H4" s="194"/>
      <c r="I4" s="194"/>
      <c r="J4" s="194"/>
      <c r="K4" s="194"/>
      <c r="L4" s="183"/>
      <c r="M4" s="183"/>
      <c r="N4" s="183"/>
      <c r="O4" s="183"/>
      <c r="P4" s="183"/>
      <c r="Q4" s="194"/>
      <c r="R4" s="268"/>
      <c r="S4" s="269"/>
      <c r="T4" s="270"/>
      <c r="U4" s="248"/>
      <c r="V4" s="246"/>
      <c r="W4" s="246"/>
      <c r="X4" s="247"/>
      <c r="Y4" s="87"/>
      <c r="Z4" s="75"/>
      <c r="AA4" s="75"/>
      <c r="AH4" s="20">
        <f>IF(R4&lt;&gt;"",1,0)</f>
        <v>0</v>
      </c>
    </row>
    <row r="5" spans="1:34" s="20" customFormat="1" ht="11.25" customHeight="1">
      <c r="A5" s="183"/>
      <c r="B5" s="183"/>
      <c r="C5" s="183"/>
      <c r="D5" s="183"/>
      <c r="E5" s="183"/>
      <c r="F5" s="183"/>
      <c r="G5" s="183"/>
      <c r="H5" s="183"/>
      <c r="I5" s="183"/>
      <c r="J5" s="183"/>
      <c r="K5" s="183"/>
      <c r="L5" s="183"/>
      <c r="M5" s="183"/>
      <c r="N5" s="183"/>
      <c r="O5" s="183"/>
      <c r="P5" s="183"/>
      <c r="Q5" s="194"/>
      <c r="R5" s="268"/>
      <c r="S5" s="269"/>
      <c r="T5" s="270"/>
      <c r="U5" s="248"/>
      <c r="V5" s="246"/>
      <c r="W5" s="246"/>
      <c r="X5" s="247"/>
      <c r="Y5" s="87"/>
      <c r="Z5" s="75"/>
      <c r="AA5" s="75"/>
      <c r="AH5" s="20">
        <f t="shared" ref="AH5:AH15" si="0">IF(R5&lt;&gt;"",1,0)</f>
        <v>0</v>
      </c>
    </row>
    <row r="6" spans="1:34" s="20" customFormat="1" ht="20.100000000000001" customHeight="1">
      <c r="A6" s="262" t="s">
        <v>123</v>
      </c>
      <c r="B6" s="262"/>
      <c r="C6" s="262"/>
      <c r="D6" s="262"/>
      <c r="E6" s="201" t="str">
        <f>Sheet1!$E$6</f>
        <v>Communication Design</v>
      </c>
      <c r="F6" s="201"/>
      <c r="G6" s="201"/>
      <c r="H6" s="201"/>
      <c r="I6" s="201"/>
      <c r="J6" s="201"/>
      <c r="K6" s="201"/>
      <c r="L6" s="201"/>
      <c r="M6" s="201"/>
      <c r="N6" s="201"/>
      <c r="O6" s="201"/>
      <c r="P6" s="201"/>
      <c r="Q6" s="194"/>
      <c r="R6" s="268"/>
      <c r="S6" s="269"/>
      <c r="T6" s="270"/>
      <c r="U6" s="258" t="s">
        <v>163</v>
      </c>
      <c r="V6" s="199"/>
      <c r="W6" s="199"/>
      <c r="X6" s="200"/>
      <c r="Y6" s="89"/>
      <c r="Z6" s="77"/>
      <c r="AA6" s="77"/>
      <c r="AH6" s="20">
        <f t="shared" si="0"/>
        <v>0</v>
      </c>
    </row>
    <row r="7" spans="1:34" s="20" customFormat="1" ht="20.100000000000001" customHeight="1">
      <c r="A7" s="262" t="s">
        <v>124</v>
      </c>
      <c r="B7" s="262"/>
      <c r="C7" s="201" t="str">
        <f>Sheet1!$C$7</f>
        <v>Bachelor</v>
      </c>
      <c r="D7" s="201"/>
      <c r="E7" s="201"/>
      <c r="F7" s="201"/>
      <c r="G7" s="201"/>
      <c r="H7" s="201"/>
      <c r="I7" s="201"/>
      <c r="J7" s="201"/>
      <c r="K7" s="201"/>
      <c r="L7" s="201"/>
      <c r="M7" s="201"/>
      <c r="N7" s="201"/>
      <c r="O7" s="201"/>
      <c r="P7" s="201"/>
      <c r="Q7" s="194"/>
      <c r="R7" s="268"/>
      <c r="S7" s="269"/>
      <c r="T7" s="270"/>
      <c r="U7" s="258"/>
      <c r="V7" s="199"/>
      <c r="W7" s="199"/>
      <c r="X7" s="200"/>
      <c r="Y7" s="89"/>
      <c r="Z7" s="77"/>
      <c r="AA7" s="77"/>
      <c r="AH7" s="20">
        <f t="shared" si="0"/>
        <v>0</v>
      </c>
    </row>
    <row r="8" spans="1:34" s="20" customFormat="1" ht="20.100000000000001" customHeight="1">
      <c r="A8" s="27" t="s">
        <v>1</v>
      </c>
      <c r="B8" s="28" t="str">
        <f>Sheet1!$B$8</f>
        <v>First</v>
      </c>
      <c r="C8" s="23" t="s">
        <v>2</v>
      </c>
      <c r="D8" s="29" t="str">
        <f>Sheet1!$D$8</f>
        <v>First</v>
      </c>
      <c r="E8" s="275" t="s">
        <v>3</v>
      </c>
      <c r="F8" s="275"/>
      <c r="G8" s="276" t="str">
        <f>Sheet1!$G$8</f>
        <v>CE17CD</v>
      </c>
      <c r="H8" s="276"/>
      <c r="I8" s="264" t="str">
        <f>Sheet1!$I$8</f>
        <v>Supplementary Exam</v>
      </c>
      <c r="J8" s="264"/>
      <c r="K8" s="264"/>
      <c r="L8" s="264"/>
      <c r="M8" s="264"/>
      <c r="N8" s="274">
        <f>Sheet1!$N$8</f>
        <v>0</v>
      </c>
      <c r="O8" s="274"/>
      <c r="P8" s="274"/>
      <c r="Q8" s="194"/>
      <c r="R8" s="268"/>
      <c r="S8" s="269"/>
      <c r="T8" s="270"/>
      <c r="U8" s="258"/>
      <c r="V8" s="199"/>
      <c r="W8" s="199"/>
      <c r="X8" s="200"/>
      <c r="Y8" s="89"/>
      <c r="Z8" s="77"/>
      <c r="AA8" s="77"/>
      <c r="AH8" s="20">
        <f t="shared" si="0"/>
        <v>0</v>
      </c>
    </row>
    <row r="9" spans="1:34" s="20" customFormat="1" ht="20.100000000000001" customHeight="1">
      <c r="A9" s="27" t="s">
        <v>4</v>
      </c>
      <c r="B9" s="201" t="str">
        <f>Sheet1!$B$9</f>
        <v>Drawing Studio-I</v>
      </c>
      <c r="C9" s="201"/>
      <c r="D9" s="201"/>
      <c r="E9" s="201"/>
      <c r="F9" s="201"/>
      <c r="G9" s="201"/>
      <c r="H9" s="201"/>
      <c r="I9" s="201"/>
      <c r="J9" s="201"/>
      <c r="K9" s="201"/>
      <c r="L9" s="264" t="s">
        <v>5</v>
      </c>
      <c r="M9" s="264"/>
      <c r="N9" s="264"/>
      <c r="O9" s="288">
        <f>Sheet1!$O$9</f>
        <v>0</v>
      </c>
      <c r="P9" s="288"/>
      <c r="Q9" s="194"/>
      <c r="R9" s="268"/>
      <c r="S9" s="269"/>
      <c r="T9" s="270"/>
      <c r="U9" s="258"/>
      <c r="V9" s="199"/>
      <c r="W9" s="199"/>
      <c r="X9" s="200"/>
      <c r="Y9" s="89"/>
      <c r="Z9" s="77"/>
      <c r="AA9" s="77"/>
      <c r="AH9" s="20">
        <f t="shared" si="0"/>
        <v>0</v>
      </c>
    </row>
    <row r="10" spans="1:34" s="20" customFormat="1" ht="20.100000000000001" customHeight="1">
      <c r="A10" s="262" t="s">
        <v>120</v>
      </c>
      <c r="B10" s="262"/>
      <c r="C10" s="263" t="str">
        <f>Sheet1!$C$10</f>
        <v>Manzoor Ali Solangi</v>
      </c>
      <c r="D10" s="263"/>
      <c r="E10" s="263"/>
      <c r="F10" s="263"/>
      <c r="G10" s="263"/>
      <c r="H10" s="264" t="s">
        <v>121</v>
      </c>
      <c r="I10" s="264"/>
      <c r="J10" s="264"/>
      <c r="K10" s="201">
        <f>Sheet1!$K$10</f>
        <v>0</v>
      </c>
      <c r="L10" s="201"/>
      <c r="M10" s="201"/>
      <c r="N10" s="201"/>
      <c r="O10" s="201"/>
      <c r="P10" s="201"/>
      <c r="Q10" s="194"/>
      <c r="R10" s="268"/>
      <c r="S10" s="269"/>
      <c r="T10" s="270"/>
      <c r="U10" s="258"/>
      <c r="V10" s="199"/>
      <c r="W10" s="199"/>
      <c r="X10" s="200"/>
      <c r="Y10" s="89"/>
      <c r="Z10" s="77"/>
      <c r="AA10" s="77"/>
      <c r="AH10" s="20">
        <f t="shared" si="0"/>
        <v>0</v>
      </c>
    </row>
    <row r="11" spans="1:34" s="20" customFormat="1" ht="9.9499999999999993" customHeight="1">
      <c r="A11" s="182"/>
      <c r="B11" s="182"/>
      <c r="C11" s="182"/>
      <c r="D11" s="281" t="s">
        <v>137</v>
      </c>
      <c r="E11" s="281"/>
      <c r="F11" s="281" t="s">
        <v>137</v>
      </c>
      <c r="G11" s="281"/>
      <c r="H11" s="182"/>
      <c r="I11" s="182"/>
      <c r="J11" s="182"/>
      <c r="K11" s="182"/>
      <c r="L11" s="182"/>
      <c r="M11" s="182"/>
      <c r="N11" s="182"/>
      <c r="O11" s="182"/>
      <c r="P11" s="182"/>
      <c r="Q11" s="194"/>
      <c r="R11" s="268"/>
      <c r="S11" s="269"/>
      <c r="T11" s="270"/>
      <c r="U11" s="259" t="s">
        <v>138</v>
      </c>
      <c r="V11" s="164"/>
      <c r="W11" s="164"/>
      <c r="X11" s="165"/>
      <c r="Y11" s="91"/>
      <c r="Z11" s="79"/>
      <c r="AA11" s="79"/>
      <c r="AH11" s="20">
        <f t="shared" si="0"/>
        <v>0</v>
      </c>
    </row>
    <row r="12" spans="1:34" s="20" customFormat="1" ht="14.1" customHeight="1">
      <c r="A12" s="186" t="s">
        <v>7</v>
      </c>
      <c r="B12" s="130" t="s">
        <v>8</v>
      </c>
      <c r="C12" s="131"/>
      <c r="D12" s="172" t="s">
        <v>136</v>
      </c>
      <c r="E12" s="282"/>
      <c r="F12" s="282"/>
      <c r="G12" s="282"/>
      <c r="H12" s="282"/>
      <c r="I12" s="282"/>
      <c r="J12" s="282"/>
      <c r="K12" s="282"/>
      <c r="L12" s="282"/>
      <c r="M12" s="282"/>
      <c r="N12" s="282"/>
      <c r="O12" s="285">
        <f>Sheet1!$O$12</f>
        <v>60</v>
      </c>
      <c r="P12" s="286"/>
      <c r="Q12" s="194"/>
      <c r="R12" s="268"/>
      <c r="S12" s="269"/>
      <c r="T12" s="270"/>
      <c r="U12" s="259"/>
      <c r="V12" s="164"/>
      <c r="W12" s="164"/>
      <c r="X12" s="165"/>
      <c r="Y12" s="91"/>
      <c r="Z12" s="79"/>
      <c r="AA12" s="79"/>
      <c r="AH12" s="20">
        <f t="shared" si="0"/>
        <v>0</v>
      </c>
    </row>
    <row r="13" spans="1:34" s="20" customFormat="1" ht="14.1" customHeight="1">
      <c r="A13" s="187"/>
      <c r="B13" s="132"/>
      <c r="C13" s="133"/>
      <c r="D13" s="283"/>
      <c r="E13" s="284"/>
      <c r="F13" s="284"/>
      <c r="G13" s="284"/>
      <c r="H13" s="284"/>
      <c r="I13" s="284"/>
      <c r="J13" s="284"/>
      <c r="K13" s="284"/>
      <c r="L13" s="284"/>
      <c r="M13" s="284"/>
      <c r="N13" s="284"/>
      <c r="O13" s="275"/>
      <c r="P13" s="287"/>
      <c r="Q13" s="194"/>
      <c r="R13" s="268"/>
      <c r="S13" s="269"/>
      <c r="T13" s="270"/>
      <c r="U13" s="259"/>
      <c r="V13" s="164"/>
      <c r="W13" s="164"/>
      <c r="X13" s="165"/>
      <c r="Y13" s="91"/>
      <c r="Z13" s="79"/>
      <c r="AA13" s="79"/>
      <c r="AH13" s="20">
        <f t="shared" si="0"/>
        <v>0</v>
      </c>
    </row>
    <row r="14" spans="1:34" s="20" customFormat="1" ht="14.1" customHeight="1">
      <c r="A14" s="187"/>
      <c r="B14" s="132"/>
      <c r="C14" s="133"/>
      <c r="D14" s="172" t="s">
        <v>133</v>
      </c>
      <c r="E14" s="173"/>
      <c r="F14" s="172" t="s">
        <v>134</v>
      </c>
      <c r="G14" s="173"/>
      <c r="H14" s="179" t="s">
        <v>132</v>
      </c>
      <c r="I14" s="179"/>
      <c r="J14" s="179"/>
      <c r="K14" s="179"/>
      <c r="L14" s="179"/>
      <c r="M14" s="179"/>
      <c r="N14" s="179"/>
      <c r="O14" s="179"/>
      <c r="P14" s="179"/>
      <c r="Q14" s="194"/>
      <c r="R14" s="268"/>
      <c r="S14" s="269"/>
      <c r="T14" s="270"/>
      <c r="U14" s="259"/>
      <c r="V14" s="164"/>
      <c r="W14" s="164"/>
      <c r="X14" s="165"/>
      <c r="Y14" s="91"/>
      <c r="Z14" s="79"/>
      <c r="AA14" s="79"/>
      <c r="AH14" s="20">
        <f t="shared" si="0"/>
        <v>0</v>
      </c>
    </row>
    <row r="15" spans="1:34" s="20" customFormat="1" ht="14.1" customHeight="1" thickBot="1">
      <c r="A15" s="187"/>
      <c r="B15" s="132"/>
      <c r="C15" s="133"/>
      <c r="D15" s="174"/>
      <c r="E15" s="175"/>
      <c r="F15" s="174"/>
      <c r="G15" s="175"/>
      <c r="H15" s="179"/>
      <c r="I15" s="179"/>
      <c r="J15" s="179"/>
      <c r="K15" s="179"/>
      <c r="L15" s="179"/>
      <c r="M15" s="179"/>
      <c r="N15" s="179"/>
      <c r="O15" s="179"/>
      <c r="P15" s="179"/>
      <c r="Q15" s="194"/>
      <c r="R15" s="268"/>
      <c r="S15" s="269"/>
      <c r="T15" s="270"/>
      <c r="U15" s="259"/>
      <c r="V15" s="164"/>
      <c r="W15" s="164"/>
      <c r="X15" s="165"/>
      <c r="Y15" s="91"/>
      <c r="Z15" s="79"/>
      <c r="AA15" s="79"/>
      <c r="AH15" s="20">
        <f t="shared" si="0"/>
        <v>0</v>
      </c>
    </row>
    <row r="16" spans="1:34" s="20" customFormat="1" ht="14.1" customHeight="1" thickBot="1">
      <c r="A16" s="187"/>
      <c r="B16" s="132"/>
      <c r="C16" s="133"/>
      <c r="D16" s="174"/>
      <c r="E16" s="175"/>
      <c r="F16" s="174"/>
      <c r="G16" s="175"/>
      <c r="H16" s="181"/>
      <c r="I16" s="181"/>
      <c r="J16" s="181"/>
      <c r="K16" s="181"/>
      <c r="L16" s="181"/>
      <c r="M16" s="181"/>
      <c r="N16" s="181"/>
      <c r="O16" s="181"/>
      <c r="P16" s="181"/>
      <c r="Q16" s="194"/>
      <c r="R16" s="271"/>
      <c r="S16" s="272"/>
      <c r="T16" s="273"/>
      <c r="U16" s="260"/>
      <c r="V16" s="260"/>
      <c r="W16" s="260"/>
      <c r="X16" s="261"/>
      <c r="Y16" s="91"/>
      <c r="Z16" s="79"/>
      <c r="AA16" s="79"/>
    </row>
    <row r="17" spans="1:103" s="20" customFormat="1" ht="18" customHeight="1">
      <c r="A17" s="188"/>
      <c r="B17" s="134"/>
      <c r="C17" s="135"/>
      <c r="D17" s="21" t="s">
        <v>9</v>
      </c>
      <c r="E17" s="9">
        <f>(50*O12)/100</f>
        <v>30</v>
      </c>
      <c r="F17" s="21" t="s">
        <v>9</v>
      </c>
      <c r="G17" s="9">
        <f>(50*O12)/100</f>
        <v>30</v>
      </c>
      <c r="H17" s="168" t="s">
        <v>9</v>
      </c>
      <c r="I17" s="169"/>
      <c r="J17" s="169"/>
      <c r="K17" s="169"/>
      <c r="L17" s="169"/>
      <c r="M17" s="169"/>
      <c r="N17" s="169"/>
      <c r="O17" s="169"/>
      <c r="P17" s="9">
        <f>(E17+G17)</f>
        <v>60</v>
      </c>
      <c r="Q17" s="194"/>
      <c r="R17" s="24" t="s">
        <v>125</v>
      </c>
      <c r="S17" s="278" t="s">
        <v>122</v>
      </c>
      <c r="T17" s="235"/>
      <c r="U17" s="279"/>
      <c r="V17" s="279"/>
      <c r="W17" s="279"/>
      <c r="X17" s="280"/>
      <c r="Y17" s="88"/>
      <c r="Z17" s="76"/>
      <c r="AA17" s="76"/>
    </row>
    <row r="18" spans="1:103" s="20" customFormat="1" ht="5.0999999999999996" customHeight="1">
      <c r="A18" s="39"/>
      <c r="B18" s="130"/>
      <c r="C18" s="131"/>
      <c r="D18" s="128" t="s">
        <v>137</v>
      </c>
      <c r="E18" s="129"/>
      <c r="F18" s="128" t="s">
        <v>137</v>
      </c>
      <c r="G18" s="129"/>
      <c r="H18" s="130"/>
      <c r="I18" s="171"/>
      <c r="J18" s="171"/>
      <c r="K18" s="171"/>
      <c r="L18" s="171"/>
      <c r="M18" s="171"/>
      <c r="N18" s="171"/>
      <c r="O18" s="171"/>
      <c r="P18" s="131"/>
      <c r="Q18" s="194"/>
      <c r="R18" s="41"/>
      <c r="S18" s="162"/>
      <c r="T18" s="162"/>
      <c r="U18" s="162"/>
      <c r="V18" s="162"/>
      <c r="W18" s="162"/>
      <c r="X18" s="163"/>
      <c r="Y18" s="92"/>
      <c r="Z18" s="80"/>
      <c r="AA18" s="80"/>
      <c r="AF18" s="20" t="b">
        <f>Sheet10!$AF$38</f>
        <v>0</v>
      </c>
      <c r="AG18" s="20" t="str">
        <f>IF(AND(AF19=TRUE, AF18=TRUE),IF(A19-Sheet10!A38=1,"OK","INCORRECT"),"")</f>
        <v/>
      </c>
      <c r="BO18" s="20" t="str">
        <f>Sheet10!BO38</f>
        <v/>
      </c>
      <c r="BP18" s="20" t="b">
        <f>Sheet10!BP38</f>
        <v>0</v>
      </c>
      <c r="BQ18" s="20" t="b">
        <f>Sheet10!BQ38</f>
        <v>0</v>
      </c>
      <c r="BR18" s="20" t="b">
        <f>Sheet10!BR38</f>
        <v>0</v>
      </c>
      <c r="BS18" s="20" t="str">
        <f>Sheet10!BS38</f>
        <v/>
      </c>
      <c r="BT18" s="20" t="str">
        <f>Sheet10!BT38</f>
        <v/>
      </c>
      <c r="BU18" s="20" t="str">
        <f>Sheet10!BU38</f>
        <v/>
      </c>
      <c r="BV18" s="20" t="str">
        <f>Sheet10!BV38</f>
        <v/>
      </c>
      <c r="BW18" s="20" t="str">
        <f>Sheet10!BW38</f>
        <v/>
      </c>
      <c r="BX18" s="20" t="str">
        <f>Sheet10!BX38</f>
        <v>INCORRECT</v>
      </c>
      <c r="BY18" s="20" t="b">
        <f>Sheet10!BY38</f>
        <v>0</v>
      </c>
      <c r="BZ18" s="20" t="str">
        <f>Sheet10!BZ38</f>
        <v/>
      </c>
      <c r="CA18" s="20" t="b">
        <f>Sheet10!CA38</f>
        <v>0</v>
      </c>
      <c r="CB18" s="20" t="b">
        <f>Sheet10!CB38</f>
        <v>0</v>
      </c>
      <c r="CC18" s="20" t="b">
        <f>Sheet10!CC38</f>
        <v>0</v>
      </c>
      <c r="CD18" s="20" t="b">
        <f>Sheet10!CD38</f>
        <v>0</v>
      </c>
      <c r="CE18" s="20" t="b">
        <f>Sheet10!CE38</f>
        <v>0</v>
      </c>
      <c r="CF18" s="20" t="b">
        <f>Sheet10!CF38</f>
        <v>0</v>
      </c>
      <c r="CG18" s="20" t="str">
        <f>Sheet10!CG38</f>
        <v/>
      </c>
      <c r="CH18" s="20" t="str">
        <f>Sheet10!CH38</f>
        <v/>
      </c>
      <c r="CI18" s="20" t="str">
        <f>Sheet10!CI38</f>
        <v/>
      </c>
      <c r="CJ18" s="20" t="str">
        <f>Sheet10!CJ38</f>
        <v/>
      </c>
      <c r="CK18" s="20" t="str">
        <f>Sheet10!CK38</f>
        <v/>
      </c>
      <c r="CL18" s="20" t="str">
        <f>Sheet10!CL38</f>
        <v/>
      </c>
      <c r="CM18" s="20" t="str">
        <f>Sheet10!CM38</f>
        <v/>
      </c>
      <c r="CN18" s="20" t="str">
        <f>Sheet10!CN38</f>
        <v/>
      </c>
      <c r="CO18" s="20" t="str">
        <f>Sheet10!CO38</f>
        <v>NO</v>
      </c>
      <c r="CP18" s="20" t="str">
        <f>Sheet10!CP38</f>
        <v>NO</v>
      </c>
      <c r="CQ18" s="20" t="str">
        <f>Sheet10!CQ38</f>
        <v>NO</v>
      </c>
      <c r="CR18" s="20" t="str">
        <f>Sheet10!CR38</f>
        <v>NO</v>
      </c>
      <c r="CS18" s="20" t="str">
        <f>Sheet10!CS38</f>
        <v>OK</v>
      </c>
      <c r="CT18" s="20" t="b">
        <f>Sheet10!CT38</f>
        <v>0</v>
      </c>
      <c r="CU18" s="20" t="b">
        <f>Sheet10!CU38</f>
        <v>0</v>
      </c>
      <c r="CV18" s="20" t="b">
        <f>Sheet10!CV38</f>
        <v>0</v>
      </c>
      <c r="CW18" s="20" t="b">
        <f>Sheet10!CW38</f>
        <v>0</v>
      </c>
      <c r="CX18" s="20" t="str">
        <f>Sheet10!CX38</f>
        <v>SEQUENCE INCORRECT</v>
      </c>
      <c r="CY18" s="20">
        <f>Sheet10!CY38</f>
        <v>19</v>
      </c>
    </row>
    <row r="19" spans="1:103" s="20" customFormat="1" ht="20.100000000000001" customHeight="1" thickBot="1">
      <c r="A19" s="37"/>
      <c r="B19" s="126"/>
      <c r="C19" s="127"/>
      <c r="D19" s="126"/>
      <c r="E19" s="127"/>
      <c r="F19" s="126"/>
      <c r="G19" s="127"/>
      <c r="H19" s="139" t="str">
        <f>IF(AND(AG19="OK",R19="OK"),IF(AND(A19&lt;&gt;"",D19&lt;&gt;"",F19&lt;&gt;"",OR(D19&lt;=E17,D19="ABS"),OR(F19&lt;=G17,F19="ABS")),IF(AND(F19="ABS"),"ABS",IF(SUM(D19:F19)=0,"ZERO",SUM(D19,F19))),""),"")</f>
        <v/>
      </c>
      <c r="I19" s="140"/>
      <c r="J19" s="140"/>
      <c r="K19" s="140"/>
      <c r="L19" s="140"/>
      <c r="M19" s="140"/>
      <c r="N19" s="140"/>
      <c r="O19" s="140"/>
      <c r="P19" s="141"/>
      <c r="Q19" s="194"/>
      <c r="R19" s="49" t="str">
        <f>IF(A19&lt;&gt;"",IF(CX19="SEQUENCE CORRECT",IF(OR(T(AB19)="OK",T(Z19)="oKK",T(Y19)="oKK",T(AA19)="oKK",T(AC19)="oOk",T(AD19)="Okk",AE19="ok"),"OK","FORMAT INCORRECT"),"SEQUENCE INCORRECT"),"")</f>
        <v/>
      </c>
      <c r="S19" s="196" t="str">
        <f>IF(OR(AND(OR(D19&lt;=E17,D19=0,D19="ABS"),OR(F19&lt;=G17,F19=0,F19="ABS"))),IF(OR(AND(A19="",B19="",D19="",F19=""),AND(A19&lt;&gt;"",B19&lt;&gt;"",D19&lt;&gt;"",F19&lt;&gt;"", AG19="OK")),"","Given Marks or Format is incorrect"), "Given Marks or Format is incorrect")</f>
        <v/>
      </c>
      <c r="T19" s="197"/>
      <c r="U19" s="197"/>
      <c r="V19" s="197"/>
      <c r="W19" s="197"/>
      <c r="X19" s="198"/>
      <c r="Y19" s="93"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15"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15"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13" t="b">
        <f>IF(AND( EXACT(LEFT(B19,LEN(G8)), G8),ISNUMBER(INT(MID(B19,(LEN(G8)+1),1))),ISNUMBER(INT(MID(B19,(LEN(G8)+2),1))), MID(B19,(LEN(G8)+1),2)&lt;&gt;"00",OR(ISNUMBER(INT(MID(B19,(LEN(G8)+3),1))),MID(B19,(LEN(G8)+3),1)=""),  OR(AND(ISNUMBER(INT(MID(B19,(LEN(G8)+1),3))),MID(B19,(LEN(G8)+1),1)&lt;&gt;"0", MID(B19,(LEN(G8)+4),1)=""),AND((ISNUMBER(INT(MID(B19,(LEN(G8)+1),2)))),MID(B19,(LEN(G8)+3),1)=""))),"OK")</f>
        <v>0</v>
      </c>
      <c r="AC19" s="14"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15"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6"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20" t="b">
        <f>IF(ISNUMBER(A19)&lt;&gt;"",AND(ISNUMBER(INT(MID(A19,1,3))),MID(A19,4,1)="",MID(A19,1,1)&lt;&gt;"0"))</f>
        <v>0</v>
      </c>
      <c r="AG19" s="20" t="str">
        <f>IF(AND(AG18="OK",AF19=TRUE),"OK","S# INCORRECT")</f>
        <v>S# INCORRECT</v>
      </c>
      <c r="BO19" s="20" t="str">
        <f>RIGHT(B19,3)</f>
        <v/>
      </c>
      <c r="BP19" s="20" t="b">
        <f>ISNUMBER(INT((MID(BO19,1,1))))</f>
        <v>0</v>
      </c>
      <c r="BQ19" s="20" t="b">
        <f>ISNUMBER(INT((MID(BO19,2,1))))</f>
        <v>0</v>
      </c>
      <c r="BR19" s="20" t="b">
        <f>ISNUMBER(INT((MID(BO19,3,1))))</f>
        <v>0</v>
      </c>
      <c r="BS19" s="20" t="str">
        <f>IF(BP19=TRUE, MID(BO19,1,1),"")</f>
        <v/>
      </c>
      <c r="BT19" s="20" t="str">
        <f>IF(BQ19=TRUE, MID(BO19,2,1),"")</f>
        <v/>
      </c>
      <c r="BU19" s="20" t="str">
        <f>IF(BR19=TRUE, MID(BO19,3,1),"")</f>
        <v/>
      </c>
      <c r="BV19" s="20" t="str">
        <f>T(BS19)&amp;T(BT19)&amp;T(BU19)</f>
        <v/>
      </c>
      <c r="BW19" s="44" t="str">
        <f>IF(BV19="","",INT(TRIM(BV19)))</f>
        <v/>
      </c>
      <c r="BX19" s="45" t="str">
        <f>"OK"</f>
        <v>OK</v>
      </c>
      <c r="BY19" s="20" t="b">
        <f>BW19&gt;BW18</f>
        <v>0</v>
      </c>
      <c r="BZ19" s="46" t="str">
        <f>LEFT(B19,6)</f>
        <v/>
      </c>
      <c r="CA19" s="20" t="b">
        <f>ISNUMBER(INT((MID(BZ19,1,1))))</f>
        <v>0</v>
      </c>
      <c r="CB19" s="20" t="b">
        <f>ISNUMBER(INT((MID(BZ19,2,1))))</f>
        <v>0</v>
      </c>
      <c r="CC19" s="20" t="b">
        <f>ISNUMBER(INT((MID(BZ19,3,1))))</f>
        <v>0</v>
      </c>
      <c r="CD19" s="20" t="b">
        <f>ISNUMBER(INT((MID(BZ19,4,1))))</f>
        <v>0</v>
      </c>
      <c r="CE19" s="20" t="b">
        <f>ISNUMBER(INT((MID(BZ19,5,1))))</f>
        <v>0</v>
      </c>
      <c r="CF19" s="20" t="b">
        <f>ISNUMBER(INT((MID(BZ19,6,1))))</f>
        <v>0</v>
      </c>
      <c r="CG19" s="20" t="str">
        <f>IF(CA19=TRUE, MID(BZ19,1,1),"")</f>
        <v/>
      </c>
      <c r="CH19" s="20" t="str">
        <f>IF(CB19=TRUE, MID(BZ19,2,1),"")</f>
        <v/>
      </c>
      <c r="CI19" s="20" t="str">
        <f>IF(CC19=TRUE, MID(BZ19,3,1),"")</f>
        <v/>
      </c>
      <c r="CJ19" s="20" t="str">
        <f>IF(CD19=TRUE, MID(BZ19,4,1),"")</f>
        <v/>
      </c>
      <c r="CK19" s="20" t="str">
        <f>IF(CE19=TRUE, MID(BZ19,5,1),"")</f>
        <v/>
      </c>
      <c r="CL19" s="20" t="str">
        <f>IF(CF19=TRUE, MID(BZ19,6,1),"")</f>
        <v/>
      </c>
      <c r="CM19" s="46" t="str">
        <f>TRIM(T(CG19)&amp;T(CH19)&amp;T(CI19))</f>
        <v/>
      </c>
      <c r="CN19" s="46" t="str">
        <f>TRIM(T(CJ19)&amp;T(CK19)&amp;T(CL19))</f>
        <v/>
      </c>
      <c r="CO19" s="47" t="str">
        <f>IF(OR(MID(BZ19,3,1)="-",MID(BZ19,4,1)="-"),T(CM19),"NO")</f>
        <v>NO</v>
      </c>
      <c r="CP19" s="47" t="str">
        <f>IF(OR(MID(BZ19,3,1)="-",MID(BZ19,4,1)="-"),T(CN19),"NO")</f>
        <v>NO</v>
      </c>
      <c r="CQ19" s="45" t="str">
        <f>IF(AND(CO19&lt;&gt;"NO", CP19&lt;&gt;"NO"),IF(CP19&lt;CO19,"OK","INCORRECT"),"NO")</f>
        <v>NO</v>
      </c>
      <c r="CR19" s="45" t="str">
        <f>IF(AND(CO19&lt;&gt;"NO", CP19&lt;&gt;"NO"),IF(CP19&lt;=CP18,"OK","INCORRECT"),"NO")</f>
        <v>NO</v>
      </c>
      <c r="CS19" s="47" t="str">
        <f>IF(OR(AND(OR(AND(CQ19="NO",CR19="NO"),AND(CQ19="OK", CR19="OK")),AND(CQ18="NO", CR18="NO")),AND(AND(CQ19="OK",CR19="OK",OR(AND(CQ18="NO", CR18="NO"),AND(CQ18="OK", CR18="OK"))))),"OK","INCORRECT")</f>
        <v>OK</v>
      </c>
      <c r="CT19" s="20" t="b">
        <f>IF(CS19="OK",IF(AND(CO18="NO",CO19="NO"),BW19&gt;BW18))</f>
        <v>0</v>
      </c>
      <c r="CU19" s="20" t="b">
        <f>IF(CS19="OK",AND(CQ19="OK",CR19="OK",CQ18="NO",CR18="NO"))</f>
        <v>0</v>
      </c>
      <c r="CV19" s="20" t="b">
        <f>IF(CS19="OK",IF(AND(EXACT(CN18,CN19)),BW19&gt;BW18))</f>
        <v>0</v>
      </c>
      <c r="CW19" s="20" t="b">
        <f>IF(CS19="OK",CP19&lt;CP18)</f>
        <v>0</v>
      </c>
      <c r="CX19" s="46" t="str">
        <f>IF(AND(CT19=FALSE,CU19=FALSE,CV19=FALSE,CW19=FALSE),"SEQUENCE INCORRECT","SEQUENCE CORRECT")</f>
        <v>SEQUENCE INCORRECT</v>
      </c>
      <c r="CY19" s="48">
        <f>COUNTIF(B18:B18,T(B19))</f>
        <v>1</v>
      </c>
    </row>
    <row r="20" spans="1:103" s="20" customFormat="1" ht="20.100000000000001" customHeight="1" thickBot="1">
      <c r="A20" s="59"/>
      <c r="B20" s="126"/>
      <c r="C20" s="127"/>
      <c r="D20" s="126"/>
      <c r="E20" s="127"/>
      <c r="F20" s="126"/>
      <c r="G20" s="127"/>
      <c r="H20" s="139" t="str">
        <f>IF(AND(AG20="OK",R20="OK"),IF(AND(A20&lt;&gt;"",D20&lt;&gt;"",F20&lt;&gt;"",OR(D20&lt;=E17,D20="ABS"),OR(F20&lt;=G17,F20="ABS")),IF(AND(F20="ABS"),"ABS",IF(SUM(D20:F20)=0,"ZERO",SUM(D20,F20))),""),"")</f>
        <v/>
      </c>
      <c r="I20" s="140"/>
      <c r="J20" s="140"/>
      <c r="K20" s="140"/>
      <c r="L20" s="140"/>
      <c r="M20" s="140"/>
      <c r="N20" s="140"/>
      <c r="O20" s="140"/>
      <c r="P20" s="141"/>
      <c r="Q20" s="194"/>
      <c r="R20" s="49" t="str">
        <f t="shared" ref="R20:R38" si="1">IF(A20&lt;&gt;"",IF(CX20="SEQUENCE CORRECT",IF(OR(T(AB20)="OK",T(Z20)="oKK",T(Y20)="oKK",T(AA20)="oKK",T(AC20)="oOk",T(AD20)="Okk",AE20="ok"),"OK","FORMAT INCORRECT"),"SEQUENCE INCORRECT"),"")</f>
        <v/>
      </c>
      <c r="S20" s="145" t="str">
        <f>IF(OR(AND(OR(D20&lt;=E17,D20=0,D20="ABS"),OR(F20&lt;=G17,F20=0,F20="ABS"))),IF(OR(AND(A20="",B20="",D20="",F20=""),AND(A20&lt;&gt;"",B20&lt;&gt;"",D20&lt;&gt;"",F20&lt;&gt;"", AG20="OK")),"","Given Marks or Format is incorrect"), "Given Marks or Format is incorrect")</f>
        <v/>
      </c>
      <c r="T20" s="146"/>
      <c r="U20" s="146"/>
      <c r="V20" s="146"/>
      <c r="W20" s="146"/>
      <c r="X20" s="147"/>
      <c r="Y20" s="93"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15"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15"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13" t="b">
        <f>IF(AND( EXACT(LEFT(B20,LEN(G8)), G8),ISNUMBER(INT(MID(B20,(LEN(G8)+1),1))),ISNUMBER(INT(MID(B20,(LEN(G8)+2),1))), MID(B20,(LEN(G8)+1),2)&lt;&gt;"00",OR(ISNUMBER(INT(MID(B20,(LEN(G8)+3),1))),MID(B20,(LEN(G8)+3),1)=""),  OR(AND(ISNUMBER(INT(MID(B20,(LEN(G8)+1),3))),MID(B20,(LEN(G8)+1),1)&lt;&gt;"0", MID(B20,(LEN(G8)+4),1)=""),AND((ISNUMBER(INT(MID(B20,(LEN(G8)+1),2)))),MID(B20,(LEN(G8)+3),1)=""))),"OK")</f>
        <v>0</v>
      </c>
      <c r="AC20" s="14"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15"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6"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0" t="b">
        <f>IF(AND(ISNUMBER(A19)&lt;&gt;"",ISNUMBER(A20)&lt;&gt;""),IF(AND(ISNUMBER(A20),ISNUMBER(A19)),IF(A20-A19=1,AND(ISNUMBER(INT(MID(A20,1,3))),MID(A20,4,1)="",MID(A20,1,1)&lt;&gt;"0"))))</f>
        <v>0</v>
      </c>
      <c r="AG20" s="20" t="str">
        <f t="shared" ref="AG20:AG38" si="2">IF(AF20=TRUE,"OK","S# INCORRECT")</f>
        <v>S# INCORRECT</v>
      </c>
      <c r="BO20" s="20" t="str">
        <f t="shared" ref="BO20:BO38" si="3">RIGHT(B20,3)</f>
        <v/>
      </c>
      <c r="BP20" s="20" t="b">
        <f t="shared" ref="BP20:BP38" si="4">ISNUMBER(INT((MID(BO20,1,1))))</f>
        <v>0</v>
      </c>
      <c r="BQ20" s="20" t="b">
        <f t="shared" ref="BQ20:BQ38" si="5">ISNUMBER(INT((MID(BO20,2,1))))</f>
        <v>0</v>
      </c>
      <c r="BR20" s="20" t="b">
        <f t="shared" ref="BR20:BR38" si="6">ISNUMBER(INT((MID(BO20,3,1))))</f>
        <v>0</v>
      </c>
      <c r="BS20" s="20" t="str">
        <f t="shared" ref="BS20:BS38" si="7">IF(BP20=TRUE, MID(BO20,1,1),"")</f>
        <v/>
      </c>
      <c r="BT20" s="20" t="str">
        <f t="shared" ref="BT20:BT38" si="8">IF(BQ20=TRUE, MID(BO20,2,1),"")</f>
        <v/>
      </c>
      <c r="BU20" s="20" t="str">
        <f t="shared" ref="BU20:BU38" si="9">IF(BR20=TRUE, MID(BO20,3,1),"")</f>
        <v/>
      </c>
      <c r="BV20" s="20" t="str">
        <f t="shared" ref="BV20:BV38" si="10">T(BS20)&amp;T(BT20)&amp;T(BU20)</f>
        <v/>
      </c>
      <c r="BW20" s="44" t="str">
        <f t="shared" ref="BW20:BW38" si="11">IF(BV20="","",INT(TRIM(BV20)))</f>
        <v/>
      </c>
      <c r="BX20" s="45" t="str">
        <f>IF(BW20&gt;BW19,"OK","INCORRECT")</f>
        <v>INCORRECT</v>
      </c>
      <c r="BY20" s="20" t="b">
        <f>BW20&gt;BW19</f>
        <v>0</v>
      </c>
      <c r="BZ20" s="46" t="str">
        <f t="shared" ref="BZ20:BZ38" si="12">LEFT(B20,6)</f>
        <v/>
      </c>
      <c r="CA20" s="20" t="b">
        <f t="shared" ref="CA20:CA38" si="13">ISNUMBER(INT((MID(BZ20,1,1))))</f>
        <v>0</v>
      </c>
      <c r="CB20" s="20" t="b">
        <f t="shared" ref="CB20:CB38" si="14">ISNUMBER(INT((MID(BZ20,2,1))))</f>
        <v>0</v>
      </c>
      <c r="CC20" s="20" t="b">
        <f t="shared" ref="CC20:CC38" si="15">ISNUMBER(INT((MID(BZ20,3,1))))</f>
        <v>0</v>
      </c>
      <c r="CD20" s="20" t="b">
        <f t="shared" ref="CD20:CD38" si="16">ISNUMBER(INT((MID(BZ20,4,1))))</f>
        <v>0</v>
      </c>
      <c r="CE20" s="20" t="b">
        <f t="shared" ref="CE20:CE38" si="17">ISNUMBER(INT((MID(BZ20,5,1))))</f>
        <v>0</v>
      </c>
      <c r="CF20" s="20" t="b">
        <f t="shared" ref="CF20:CF38" si="18">ISNUMBER(INT((MID(BZ20,6,1))))</f>
        <v>0</v>
      </c>
      <c r="CG20" s="20" t="str">
        <f t="shared" ref="CG20:CG38" si="19">IF(CA20=TRUE, MID(BZ20,1,1),"")</f>
        <v/>
      </c>
      <c r="CH20" s="20" t="str">
        <f t="shared" ref="CH20:CH38" si="20">IF(CB20=TRUE, MID(BZ20,2,1),"")</f>
        <v/>
      </c>
      <c r="CI20" s="20" t="str">
        <f t="shared" ref="CI20:CI38" si="21">IF(CC20=TRUE, MID(BZ20,3,1),"")</f>
        <v/>
      </c>
      <c r="CJ20" s="20" t="str">
        <f t="shared" ref="CJ20:CJ38" si="22">IF(CD20=TRUE, MID(BZ20,4,1),"")</f>
        <v/>
      </c>
      <c r="CK20" s="20" t="str">
        <f t="shared" ref="CK20:CK38" si="23">IF(CE20=TRUE, MID(BZ20,5,1),"")</f>
        <v/>
      </c>
      <c r="CL20" s="20" t="str">
        <f t="shared" ref="CL20:CL38" si="24">IF(CF20=TRUE, MID(BZ20,6,1),"")</f>
        <v/>
      </c>
      <c r="CM20" s="46" t="str">
        <f t="shared" ref="CM20:CM38" si="25">TRIM(T(CG20)&amp;T(CH20)&amp;T(CI20))</f>
        <v/>
      </c>
      <c r="CN20" s="46" t="str">
        <f t="shared" ref="CN20:CN38" si="26">TRIM(T(CJ20)&amp;T(CK20)&amp;T(CL20))</f>
        <v/>
      </c>
      <c r="CO20" s="47" t="str">
        <f t="shared" ref="CO20:CO38" si="27">IF(OR(MID(BZ20,3,1)="-",MID(BZ20,4,1)="-"),T(CM20),"NO")</f>
        <v>NO</v>
      </c>
      <c r="CP20" s="47" t="str">
        <f t="shared" ref="CP20:CP38" si="28">IF(OR(MID(BZ20,3,1)="-",MID(BZ20,4,1)="-"),T(CN20),"NO")</f>
        <v>NO</v>
      </c>
      <c r="CQ20" s="45" t="str">
        <f>IF(AND(CO20&lt;&gt;"NO", CP20&lt;&gt;"NO"),IF(CP20&lt;CO20,"OK","INCORRECT"),"NO")</f>
        <v>NO</v>
      </c>
      <c r="CR20" s="45" t="str">
        <f>IF(AND(CO20&lt;&gt;"NO", CP20&lt;&gt;"NO"),IF(CP20&lt;=CP19,"OK","INCORRECT"),"NO")</f>
        <v>NO</v>
      </c>
      <c r="CS20" s="47" t="str">
        <f>IF(OR(AND(OR(AND(CQ20="NO",CR20="NO"),AND(CQ20="OK", CR20="OK")),AND(CQ19="NO", CR19="NO")),AND(AND(CQ20="OK",CR20="OK",OR(AND(CQ19="NO", CR19="NO"),AND(CQ19="OK", CR19="OK"))))),"OK","INCORRECT")</f>
        <v>OK</v>
      </c>
      <c r="CT20" s="20" t="b">
        <f>IF(CS20="OK",IF(AND(CO19="NO",CO20="NO"),BW20&gt;BW19))</f>
        <v>0</v>
      </c>
      <c r="CU20" s="20" t="b">
        <f>IF(CS20="OK",AND(CQ20="OK",CR20="OK",CQ19="NO",CR19="NO"))</f>
        <v>0</v>
      </c>
      <c r="CV20" s="20" t="b">
        <f>IF(CS20="OK",IF(AND(EXACT(CN19,CN20)),BW20&gt;BW19))</f>
        <v>0</v>
      </c>
      <c r="CW20" s="20" t="b">
        <f>IF(CS20="OK",CP20&lt;CP19)</f>
        <v>0</v>
      </c>
      <c r="CX20" s="46" t="str">
        <f>IF(AND(CT20=FALSE,CU20=FALSE,CV20=FALSE,CW20=FALSE),"SEQUENCE INCORRECT","SEQUENCE CORRECT")</f>
        <v>SEQUENCE INCORRECT</v>
      </c>
      <c r="CY20" s="48">
        <f>COUNTIF(B19:B19,T(B20))</f>
        <v>1</v>
      </c>
    </row>
    <row r="21" spans="1:103" s="20" customFormat="1" ht="20.100000000000001" customHeight="1" thickBot="1">
      <c r="A21" s="37"/>
      <c r="B21" s="126"/>
      <c r="C21" s="127"/>
      <c r="D21" s="126"/>
      <c r="E21" s="127"/>
      <c r="F21" s="126"/>
      <c r="G21" s="127"/>
      <c r="H21" s="139" t="str">
        <f>IF(AND(AG21="OK",R21="OK"),IF(AND(A21&lt;&gt;"",D21&lt;&gt;"",F21&lt;&gt;"",OR(D21&lt;=E17,D21="ABS"),OR(F21&lt;=G17,F21="ABS")),IF(AND(F21="ABS"),"ABS",IF(SUM(D21:F21)=0,"ZERO",SUM(D21,F21))),""),"")</f>
        <v/>
      </c>
      <c r="I21" s="140"/>
      <c r="J21" s="140"/>
      <c r="K21" s="140"/>
      <c r="L21" s="140"/>
      <c r="M21" s="140"/>
      <c r="N21" s="140"/>
      <c r="O21" s="140"/>
      <c r="P21" s="141"/>
      <c r="Q21" s="194"/>
      <c r="R21" s="49" t="str">
        <f t="shared" si="1"/>
        <v/>
      </c>
      <c r="S21" s="145" t="str">
        <f>IF(OR(AND(OR(D21&lt;=E17,D21=0,D21="ABS"),OR(F21&lt;=G17,F21=0,F21="ABS"))),IF(OR(AND(A21="",B21="",D21="",F21=""),AND(A21&lt;&gt;"",B21&lt;&gt;"",D21&lt;&gt;"",F21&lt;&gt;"", AG21="OK")),"","Given Marks or Format is incorrect"), "Given Marks or Format is incorrect")</f>
        <v/>
      </c>
      <c r="T21" s="146"/>
      <c r="U21" s="146"/>
      <c r="V21" s="146"/>
      <c r="W21" s="146"/>
      <c r="X21" s="147"/>
      <c r="Y21" s="93"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15"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5"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3" t="b">
        <f>IF(AND( EXACT(LEFT(B21,LEN(G8)), G8),ISNUMBER(INT(MID(B21,(LEN(G8)+1),1))),ISNUMBER(INT(MID(B21,(LEN(G8)+2),1))), MID(B21,(LEN(G8)+1),2)&lt;&gt;"00",OR(ISNUMBER(INT(MID(B21,(LEN(G8)+3),1))),MID(B21,(LEN(G8)+3),1)=""),  OR(AND(ISNUMBER(INT(MID(B21,(LEN(G8)+1),3))),MID(B21,(LEN(G8)+1),1)&lt;&gt;"0", MID(B21,(LEN(G8)+4),1)=""),AND((ISNUMBER(INT(MID(B21,(LEN(G8)+1),2)))),MID(B21,(LEN(G8)+3),1)=""))),"OK")</f>
        <v>0</v>
      </c>
      <c r="AC21" s="14"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5"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6"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0" t="b">
        <f t="shared" ref="AF21:AF38" si="29">IF(AND(ISNUMBER(A20)&lt;&gt;"",ISNUMBER(A21)&lt;&gt;""),IF(AND(ISNUMBER(A21),ISNUMBER(A20)),IF(A21-A20=1,AND(ISNUMBER(INT(MID(A21,1,3))),MID(A21,4,1)="",MID(A21,1,1)&lt;&gt;"0"))))</f>
        <v>0</v>
      </c>
      <c r="AG21" s="20" t="str">
        <f t="shared" si="2"/>
        <v>S# INCORRECT</v>
      </c>
      <c r="BO21" s="20" t="str">
        <f t="shared" si="3"/>
        <v/>
      </c>
      <c r="BP21" s="20" t="b">
        <f t="shared" si="4"/>
        <v>0</v>
      </c>
      <c r="BQ21" s="20" t="b">
        <f t="shared" si="5"/>
        <v>0</v>
      </c>
      <c r="BR21" s="20" t="b">
        <f t="shared" si="6"/>
        <v>0</v>
      </c>
      <c r="BS21" s="20" t="str">
        <f t="shared" si="7"/>
        <v/>
      </c>
      <c r="BT21" s="20" t="str">
        <f t="shared" si="8"/>
        <v/>
      </c>
      <c r="BU21" s="20" t="str">
        <f t="shared" si="9"/>
        <v/>
      </c>
      <c r="BV21" s="20" t="str">
        <f t="shared" si="10"/>
        <v/>
      </c>
      <c r="BW21" s="44" t="str">
        <f t="shared" si="11"/>
        <v/>
      </c>
      <c r="BX21" s="45" t="str">
        <f t="shared" ref="BX21:BX38" si="30">IF(BW21&gt;BW20,"OK","INCORRECT")</f>
        <v>INCORRECT</v>
      </c>
      <c r="BY21" s="20" t="b">
        <f t="shared" ref="BY21:BY38" si="31">BW21&gt;BW20</f>
        <v>0</v>
      </c>
      <c r="BZ21" s="46" t="str">
        <f t="shared" si="12"/>
        <v/>
      </c>
      <c r="CA21" s="20" t="b">
        <f t="shared" si="13"/>
        <v>0</v>
      </c>
      <c r="CB21" s="20" t="b">
        <f t="shared" si="14"/>
        <v>0</v>
      </c>
      <c r="CC21" s="20" t="b">
        <f t="shared" si="15"/>
        <v>0</v>
      </c>
      <c r="CD21" s="20" t="b">
        <f t="shared" si="16"/>
        <v>0</v>
      </c>
      <c r="CE21" s="20" t="b">
        <f t="shared" si="17"/>
        <v>0</v>
      </c>
      <c r="CF21" s="20" t="b">
        <f t="shared" si="18"/>
        <v>0</v>
      </c>
      <c r="CG21" s="20" t="str">
        <f t="shared" si="19"/>
        <v/>
      </c>
      <c r="CH21" s="20" t="str">
        <f t="shared" si="20"/>
        <v/>
      </c>
      <c r="CI21" s="20" t="str">
        <f t="shared" si="21"/>
        <v/>
      </c>
      <c r="CJ21" s="20" t="str">
        <f t="shared" si="22"/>
        <v/>
      </c>
      <c r="CK21" s="20" t="str">
        <f t="shared" si="23"/>
        <v/>
      </c>
      <c r="CL21" s="20" t="str">
        <f t="shared" si="24"/>
        <v/>
      </c>
      <c r="CM21" s="46" t="str">
        <f t="shared" si="25"/>
        <v/>
      </c>
      <c r="CN21" s="46" t="str">
        <f t="shared" si="26"/>
        <v/>
      </c>
      <c r="CO21" s="47" t="str">
        <f t="shared" si="27"/>
        <v>NO</v>
      </c>
      <c r="CP21" s="47" t="str">
        <f t="shared" si="28"/>
        <v>NO</v>
      </c>
      <c r="CQ21" s="45" t="str">
        <f t="shared" ref="CQ21:CQ38" si="32">IF(AND(CO21&lt;&gt;"NO", CP21&lt;&gt;"NO"),IF(CP21&lt;CO21,"OK","INCORRECT"),"NO")</f>
        <v>NO</v>
      </c>
      <c r="CR21" s="45" t="str">
        <f t="shared" ref="CR21:CR38" si="33">IF(AND(CO21&lt;&gt;"NO", CP21&lt;&gt;"NO"),IF(CP21&lt;=CP20,"OK","INCORRECT"),"NO")</f>
        <v>NO</v>
      </c>
      <c r="CS21" s="47" t="str">
        <f t="shared" ref="CS21:CS38" si="34">IF(OR(AND(OR(AND(CQ21="NO",CR21="NO"),AND(CQ21="OK", CR21="OK")),AND(CQ20="NO", CR20="NO")),AND(AND(CQ21="OK",CR21="OK",OR(AND(CQ20="NO", CR20="NO"),AND(CQ20="OK", CR20="OK"))))),"OK","INCORRECT")</f>
        <v>OK</v>
      </c>
      <c r="CT21" s="20" t="b">
        <f t="shared" ref="CT21:CT38" si="35">IF(CS21="OK",IF(AND(CO20="NO",CO21="NO"),BW21&gt;BW20))</f>
        <v>0</v>
      </c>
      <c r="CU21" s="20" t="b">
        <f t="shared" ref="CU21:CU38" si="36">IF(CS21="OK",AND(CQ21="OK",CR21="OK",CQ20="NO",CR20="NO"))</f>
        <v>0</v>
      </c>
      <c r="CV21" s="20" t="b">
        <f t="shared" ref="CV21:CV38" si="37">IF(CS21="OK",IF(AND(EXACT(CN20,CN21)),BW21&gt;BW20))</f>
        <v>0</v>
      </c>
      <c r="CW21" s="20" t="b">
        <f t="shared" ref="CW21:CW38" si="38">IF(CS21="OK",CP21&lt;CP20)</f>
        <v>0</v>
      </c>
      <c r="CX21" s="46" t="str">
        <f t="shared" ref="CX21:CX38" si="39">IF(AND(CT21=FALSE,CU21=FALSE,CV21=FALSE,CW21=FALSE),"SEQUENCE INCORRECT","SEQUENCE CORRECT")</f>
        <v>SEQUENCE INCORRECT</v>
      </c>
      <c r="CY21" s="48">
        <f>COUNTIF(B19:B20,T(B21))</f>
        <v>2</v>
      </c>
    </row>
    <row r="22" spans="1:103" s="20" customFormat="1" ht="20.100000000000001" customHeight="1" thickBot="1">
      <c r="A22" s="59"/>
      <c r="B22" s="126"/>
      <c r="C22" s="127"/>
      <c r="D22" s="126"/>
      <c r="E22" s="127"/>
      <c r="F22" s="126"/>
      <c r="G22" s="127"/>
      <c r="H22" s="139" t="str">
        <f>IF(AND(AG22="OK",R22="OK"),IF(AND(A22&lt;&gt;"",D22&lt;&gt;"",F22&lt;&gt;"",OR(D22&lt;=E17,D22="ABS"),OR(F22&lt;=G17,F22="ABS")),IF(AND(F22="ABS"),"ABS",IF(SUM(D22:F22)=0,"ZERO",SUM(D22,F22))),""),"")</f>
        <v/>
      </c>
      <c r="I22" s="140"/>
      <c r="J22" s="140"/>
      <c r="K22" s="140"/>
      <c r="L22" s="140"/>
      <c r="M22" s="140"/>
      <c r="N22" s="140"/>
      <c r="O22" s="140"/>
      <c r="P22" s="141"/>
      <c r="Q22" s="194"/>
      <c r="R22" s="49" t="str">
        <f t="shared" si="1"/>
        <v/>
      </c>
      <c r="S22" s="145" t="str">
        <f>IF(OR(AND(OR(D22&lt;=E17,D22=0,D22="ABS"),OR(F22&lt;=G17,F22=0,F22="ABS"))),IF(OR(AND(A22="",B22="",D22="",F22=""),AND(A22&lt;&gt;"",B22&lt;&gt;"",D22&lt;&gt;"",F22&lt;&gt;"", AG22="OK")),"","Given Marks or Format is incorrect"), "Given Marks or Format is incorrect")</f>
        <v/>
      </c>
      <c r="T22" s="146"/>
      <c r="U22" s="146"/>
      <c r="V22" s="146"/>
      <c r="W22" s="146"/>
      <c r="X22" s="147"/>
      <c r="Y22" s="93"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15"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5"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3" t="b">
        <f>IF(AND( EXACT(LEFT(B22,LEN(G8)), G8),ISNUMBER(INT(MID(B22,(LEN(G8)+1),1))),ISNUMBER(INT(MID(B22,(LEN(G8)+2),1))), MID(B22,(LEN(G8)+1),2)&lt;&gt;"00",OR(ISNUMBER(INT(MID(B22,(LEN(G8)+3),1))),MID(B22,(LEN(G8)+3),1)=""),  OR(AND(ISNUMBER(INT(MID(B22,(LEN(G8)+1),3))),MID(B22,(LEN(G8)+1),1)&lt;&gt;"0", MID(B22,(LEN(G8)+4),1)=""),AND((ISNUMBER(INT(MID(B22,(LEN(G8)+1),2)))),MID(B22,(LEN(G8)+3),1)=""))),"OK")</f>
        <v>0</v>
      </c>
      <c r="AC22" s="14"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5"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6"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0" t="b">
        <f t="shared" si="29"/>
        <v>0</v>
      </c>
      <c r="AG22" s="20" t="str">
        <f t="shared" si="2"/>
        <v>S# INCORRECT</v>
      </c>
      <c r="BO22" s="20" t="str">
        <f t="shared" si="3"/>
        <v/>
      </c>
      <c r="BP22" s="20" t="b">
        <f t="shared" si="4"/>
        <v>0</v>
      </c>
      <c r="BQ22" s="20" t="b">
        <f t="shared" si="5"/>
        <v>0</v>
      </c>
      <c r="BR22" s="20" t="b">
        <f t="shared" si="6"/>
        <v>0</v>
      </c>
      <c r="BS22" s="20" t="str">
        <f t="shared" si="7"/>
        <v/>
      </c>
      <c r="BT22" s="20" t="str">
        <f t="shared" si="8"/>
        <v/>
      </c>
      <c r="BU22" s="20" t="str">
        <f t="shared" si="9"/>
        <v/>
      </c>
      <c r="BV22" s="20" t="str">
        <f t="shared" si="10"/>
        <v/>
      </c>
      <c r="BW22" s="44" t="str">
        <f t="shared" si="11"/>
        <v/>
      </c>
      <c r="BX22" s="45" t="str">
        <f t="shared" si="30"/>
        <v>INCORRECT</v>
      </c>
      <c r="BY22" s="20" t="b">
        <f t="shared" si="31"/>
        <v>0</v>
      </c>
      <c r="BZ22" s="46" t="str">
        <f t="shared" si="12"/>
        <v/>
      </c>
      <c r="CA22" s="20" t="b">
        <f t="shared" si="13"/>
        <v>0</v>
      </c>
      <c r="CB22" s="20" t="b">
        <f t="shared" si="14"/>
        <v>0</v>
      </c>
      <c r="CC22" s="20" t="b">
        <f t="shared" si="15"/>
        <v>0</v>
      </c>
      <c r="CD22" s="20" t="b">
        <f t="shared" si="16"/>
        <v>0</v>
      </c>
      <c r="CE22" s="20" t="b">
        <f t="shared" si="17"/>
        <v>0</v>
      </c>
      <c r="CF22" s="20" t="b">
        <f t="shared" si="18"/>
        <v>0</v>
      </c>
      <c r="CG22" s="20" t="str">
        <f t="shared" si="19"/>
        <v/>
      </c>
      <c r="CH22" s="20" t="str">
        <f t="shared" si="20"/>
        <v/>
      </c>
      <c r="CI22" s="20" t="str">
        <f t="shared" si="21"/>
        <v/>
      </c>
      <c r="CJ22" s="20" t="str">
        <f t="shared" si="22"/>
        <v/>
      </c>
      <c r="CK22" s="20" t="str">
        <f t="shared" si="23"/>
        <v/>
      </c>
      <c r="CL22" s="20" t="str">
        <f t="shared" si="24"/>
        <v/>
      </c>
      <c r="CM22" s="46" t="str">
        <f t="shared" si="25"/>
        <v/>
      </c>
      <c r="CN22" s="46" t="str">
        <f t="shared" si="26"/>
        <v/>
      </c>
      <c r="CO22" s="47" t="str">
        <f t="shared" si="27"/>
        <v>NO</v>
      </c>
      <c r="CP22" s="47" t="str">
        <f t="shared" si="28"/>
        <v>NO</v>
      </c>
      <c r="CQ22" s="45" t="str">
        <f t="shared" si="32"/>
        <v>NO</v>
      </c>
      <c r="CR22" s="45" t="str">
        <f t="shared" si="33"/>
        <v>NO</v>
      </c>
      <c r="CS22" s="47" t="str">
        <f t="shared" si="34"/>
        <v>OK</v>
      </c>
      <c r="CT22" s="20" t="b">
        <f t="shared" si="35"/>
        <v>0</v>
      </c>
      <c r="CU22" s="20" t="b">
        <f t="shared" si="36"/>
        <v>0</v>
      </c>
      <c r="CV22" s="20" t="b">
        <f t="shared" si="37"/>
        <v>0</v>
      </c>
      <c r="CW22" s="20" t="b">
        <f t="shared" si="38"/>
        <v>0</v>
      </c>
      <c r="CX22" s="46" t="str">
        <f t="shared" si="39"/>
        <v>SEQUENCE INCORRECT</v>
      </c>
      <c r="CY22" s="48">
        <f>COUNTIF(B19:B21,T(B22))</f>
        <v>3</v>
      </c>
    </row>
    <row r="23" spans="1:103" s="20" customFormat="1" ht="20.100000000000001" customHeight="1" thickBot="1">
      <c r="A23" s="37"/>
      <c r="B23" s="126"/>
      <c r="C23" s="127"/>
      <c r="D23" s="126"/>
      <c r="E23" s="127"/>
      <c r="F23" s="126"/>
      <c r="G23" s="127"/>
      <c r="H23" s="139" t="str">
        <f>IF(AND(AG23="OK",R23="OK"),IF(AND(A23&lt;&gt;"",D23&lt;&gt;"",F23&lt;&gt;"",OR(D23&lt;=E17,D23="ABS"),OR(F23&lt;=G17,F23="ABS")),IF(AND(F23="ABS"),"ABS",IF(SUM(D23:F23)=0,"ZERO",SUM(D23,F23))),""),"")</f>
        <v/>
      </c>
      <c r="I23" s="140"/>
      <c r="J23" s="140"/>
      <c r="K23" s="140"/>
      <c r="L23" s="140"/>
      <c r="M23" s="140"/>
      <c r="N23" s="140"/>
      <c r="O23" s="140"/>
      <c r="P23" s="141"/>
      <c r="Q23" s="194"/>
      <c r="R23" s="49" t="str">
        <f t="shared" si="1"/>
        <v/>
      </c>
      <c r="S23" s="145" t="str">
        <f>IF(OR(AND(OR(D23&lt;=E17,D23=0,D23="ABS"),OR(F23&lt;=G17,F23=0,F23="ABS"))),IF(OR(AND(A23="",B23="",D23="",F23=""),AND(A23&lt;&gt;"",B23&lt;&gt;"",D23&lt;&gt;"",F23&lt;&gt;"",AG23="OK")),"","Given Marks or Format is incorrect"),"Given Marks or Format is incorrect")</f>
        <v/>
      </c>
      <c r="T23" s="146"/>
      <c r="U23" s="146"/>
      <c r="V23" s="146"/>
      <c r="W23" s="146"/>
      <c r="X23" s="147"/>
      <c r="Y23" s="93"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15"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5"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3" t="b">
        <f>IF(AND( EXACT(LEFT(B23,LEN(G8)), G8),ISNUMBER(INT(MID(B23,(LEN(G8)+1),1))),ISNUMBER(INT(MID(B23,(LEN(G8)+2),1))), MID(B23,(LEN(G8)+1),2)&lt;&gt;"00",OR(ISNUMBER(INT(MID(B23,(LEN(G8)+3),1))),MID(B23,(LEN(G8)+3),1)=""),  OR(AND(ISNUMBER(INT(MID(B23,(LEN(G8)+1),3))),MID(B23,(LEN(G8)+1),1)&lt;&gt;"0", MID(B23,(LEN(G8)+4),1)=""),AND((ISNUMBER(INT(MID(B23,(LEN(G8)+1),2)))),MID(B23,(LEN(G8)+3),1)=""))),"OK")</f>
        <v>0</v>
      </c>
      <c r="AC23" s="14"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5"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6"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0" t="b">
        <f t="shared" si="29"/>
        <v>0</v>
      </c>
      <c r="AG23" s="20" t="str">
        <f t="shared" si="2"/>
        <v>S# INCORRECT</v>
      </c>
      <c r="BO23" s="20" t="str">
        <f t="shared" si="3"/>
        <v/>
      </c>
      <c r="BP23" s="20" t="b">
        <f t="shared" si="4"/>
        <v>0</v>
      </c>
      <c r="BQ23" s="20" t="b">
        <f t="shared" si="5"/>
        <v>0</v>
      </c>
      <c r="BR23" s="20" t="b">
        <f t="shared" si="6"/>
        <v>0</v>
      </c>
      <c r="BS23" s="20" t="str">
        <f t="shared" si="7"/>
        <v/>
      </c>
      <c r="BT23" s="20" t="str">
        <f t="shared" si="8"/>
        <v/>
      </c>
      <c r="BU23" s="20" t="str">
        <f t="shared" si="9"/>
        <v/>
      </c>
      <c r="BV23" s="20" t="str">
        <f t="shared" si="10"/>
        <v/>
      </c>
      <c r="BW23" s="44" t="str">
        <f t="shared" si="11"/>
        <v/>
      </c>
      <c r="BX23" s="45" t="str">
        <f t="shared" si="30"/>
        <v>INCORRECT</v>
      </c>
      <c r="BY23" s="20" t="b">
        <f t="shared" si="31"/>
        <v>0</v>
      </c>
      <c r="BZ23" s="46" t="str">
        <f t="shared" si="12"/>
        <v/>
      </c>
      <c r="CA23" s="20" t="b">
        <f t="shared" si="13"/>
        <v>0</v>
      </c>
      <c r="CB23" s="20" t="b">
        <f t="shared" si="14"/>
        <v>0</v>
      </c>
      <c r="CC23" s="20" t="b">
        <f t="shared" si="15"/>
        <v>0</v>
      </c>
      <c r="CD23" s="20" t="b">
        <f t="shared" si="16"/>
        <v>0</v>
      </c>
      <c r="CE23" s="20" t="b">
        <f t="shared" si="17"/>
        <v>0</v>
      </c>
      <c r="CF23" s="20" t="b">
        <f t="shared" si="18"/>
        <v>0</v>
      </c>
      <c r="CG23" s="20" t="str">
        <f t="shared" si="19"/>
        <v/>
      </c>
      <c r="CH23" s="20" t="str">
        <f t="shared" si="20"/>
        <v/>
      </c>
      <c r="CI23" s="20" t="str">
        <f t="shared" si="21"/>
        <v/>
      </c>
      <c r="CJ23" s="20" t="str">
        <f t="shared" si="22"/>
        <v/>
      </c>
      <c r="CK23" s="20" t="str">
        <f t="shared" si="23"/>
        <v/>
      </c>
      <c r="CL23" s="20" t="str">
        <f t="shared" si="24"/>
        <v/>
      </c>
      <c r="CM23" s="46" t="str">
        <f t="shared" si="25"/>
        <v/>
      </c>
      <c r="CN23" s="46" t="str">
        <f t="shared" si="26"/>
        <v/>
      </c>
      <c r="CO23" s="47" t="str">
        <f t="shared" si="27"/>
        <v>NO</v>
      </c>
      <c r="CP23" s="47" t="str">
        <f t="shared" si="28"/>
        <v>NO</v>
      </c>
      <c r="CQ23" s="45" t="str">
        <f t="shared" si="32"/>
        <v>NO</v>
      </c>
      <c r="CR23" s="45" t="str">
        <f t="shared" si="33"/>
        <v>NO</v>
      </c>
      <c r="CS23" s="47" t="str">
        <f t="shared" si="34"/>
        <v>OK</v>
      </c>
      <c r="CT23" s="20" t="b">
        <f t="shared" si="35"/>
        <v>0</v>
      </c>
      <c r="CU23" s="20" t="b">
        <f t="shared" si="36"/>
        <v>0</v>
      </c>
      <c r="CV23" s="20" t="b">
        <f t="shared" si="37"/>
        <v>0</v>
      </c>
      <c r="CW23" s="20" t="b">
        <f t="shared" si="38"/>
        <v>0</v>
      </c>
      <c r="CX23" s="46" t="str">
        <f t="shared" si="39"/>
        <v>SEQUENCE INCORRECT</v>
      </c>
      <c r="CY23" s="48">
        <f>COUNTIF(B19:B22,T(B23))</f>
        <v>4</v>
      </c>
    </row>
    <row r="24" spans="1:103" s="20" customFormat="1" ht="20.100000000000001" customHeight="1" thickBot="1">
      <c r="A24" s="59"/>
      <c r="B24" s="126"/>
      <c r="C24" s="127"/>
      <c r="D24" s="126"/>
      <c r="E24" s="127"/>
      <c r="F24" s="126"/>
      <c r="G24" s="127"/>
      <c r="H24" s="139" t="str">
        <f>IF(AND(AG24="OK",R24="OK"),IF(AND(A24&lt;&gt;"",D24&lt;&gt;"",F24&lt;&gt;"",OR(D24&lt;=E17,D24="ABS"),OR(F24&lt;=G17,F24="ABS")),IF(AND(F24="ABS"),"ABS",IF(SUM(D24:F24)=0,"ZERO",SUM(D24,F24))),""),"")</f>
        <v/>
      </c>
      <c r="I24" s="140"/>
      <c r="J24" s="140"/>
      <c r="K24" s="140"/>
      <c r="L24" s="140"/>
      <c r="M24" s="140"/>
      <c r="N24" s="140"/>
      <c r="O24" s="140"/>
      <c r="P24" s="141"/>
      <c r="Q24" s="194"/>
      <c r="R24" s="49" t="str">
        <f t="shared" si="1"/>
        <v/>
      </c>
      <c r="S24" s="145" t="str">
        <f>IF(OR(AND(OR(D24&lt;=E17,D24=0,D24="ABS"),OR(F24&lt;=G17,F24=0,F24="ABS"))),IF(OR(AND(A24="",B24="",D24="",F24=""),AND(A24&lt;&gt;"",B24&lt;&gt;"",D24&lt;&gt;"",F24&lt;&gt;"",AG24="OK")),"","Given Marks or Format is incorrect"),"Given Marks or Format is incorrect")</f>
        <v/>
      </c>
      <c r="T24" s="146"/>
      <c r="U24" s="146"/>
      <c r="V24" s="146"/>
      <c r="W24" s="146"/>
      <c r="X24" s="147"/>
      <c r="Y24" s="93"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15"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5"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3" t="b">
        <f>IF(AND( EXACT(LEFT(B24,LEN(G8)), G8),ISNUMBER(INT(MID(B24,(LEN(G8)+1),1))),ISNUMBER(INT(MID(B24,(LEN(G8)+2),1))), MID(B24,(LEN(G8)+1),2)&lt;&gt;"00",OR(ISNUMBER(INT(MID(B24,(LEN(G8)+3),1))),MID(B24,(LEN(G8)+3),1)=""),  OR(AND(ISNUMBER(INT(MID(B24,(LEN(G8)+1),3))),MID(B24,(LEN(G8)+1),1)&lt;&gt;"0", MID(B24,(LEN(G8)+4),1)=""),AND((ISNUMBER(INT(MID(B24,(LEN(G8)+1),2)))),MID(B24,(LEN(G8)+3),1)=""))),"OK")</f>
        <v>0</v>
      </c>
      <c r="AC24" s="14"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5"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6"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0" t="b">
        <f t="shared" si="29"/>
        <v>0</v>
      </c>
      <c r="AG24" s="20" t="str">
        <f t="shared" si="2"/>
        <v>S# INCORRECT</v>
      </c>
      <c r="BO24" s="20" t="str">
        <f t="shared" si="3"/>
        <v/>
      </c>
      <c r="BP24" s="20" t="b">
        <f t="shared" si="4"/>
        <v>0</v>
      </c>
      <c r="BQ24" s="20" t="b">
        <f t="shared" si="5"/>
        <v>0</v>
      </c>
      <c r="BR24" s="20" t="b">
        <f t="shared" si="6"/>
        <v>0</v>
      </c>
      <c r="BS24" s="20" t="str">
        <f t="shared" si="7"/>
        <v/>
      </c>
      <c r="BT24" s="20" t="str">
        <f t="shared" si="8"/>
        <v/>
      </c>
      <c r="BU24" s="20" t="str">
        <f t="shared" si="9"/>
        <v/>
      </c>
      <c r="BV24" s="20" t="str">
        <f t="shared" si="10"/>
        <v/>
      </c>
      <c r="BW24" s="44" t="str">
        <f t="shared" si="11"/>
        <v/>
      </c>
      <c r="BX24" s="45" t="str">
        <f t="shared" si="30"/>
        <v>INCORRECT</v>
      </c>
      <c r="BY24" s="20" t="b">
        <f t="shared" si="31"/>
        <v>0</v>
      </c>
      <c r="BZ24" s="46" t="str">
        <f t="shared" si="12"/>
        <v/>
      </c>
      <c r="CA24" s="20" t="b">
        <f t="shared" si="13"/>
        <v>0</v>
      </c>
      <c r="CB24" s="20" t="b">
        <f t="shared" si="14"/>
        <v>0</v>
      </c>
      <c r="CC24" s="20" t="b">
        <f t="shared" si="15"/>
        <v>0</v>
      </c>
      <c r="CD24" s="20" t="b">
        <f t="shared" si="16"/>
        <v>0</v>
      </c>
      <c r="CE24" s="20" t="b">
        <f t="shared" si="17"/>
        <v>0</v>
      </c>
      <c r="CF24" s="20" t="b">
        <f t="shared" si="18"/>
        <v>0</v>
      </c>
      <c r="CG24" s="20" t="str">
        <f t="shared" si="19"/>
        <v/>
      </c>
      <c r="CH24" s="20" t="str">
        <f t="shared" si="20"/>
        <v/>
      </c>
      <c r="CI24" s="20" t="str">
        <f t="shared" si="21"/>
        <v/>
      </c>
      <c r="CJ24" s="20" t="str">
        <f t="shared" si="22"/>
        <v/>
      </c>
      <c r="CK24" s="20" t="str">
        <f t="shared" si="23"/>
        <v/>
      </c>
      <c r="CL24" s="20" t="str">
        <f t="shared" si="24"/>
        <v/>
      </c>
      <c r="CM24" s="46" t="str">
        <f t="shared" si="25"/>
        <v/>
      </c>
      <c r="CN24" s="46" t="str">
        <f t="shared" si="26"/>
        <v/>
      </c>
      <c r="CO24" s="47" t="str">
        <f t="shared" si="27"/>
        <v>NO</v>
      </c>
      <c r="CP24" s="47" t="str">
        <f t="shared" si="28"/>
        <v>NO</v>
      </c>
      <c r="CQ24" s="45" t="str">
        <f t="shared" si="32"/>
        <v>NO</v>
      </c>
      <c r="CR24" s="45" t="str">
        <f t="shared" si="33"/>
        <v>NO</v>
      </c>
      <c r="CS24" s="47" t="str">
        <f t="shared" si="34"/>
        <v>OK</v>
      </c>
      <c r="CT24" s="20" t="b">
        <f t="shared" si="35"/>
        <v>0</v>
      </c>
      <c r="CU24" s="20" t="b">
        <f t="shared" si="36"/>
        <v>0</v>
      </c>
      <c r="CV24" s="20" t="b">
        <f t="shared" si="37"/>
        <v>0</v>
      </c>
      <c r="CW24" s="20" t="b">
        <f t="shared" si="38"/>
        <v>0</v>
      </c>
      <c r="CX24" s="46" t="str">
        <f t="shared" si="39"/>
        <v>SEQUENCE INCORRECT</v>
      </c>
      <c r="CY24" s="48">
        <f>COUNTIF(B19:B23,T(B24))</f>
        <v>5</v>
      </c>
    </row>
    <row r="25" spans="1:103" s="20" customFormat="1" ht="20.100000000000001" customHeight="1" thickBot="1">
      <c r="A25" s="37"/>
      <c r="B25" s="126"/>
      <c r="C25" s="127"/>
      <c r="D25" s="126"/>
      <c r="E25" s="127"/>
      <c r="F25" s="126"/>
      <c r="G25" s="127"/>
      <c r="H25" s="139" t="str">
        <f>IF(AND(AG25="OK",R25="OK"),IF(AND(A25&lt;&gt;"",D25&lt;&gt;"",F25&lt;&gt;"",OR(D25&lt;=E17,D25="ABS"),OR(F25&lt;=G17,F25="ABS")),IF(AND(F25="ABS"),"ABS",IF(SUM(D25:F25)=0,"ZERO",SUM(D25,F25))),""),"")</f>
        <v/>
      </c>
      <c r="I25" s="140"/>
      <c r="J25" s="140"/>
      <c r="K25" s="140"/>
      <c r="L25" s="140"/>
      <c r="M25" s="140"/>
      <c r="N25" s="140"/>
      <c r="O25" s="140"/>
      <c r="P25" s="141"/>
      <c r="Q25" s="194"/>
      <c r="R25" s="49" t="str">
        <f t="shared" si="1"/>
        <v/>
      </c>
      <c r="S25" s="145" t="str">
        <f>IF(OR(AND(OR(D25&lt;=E17,D25=0,D25="ABS"),OR(F25&lt;=G17,F25=0,F25="ABS"))),IF(OR(AND(A25="",B25="",D25="",F25=""),AND(A25&lt;&gt;"",B25&lt;&gt;"",D25&lt;&gt;"",F25&lt;&gt;"", AG25="OK")),"","Given Marks or Format is incorrect"), "Given Marks or Format is incorrect")</f>
        <v/>
      </c>
      <c r="T25" s="146"/>
      <c r="U25" s="146"/>
      <c r="V25" s="146"/>
      <c r="W25" s="146"/>
      <c r="X25" s="147"/>
      <c r="Y25" s="93"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15"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5"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3" t="b">
        <f>IF(AND( EXACT(LEFT(B25,LEN(G8)), G8),ISNUMBER(INT(MID(B25,(LEN(G8)+1),1))),ISNUMBER(INT(MID(B25,(LEN(G8)+2),1))), MID(B25,(LEN(G8)+1),2)&lt;&gt;"00",OR(ISNUMBER(INT(MID(B25,(LEN(G8)+3),1))),MID(B25,(LEN(G8)+3),1)=""),  OR(AND(ISNUMBER(INT(MID(B25,(LEN(G8)+1),3))),MID(B25,(LEN(G8)+1),1)&lt;&gt;"0", MID(B25,(LEN(G8)+4),1)=""),AND((ISNUMBER(INT(MID(B25,(LEN(G8)+1),2)))),MID(B25,(LEN(G8)+3),1)=""))),"OK")</f>
        <v>0</v>
      </c>
      <c r="AC25" s="14"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5"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6"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0" t="b">
        <f t="shared" si="29"/>
        <v>0</v>
      </c>
      <c r="AG25" s="20" t="str">
        <f t="shared" si="2"/>
        <v>S# INCORRECT</v>
      </c>
      <c r="BO25" s="20" t="str">
        <f t="shared" si="3"/>
        <v/>
      </c>
      <c r="BP25" s="20" t="b">
        <f t="shared" si="4"/>
        <v>0</v>
      </c>
      <c r="BQ25" s="20" t="b">
        <f t="shared" si="5"/>
        <v>0</v>
      </c>
      <c r="BR25" s="20" t="b">
        <f t="shared" si="6"/>
        <v>0</v>
      </c>
      <c r="BS25" s="20" t="str">
        <f t="shared" si="7"/>
        <v/>
      </c>
      <c r="BT25" s="20" t="str">
        <f t="shared" si="8"/>
        <v/>
      </c>
      <c r="BU25" s="20" t="str">
        <f t="shared" si="9"/>
        <v/>
      </c>
      <c r="BV25" s="20" t="str">
        <f t="shared" si="10"/>
        <v/>
      </c>
      <c r="BW25" s="44" t="str">
        <f t="shared" si="11"/>
        <v/>
      </c>
      <c r="BX25" s="45" t="str">
        <f t="shared" si="30"/>
        <v>INCORRECT</v>
      </c>
      <c r="BY25" s="20" t="b">
        <f t="shared" si="31"/>
        <v>0</v>
      </c>
      <c r="BZ25" s="46" t="str">
        <f t="shared" si="12"/>
        <v/>
      </c>
      <c r="CA25" s="20" t="b">
        <f t="shared" si="13"/>
        <v>0</v>
      </c>
      <c r="CB25" s="20" t="b">
        <f t="shared" si="14"/>
        <v>0</v>
      </c>
      <c r="CC25" s="20" t="b">
        <f t="shared" si="15"/>
        <v>0</v>
      </c>
      <c r="CD25" s="20" t="b">
        <f t="shared" si="16"/>
        <v>0</v>
      </c>
      <c r="CE25" s="20" t="b">
        <f t="shared" si="17"/>
        <v>0</v>
      </c>
      <c r="CF25" s="20" t="b">
        <f t="shared" si="18"/>
        <v>0</v>
      </c>
      <c r="CG25" s="20" t="str">
        <f t="shared" si="19"/>
        <v/>
      </c>
      <c r="CH25" s="20" t="str">
        <f t="shared" si="20"/>
        <v/>
      </c>
      <c r="CI25" s="20" t="str">
        <f t="shared" si="21"/>
        <v/>
      </c>
      <c r="CJ25" s="20" t="str">
        <f t="shared" si="22"/>
        <v/>
      </c>
      <c r="CK25" s="20" t="str">
        <f t="shared" si="23"/>
        <v/>
      </c>
      <c r="CL25" s="20" t="str">
        <f t="shared" si="24"/>
        <v/>
      </c>
      <c r="CM25" s="46" t="str">
        <f t="shared" si="25"/>
        <v/>
      </c>
      <c r="CN25" s="46" t="str">
        <f t="shared" si="26"/>
        <v/>
      </c>
      <c r="CO25" s="47" t="str">
        <f t="shared" si="27"/>
        <v>NO</v>
      </c>
      <c r="CP25" s="47" t="str">
        <f t="shared" si="28"/>
        <v>NO</v>
      </c>
      <c r="CQ25" s="45" t="str">
        <f t="shared" si="32"/>
        <v>NO</v>
      </c>
      <c r="CR25" s="45" t="str">
        <f t="shared" si="33"/>
        <v>NO</v>
      </c>
      <c r="CS25" s="47" t="str">
        <f t="shared" si="34"/>
        <v>OK</v>
      </c>
      <c r="CT25" s="20" t="b">
        <f t="shared" si="35"/>
        <v>0</v>
      </c>
      <c r="CU25" s="20" t="b">
        <f t="shared" si="36"/>
        <v>0</v>
      </c>
      <c r="CV25" s="20" t="b">
        <f t="shared" si="37"/>
        <v>0</v>
      </c>
      <c r="CW25" s="20" t="b">
        <f t="shared" si="38"/>
        <v>0</v>
      </c>
      <c r="CX25" s="46" t="str">
        <f t="shared" si="39"/>
        <v>SEQUENCE INCORRECT</v>
      </c>
      <c r="CY25" s="48">
        <f>COUNTIF(B19:B24,T(B25))</f>
        <v>6</v>
      </c>
    </row>
    <row r="26" spans="1:103" s="20" customFormat="1" ht="20.100000000000001" customHeight="1" thickBot="1">
      <c r="A26" s="59"/>
      <c r="B26" s="126"/>
      <c r="C26" s="127"/>
      <c r="D26" s="126"/>
      <c r="E26" s="127"/>
      <c r="F26" s="126"/>
      <c r="G26" s="127"/>
      <c r="H26" s="139" t="str">
        <f>IF(AND(AG26="OK",R26="OK"),IF(AND(A26&lt;&gt;"",D26&lt;&gt;"",F26&lt;&gt;"",OR(D26&lt;=E17,D26="ABS"),OR(F26&lt;=G17,F26="ABS")),IF(AND(F26="ABS"),"ABS",IF(SUM(D26:F26)=0,"ZERO",SUM(D26,F26))),""),"")</f>
        <v/>
      </c>
      <c r="I26" s="140"/>
      <c r="J26" s="140"/>
      <c r="K26" s="140"/>
      <c r="L26" s="140"/>
      <c r="M26" s="140"/>
      <c r="N26" s="140"/>
      <c r="O26" s="140"/>
      <c r="P26" s="141"/>
      <c r="Q26" s="194"/>
      <c r="R26" s="49" t="str">
        <f t="shared" si="1"/>
        <v/>
      </c>
      <c r="S26" s="145" t="str">
        <f>IF(OR(AND(OR(D26&lt;=E17,D26=0,D26="ABS"),OR(F26&lt;=G17,F26=0,F26="ABS"))),IF(OR(AND(A26="",B26="",D26="",F26=""),AND(A26&lt;&gt;"",B26&lt;&gt;"",D26&lt;&gt;"",F26&lt;&gt;"", AG26="OK")),"","Given Marks or Format is incorrect"), "Given Marks or Format is incorrect")</f>
        <v/>
      </c>
      <c r="T26" s="146"/>
      <c r="U26" s="146"/>
      <c r="V26" s="146"/>
      <c r="W26" s="146"/>
      <c r="X26" s="147"/>
      <c r="Y26" s="93"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15"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5"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3" t="b">
        <f>IF(AND( EXACT(LEFT(B26,LEN(G8)), G8),ISNUMBER(INT(MID(B26,(LEN(G8)+1),1))),ISNUMBER(INT(MID(B26,(LEN(G8)+2),1))), MID(B26,(LEN(G8)+1),2)&lt;&gt;"00",OR(ISNUMBER(INT(MID(B26,(LEN(G8)+3),1))),MID(B26,(LEN(G8)+3),1)=""),  OR(AND(ISNUMBER(INT(MID(B26,(LEN(G8)+1),3))),MID(B26,(LEN(G8)+1),1)&lt;&gt;"0", MID(B26,(LEN(G8)+4),1)=""),AND((ISNUMBER(INT(MID(B26,(LEN(G8)+1),2)))),MID(B26,(LEN(G8)+3),1)=""))),"OK")</f>
        <v>0</v>
      </c>
      <c r="AC26" s="14"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5"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6"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0" t="b">
        <f t="shared" si="29"/>
        <v>0</v>
      </c>
      <c r="AG26" s="20" t="str">
        <f t="shared" si="2"/>
        <v>S# INCORRECT</v>
      </c>
      <c r="BO26" s="20" t="str">
        <f t="shared" si="3"/>
        <v/>
      </c>
      <c r="BP26" s="20" t="b">
        <f t="shared" si="4"/>
        <v>0</v>
      </c>
      <c r="BQ26" s="20" t="b">
        <f t="shared" si="5"/>
        <v>0</v>
      </c>
      <c r="BR26" s="20" t="b">
        <f t="shared" si="6"/>
        <v>0</v>
      </c>
      <c r="BS26" s="20" t="str">
        <f t="shared" si="7"/>
        <v/>
      </c>
      <c r="BT26" s="20" t="str">
        <f t="shared" si="8"/>
        <v/>
      </c>
      <c r="BU26" s="20" t="str">
        <f t="shared" si="9"/>
        <v/>
      </c>
      <c r="BV26" s="20" t="str">
        <f t="shared" si="10"/>
        <v/>
      </c>
      <c r="BW26" s="44" t="str">
        <f t="shared" si="11"/>
        <v/>
      </c>
      <c r="BX26" s="45" t="str">
        <f t="shared" si="30"/>
        <v>INCORRECT</v>
      </c>
      <c r="BY26" s="20" t="b">
        <f t="shared" si="31"/>
        <v>0</v>
      </c>
      <c r="BZ26" s="46" t="str">
        <f t="shared" si="12"/>
        <v/>
      </c>
      <c r="CA26" s="20" t="b">
        <f t="shared" si="13"/>
        <v>0</v>
      </c>
      <c r="CB26" s="20" t="b">
        <f t="shared" si="14"/>
        <v>0</v>
      </c>
      <c r="CC26" s="20" t="b">
        <f t="shared" si="15"/>
        <v>0</v>
      </c>
      <c r="CD26" s="20" t="b">
        <f t="shared" si="16"/>
        <v>0</v>
      </c>
      <c r="CE26" s="20" t="b">
        <f t="shared" si="17"/>
        <v>0</v>
      </c>
      <c r="CF26" s="20" t="b">
        <f t="shared" si="18"/>
        <v>0</v>
      </c>
      <c r="CG26" s="20" t="str">
        <f t="shared" si="19"/>
        <v/>
      </c>
      <c r="CH26" s="20" t="str">
        <f t="shared" si="20"/>
        <v/>
      </c>
      <c r="CI26" s="20" t="str">
        <f t="shared" si="21"/>
        <v/>
      </c>
      <c r="CJ26" s="20" t="str">
        <f t="shared" si="22"/>
        <v/>
      </c>
      <c r="CK26" s="20" t="str">
        <f t="shared" si="23"/>
        <v/>
      </c>
      <c r="CL26" s="20" t="str">
        <f t="shared" si="24"/>
        <v/>
      </c>
      <c r="CM26" s="46" t="str">
        <f t="shared" si="25"/>
        <v/>
      </c>
      <c r="CN26" s="46" t="str">
        <f t="shared" si="26"/>
        <v/>
      </c>
      <c r="CO26" s="47" t="str">
        <f t="shared" si="27"/>
        <v>NO</v>
      </c>
      <c r="CP26" s="47" t="str">
        <f t="shared" si="28"/>
        <v>NO</v>
      </c>
      <c r="CQ26" s="45" t="str">
        <f t="shared" si="32"/>
        <v>NO</v>
      </c>
      <c r="CR26" s="45" t="str">
        <f t="shared" si="33"/>
        <v>NO</v>
      </c>
      <c r="CS26" s="47" t="str">
        <f t="shared" si="34"/>
        <v>OK</v>
      </c>
      <c r="CT26" s="20" t="b">
        <f t="shared" si="35"/>
        <v>0</v>
      </c>
      <c r="CU26" s="20" t="b">
        <f t="shared" si="36"/>
        <v>0</v>
      </c>
      <c r="CV26" s="20" t="b">
        <f t="shared" si="37"/>
        <v>0</v>
      </c>
      <c r="CW26" s="20" t="b">
        <f t="shared" si="38"/>
        <v>0</v>
      </c>
      <c r="CX26" s="46" t="str">
        <f t="shared" si="39"/>
        <v>SEQUENCE INCORRECT</v>
      </c>
      <c r="CY26" s="48">
        <f>COUNTIF(B19:B25,T(B26))</f>
        <v>7</v>
      </c>
    </row>
    <row r="27" spans="1:103" s="20" customFormat="1" ht="20.100000000000001" customHeight="1" thickBot="1">
      <c r="A27" s="37"/>
      <c r="B27" s="126"/>
      <c r="C27" s="127"/>
      <c r="D27" s="126"/>
      <c r="E27" s="127"/>
      <c r="F27" s="126"/>
      <c r="G27" s="127"/>
      <c r="H27" s="139" t="str">
        <f>IF(AND(AG27="OK",R27="OK"),IF(AND(A27&lt;&gt;"",D27&lt;&gt;"",F27&lt;&gt;"",OR(D27&lt;=E17,D27="ABS"),OR(F27&lt;=G17,F27="ABS")),IF(AND(F27="ABS"),"ABS",IF(SUM(D27:F27)=0,"ZERO",SUM(D27,F27))),""),"")</f>
        <v/>
      </c>
      <c r="I27" s="140"/>
      <c r="J27" s="140"/>
      <c r="K27" s="140"/>
      <c r="L27" s="140"/>
      <c r="M27" s="140"/>
      <c r="N27" s="140"/>
      <c r="O27" s="140"/>
      <c r="P27" s="141"/>
      <c r="Q27" s="194"/>
      <c r="R27" s="49" t="str">
        <f t="shared" si="1"/>
        <v/>
      </c>
      <c r="S27" s="145" t="str">
        <f>IF(OR(AND(OR(D27&lt;=E17,D27=0,D27="ABS"),OR(F27&lt;=G17,F27=0,F27="ABS"))),IF(OR(AND(A27="",B27="",D27="",F27=""),AND(A27&lt;&gt;"",B27&lt;&gt;"",D27&lt;&gt;"",F27&lt;&gt;"", AG27="OK")),"","Given Marks or Format is incorrect"), "Given Marks or Format is incorrect")</f>
        <v/>
      </c>
      <c r="T27" s="146"/>
      <c r="U27" s="146"/>
      <c r="V27" s="146"/>
      <c r="W27" s="146"/>
      <c r="X27" s="147"/>
      <c r="Y27" s="93"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15"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5"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3" t="b">
        <f>IF(AND( EXACT(LEFT(B27,LEN(G8)), G8),ISNUMBER(INT(MID(B27,(LEN(G8)+1),1))),ISNUMBER(INT(MID(B27,(LEN(G8)+2),1))), MID(B27,(LEN(G8)+1),2)&lt;&gt;"00",OR(ISNUMBER(INT(MID(B27,(LEN(G8)+3),1))),MID(B27,(LEN(G8)+3),1)=""),  OR(AND(ISNUMBER(INT(MID(B27,(LEN(G8)+1),3))),MID(B27,(LEN(G8)+1),1)&lt;&gt;"0", MID(B27,(LEN(G8)+4),1)=""),AND((ISNUMBER(INT(MID(B27,(LEN(G8)+1),2)))),MID(B27,(LEN(G8)+3),1)=""))),"OK")</f>
        <v>0</v>
      </c>
      <c r="AC27" s="14"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5"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6"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0" t="b">
        <f t="shared" si="29"/>
        <v>0</v>
      </c>
      <c r="AG27" s="20" t="str">
        <f t="shared" si="2"/>
        <v>S# INCORRECT</v>
      </c>
      <c r="BO27" s="20" t="str">
        <f t="shared" si="3"/>
        <v/>
      </c>
      <c r="BP27" s="20" t="b">
        <f t="shared" si="4"/>
        <v>0</v>
      </c>
      <c r="BQ27" s="20" t="b">
        <f t="shared" si="5"/>
        <v>0</v>
      </c>
      <c r="BR27" s="20" t="b">
        <f t="shared" si="6"/>
        <v>0</v>
      </c>
      <c r="BS27" s="20" t="str">
        <f t="shared" si="7"/>
        <v/>
      </c>
      <c r="BT27" s="20" t="str">
        <f t="shared" si="8"/>
        <v/>
      </c>
      <c r="BU27" s="20" t="str">
        <f t="shared" si="9"/>
        <v/>
      </c>
      <c r="BV27" s="20" t="str">
        <f t="shared" si="10"/>
        <v/>
      </c>
      <c r="BW27" s="44" t="str">
        <f t="shared" si="11"/>
        <v/>
      </c>
      <c r="BX27" s="45" t="str">
        <f t="shared" si="30"/>
        <v>INCORRECT</v>
      </c>
      <c r="BY27" s="20" t="b">
        <f t="shared" si="31"/>
        <v>0</v>
      </c>
      <c r="BZ27" s="46" t="str">
        <f t="shared" si="12"/>
        <v/>
      </c>
      <c r="CA27" s="20" t="b">
        <f t="shared" si="13"/>
        <v>0</v>
      </c>
      <c r="CB27" s="20" t="b">
        <f t="shared" si="14"/>
        <v>0</v>
      </c>
      <c r="CC27" s="20" t="b">
        <f t="shared" si="15"/>
        <v>0</v>
      </c>
      <c r="CD27" s="20" t="b">
        <f t="shared" si="16"/>
        <v>0</v>
      </c>
      <c r="CE27" s="20" t="b">
        <f t="shared" si="17"/>
        <v>0</v>
      </c>
      <c r="CF27" s="20" t="b">
        <f t="shared" si="18"/>
        <v>0</v>
      </c>
      <c r="CG27" s="20" t="str">
        <f t="shared" si="19"/>
        <v/>
      </c>
      <c r="CH27" s="20" t="str">
        <f t="shared" si="20"/>
        <v/>
      </c>
      <c r="CI27" s="20" t="str">
        <f t="shared" si="21"/>
        <v/>
      </c>
      <c r="CJ27" s="20" t="str">
        <f t="shared" si="22"/>
        <v/>
      </c>
      <c r="CK27" s="20" t="str">
        <f t="shared" si="23"/>
        <v/>
      </c>
      <c r="CL27" s="20" t="str">
        <f t="shared" si="24"/>
        <v/>
      </c>
      <c r="CM27" s="46" t="str">
        <f t="shared" si="25"/>
        <v/>
      </c>
      <c r="CN27" s="46" t="str">
        <f t="shared" si="26"/>
        <v/>
      </c>
      <c r="CO27" s="47" t="str">
        <f t="shared" si="27"/>
        <v>NO</v>
      </c>
      <c r="CP27" s="47" t="str">
        <f t="shared" si="28"/>
        <v>NO</v>
      </c>
      <c r="CQ27" s="45" t="str">
        <f t="shared" si="32"/>
        <v>NO</v>
      </c>
      <c r="CR27" s="45" t="str">
        <f t="shared" si="33"/>
        <v>NO</v>
      </c>
      <c r="CS27" s="47" t="str">
        <f t="shared" si="34"/>
        <v>OK</v>
      </c>
      <c r="CT27" s="20" t="b">
        <f t="shared" si="35"/>
        <v>0</v>
      </c>
      <c r="CU27" s="20" t="b">
        <f t="shared" si="36"/>
        <v>0</v>
      </c>
      <c r="CV27" s="20" t="b">
        <f t="shared" si="37"/>
        <v>0</v>
      </c>
      <c r="CW27" s="20" t="b">
        <f t="shared" si="38"/>
        <v>0</v>
      </c>
      <c r="CX27" s="46" t="str">
        <f t="shared" si="39"/>
        <v>SEQUENCE INCORRECT</v>
      </c>
      <c r="CY27" s="48">
        <f>COUNTIF(B19:B26,T(B27))</f>
        <v>8</v>
      </c>
    </row>
    <row r="28" spans="1:103" s="20" customFormat="1" ht="20.100000000000001" customHeight="1" thickBot="1">
      <c r="A28" s="59"/>
      <c r="B28" s="126"/>
      <c r="C28" s="127"/>
      <c r="D28" s="126"/>
      <c r="E28" s="127"/>
      <c r="F28" s="126"/>
      <c r="G28" s="127"/>
      <c r="H28" s="139" t="str">
        <f>IF(AND(AG28="OK",R28="OK"),IF(AND(A28&lt;&gt;"",D28&lt;&gt;"",F28&lt;&gt;"",OR(D28&lt;=E17,D28="ABS"),OR(F28&lt;=G17,F28="ABS")),IF(AND(F28="ABS"),"ABS",IF(SUM(D28:F28)=0,"ZERO",SUM(D28,F28))),""),"")</f>
        <v/>
      </c>
      <c r="I28" s="140"/>
      <c r="J28" s="140"/>
      <c r="K28" s="140"/>
      <c r="L28" s="140"/>
      <c r="M28" s="140"/>
      <c r="N28" s="140"/>
      <c r="O28" s="140"/>
      <c r="P28" s="141"/>
      <c r="Q28" s="194"/>
      <c r="R28" s="49" t="str">
        <f t="shared" si="1"/>
        <v/>
      </c>
      <c r="S28" s="145" t="str">
        <f>IF(OR(AND(OR(D28&lt;=E17,D28=0,D28="ABS"),OR(F28&lt;=G17,F28=0,F28="ABS"))),IF(OR(AND(A28="",B28="",D28="",F28=""),AND(A28&lt;&gt;"",B28&lt;&gt;"",D28&lt;&gt;"",F28&lt;&gt;"", AG28="OK")),"","Given Marks or Format is incorrect"), "Given Marks or Format is incorrect")</f>
        <v/>
      </c>
      <c r="T28" s="146"/>
      <c r="U28" s="146"/>
      <c r="V28" s="146"/>
      <c r="W28" s="146"/>
      <c r="X28" s="147"/>
      <c r="Y28" s="93"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15"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5"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3" t="b">
        <f>IF(AND( EXACT(LEFT(B28,LEN(G8)), G8),ISNUMBER(INT(MID(B28,(LEN(G8)+1),1))),ISNUMBER(INT(MID(B28,(LEN(G8)+2),1))), MID(B28,(LEN(G8)+1),2)&lt;&gt;"00",OR(ISNUMBER(INT(MID(B28,(LEN(G8)+3),1))),MID(B28,(LEN(G8)+3),1)=""),  OR(AND(ISNUMBER(INT(MID(B28,(LEN(G8)+1),3))),MID(B28,(LEN(G8)+1),1)&lt;&gt;"0", MID(B28,(LEN(G8)+4),1)=""),AND((ISNUMBER(INT(MID(B28,(LEN(G8)+1),2)))),MID(B28,(LEN(G8)+3),1)=""))),"OK")</f>
        <v>0</v>
      </c>
      <c r="AC28" s="14"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5"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6"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0" t="b">
        <f t="shared" si="29"/>
        <v>0</v>
      </c>
      <c r="AG28" s="20" t="str">
        <f t="shared" si="2"/>
        <v>S# INCORRECT</v>
      </c>
      <c r="BO28" s="20" t="str">
        <f t="shared" si="3"/>
        <v/>
      </c>
      <c r="BP28" s="20" t="b">
        <f t="shared" si="4"/>
        <v>0</v>
      </c>
      <c r="BQ28" s="20" t="b">
        <f t="shared" si="5"/>
        <v>0</v>
      </c>
      <c r="BR28" s="20" t="b">
        <f t="shared" si="6"/>
        <v>0</v>
      </c>
      <c r="BS28" s="20" t="str">
        <f t="shared" si="7"/>
        <v/>
      </c>
      <c r="BT28" s="20" t="str">
        <f t="shared" si="8"/>
        <v/>
      </c>
      <c r="BU28" s="20" t="str">
        <f t="shared" si="9"/>
        <v/>
      </c>
      <c r="BV28" s="20" t="str">
        <f t="shared" si="10"/>
        <v/>
      </c>
      <c r="BW28" s="44" t="str">
        <f t="shared" si="11"/>
        <v/>
      </c>
      <c r="BX28" s="45" t="str">
        <f t="shared" si="30"/>
        <v>INCORRECT</v>
      </c>
      <c r="BY28" s="20" t="b">
        <f t="shared" si="31"/>
        <v>0</v>
      </c>
      <c r="BZ28" s="46" t="str">
        <f t="shared" si="12"/>
        <v/>
      </c>
      <c r="CA28" s="20" t="b">
        <f t="shared" si="13"/>
        <v>0</v>
      </c>
      <c r="CB28" s="20" t="b">
        <f t="shared" si="14"/>
        <v>0</v>
      </c>
      <c r="CC28" s="20" t="b">
        <f t="shared" si="15"/>
        <v>0</v>
      </c>
      <c r="CD28" s="20" t="b">
        <f t="shared" si="16"/>
        <v>0</v>
      </c>
      <c r="CE28" s="20" t="b">
        <f t="shared" si="17"/>
        <v>0</v>
      </c>
      <c r="CF28" s="20" t="b">
        <f t="shared" si="18"/>
        <v>0</v>
      </c>
      <c r="CG28" s="20" t="str">
        <f t="shared" si="19"/>
        <v/>
      </c>
      <c r="CH28" s="20" t="str">
        <f t="shared" si="20"/>
        <v/>
      </c>
      <c r="CI28" s="20" t="str">
        <f t="shared" si="21"/>
        <v/>
      </c>
      <c r="CJ28" s="20" t="str">
        <f t="shared" si="22"/>
        <v/>
      </c>
      <c r="CK28" s="20" t="str">
        <f t="shared" si="23"/>
        <v/>
      </c>
      <c r="CL28" s="20" t="str">
        <f t="shared" si="24"/>
        <v/>
      </c>
      <c r="CM28" s="46" t="str">
        <f t="shared" si="25"/>
        <v/>
      </c>
      <c r="CN28" s="46" t="str">
        <f t="shared" si="26"/>
        <v/>
      </c>
      <c r="CO28" s="47" t="str">
        <f t="shared" si="27"/>
        <v>NO</v>
      </c>
      <c r="CP28" s="47" t="str">
        <f t="shared" si="28"/>
        <v>NO</v>
      </c>
      <c r="CQ28" s="45" t="str">
        <f t="shared" si="32"/>
        <v>NO</v>
      </c>
      <c r="CR28" s="45" t="str">
        <f t="shared" si="33"/>
        <v>NO</v>
      </c>
      <c r="CS28" s="47" t="str">
        <f t="shared" si="34"/>
        <v>OK</v>
      </c>
      <c r="CT28" s="20" t="b">
        <f t="shared" si="35"/>
        <v>0</v>
      </c>
      <c r="CU28" s="20" t="b">
        <f t="shared" si="36"/>
        <v>0</v>
      </c>
      <c r="CV28" s="20" t="b">
        <f t="shared" si="37"/>
        <v>0</v>
      </c>
      <c r="CW28" s="20" t="b">
        <f t="shared" si="38"/>
        <v>0</v>
      </c>
      <c r="CX28" s="46" t="str">
        <f t="shared" si="39"/>
        <v>SEQUENCE INCORRECT</v>
      </c>
      <c r="CY28" s="48">
        <f>COUNTIF(B19:B27,T(B28))</f>
        <v>9</v>
      </c>
    </row>
    <row r="29" spans="1:103" s="20" customFormat="1" ht="20.100000000000001" customHeight="1" thickBot="1">
      <c r="A29" s="37"/>
      <c r="B29" s="126"/>
      <c r="C29" s="127"/>
      <c r="D29" s="126"/>
      <c r="E29" s="127"/>
      <c r="F29" s="126"/>
      <c r="G29" s="127"/>
      <c r="H29" s="139" t="str">
        <f>IF(AND(AG29="OK",R29="OK"),IF(AND(A29&lt;&gt;"",D29&lt;&gt;"",F29&lt;&gt;"",OR(D29&lt;=E17,D29="ABS"),OR(F29&lt;=G17,F29="ABS")),IF(AND(F29="ABS"),"ABS",IF(SUM(D29:F29)=0,"ZERO",SUM(D29,F29))),""),"")</f>
        <v/>
      </c>
      <c r="I29" s="140"/>
      <c r="J29" s="140"/>
      <c r="K29" s="140"/>
      <c r="L29" s="140"/>
      <c r="M29" s="140"/>
      <c r="N29" s="140"/>
      <c r="O29" s="140"/>
      <c r="P29" s="141"/>
      <c r="Q29" s="194"/>
      <c r="R29" s="49" t="str">
        <f t="shared" si="1"/>
        <v/>
      </c>
      <c r="S29" s="145" t="str">
        <f>IF(OR(AND(OR(D29&lt;=E17,D29=0,D29="ABS"),OR(F29&lt;=G17,F29=0,F29="ABS"))),IF(OR(AND(A29="",B29="",D29="",F29=""),AND(A29&lt;&gt;"",B29&lt;&gt;"",D29&lt;&gt;"",F29&lt;&gt;"", AG29="OK")),"","Given Marks or Format is incorrect"), "Given Marks or Format is incorrect")</f>
        <v/>
      </c>
      <c r="T29" s="146"/>
      <c r="U29" s="146"/>
      <c r="V29" s="146"/>
      <c r="W29" s="146"/>
      <c r="X29" s="147"/>
      <c r="Y29" s="93"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15"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5"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3" t="b">
        <f>IF(AND( EXACT(LEFT(B29,LEN(G8)), G8),ISNUMBER(INT(MID(B29,(LEN(G8)+1),1))),ISNUMBER(INT(MID(B29,(LEN(G8)+2),1))), MID(B29,(LEN(G8)+1),2)&lt;&gt;"00",OR(ISNUMBER(INT(MID(B29,(LEN(G8)+3),1))),MID(B29,(LEN(G8)+3),1)=""),  OR(AND(ISNUMBER(INT(MID(B29,(LEN(G8)+1),3))),MID(B29,(LEN(G8)+1),1)&lt;&gt;"0", MID(B29,(LEN(G8)+4),1)=""),AND((ISNUMBER(INT(MID(B29,(LEN(G8)+1),2)))),MID(B29,(LEN(G8)+3),1)=""))),"OK")</f>
        <v>0</v>
      </c>
      <c r="AC29" s="14"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5"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6"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0" t="b">
        <f t="shared" si="29"/>
        <v>0</v>
      </c>
      <c r="AG29" s="20" t="str">
        <f t="shared" si="2"/>
        <v>S# INCORRECT</v>
      </c>
      <c r="BO29" s="20" t="str">
        <f t="shared" si="3"/>
        <v/>
      </c>
      <c r="BP29" s="20" t="b">
        <f t="shared" si="4"/>
        <v>0</v>
      </c>
      <c r="BQ29" s="20" t="b">
        <f t="shared" si="5"/>
        <v>0</v>
      </c>
      <c r="BR29" s="20" t="b">
        <f t="shared" si="6"/>
        <v>0</v>
      </c>
      <c r="BS29" s="20" t="str">
        <f t="shared" si="7"/>
        <v/>
      </c>
      <c r="BT29" s="20" t="str">
        <f t="shared" si="8"/>
        <v/>
      </c>
      <c r="BU29" s="20" t="str">
        <f t="shared" si="9"/>
        <v/>
      </c>
      <c r="BV29" s="20" t="str">
        <f t="shared" si="10"/>
        <v/>
      </c>
      <c r="BW29" s="44" t="str">
        <f t="shared" si="11"/>
        <v/>
      </c>
      <c r="BX29" s="45" t="str">
        <f t="shared" si="30"/>
        <v>INCORRECT</v>
      </c>
      <c r="BY29" s="20" t="b">
        <f t="shared" si="31"/>
        <v>0</v>
      </c>
      <c r="BZ29" s="46" t="str">
        <f t="shared" si="12"/>
        <v/>
      </c>
      <c r="CA29" s="20" t="b">
        <f t="shared" si="13"/>
        <v>0</v>
      </c>
      <c r="CB29" s="20" t="b">
        <f t="shared" si="14"/>
        <v>0</v>
      </c>
      <c r="CC29" s="20" t="b">
        <f t="shared" si="15"/>
        <v>0</v>
      </c>
      <c r="CD29" s="20" t="b">
        <f t="shared" si="16"/>
        <v>0</v>
      </c>
      <c r="CE29" s="20" t="b">
        <f t="shared" si="17"/>
        <v>0</v>
      </c>
      <c r="CF29" s="20" t="b">
        <f t="shared" si="18"/>
        <v>0</v>
      </c>
      <c r="CG29" s="20" t="str">
        <f t="shared" si="19"/>
        <v/>
      </c>
      <c r="CH29" s="20" t="str">
        <f t="shared" si="20"/>
        <v/>
      </c>
      <c r="CI29" s="20" t="str">
        <f t="shared" si="21"/>
        <v/>
      </c>
      <c r="CJ29" s="20" t="str">
        <f t="shared" si="22"/>
        <v/>
      </c>
      <c r="CK29" s="20" t="str">
        <f t="shared" si="23"/>
        <v/>
      </c>
      <c r="CL29" s="20" t="str">
        <f t="shared" si="24"/>
        <v/>
      </c>
      <c r="CM29" s="46" t="str">
        <f t="shared" si="25"/>
        <v/>
      </c>
      <c r="CN29" s="46" t="str">
        <f t="shared" si="26"/>
        <v/>
      </c>
      <c r="CO29" s="47" t="str">
        <f t="shared" si="27"/>
        <v>NO</v>
      </c>
      <c r="CP29" s="47" t="str">
        <f t="shared" si="28"/>
        <v>NO</v>
      </c>
      <c r="CQ29" s="45" t="str">
        <f t="shared" si="32"/>
        <v>NO</v>
      </c>
      <c r="CR29" s="45" t="str">
        <f t="shared" si="33"/>
        <v>NO</v>
      </c>
      <c r="CS29" s="47" t="str">
        <f t="shared" si="34"/>
        <v>OK</v>
      </c>
      <c r="CT29" s="20" t="b">
        <f t="shared" si="35"/>
        <v>0</v>
      </c>
      <c r="CU29" s="20" t="b">
        <f t="shared" si="36"/>
        <v>0</v>
      </c>
      <c r="CV29" s="20" t="b">
        <f t="shared" si="37"/>
        <v>0</v>
      </c>
      <c r="CW29" s="20" t="b">
        <f t="shared" si="38"/>
        <v>0</v>
      </c>
      <c r="CX29" s="46" t="str">
        <f t="shared" si="39"/>
        <v>SEQUENCE INCORRECT</v>
      </c>
      <c r="CY29" s="48">
        <f>COUNTIF(B19:B28,T(B29))</f>
        <v>10</v>
      </c>
    </row>
    <row r="30" spans="1:103" s="20" customFormat="1" ht="20.100000000000001" customHeight="1" thickBot="1">
      <c r="A30" s="59"/>
      <c r="B30" s="126"/>
      <c r="C30" s="127"/>
      <c r="D30" s="126"/>
      <c r="E30" s="127"/>
      <c r="F30" s="126"/>
      <c r="G30" s="127"/>
      <c r="H30" s="139" t="str">
        <f>IF(AND(AG30="OK",R30="OK"),IF(AND(A30&lt;&gt;"",D30&lt;&gt;"",F30&lt;&gt;"",OR(D30&lt;=E17,D30="ABS"),OR(F30&lt;=G17,F30="ABS")),IF(AND(F30="ABS"),"ABS",IF(SUM(D30:F30)=0,"ZERO",SUM(D30,F30))),""),"")</f>
        <v/>
      </c>
      <c r="I30" s="140"/>
      <c r="J30" s="140"/>
      <c r="K30" s="140"/>
      <c r="L30" s="140"/>
      <c r="M30" s="140"/>
      <c r="N30" s="140"/>
      <c r="O30" s="140"/>
      <c r="P30" s="141"/>
      <c r="Q30" s="194"/>
      <c r="R30" s="49" t="str">
        <f t="shared" si="1"/>
        <v/>
      </c>
      <c r="S30" s="145" t="str">
        <f>IF(OR(AND(OR(D30&lt;=E17,D30=0,D30="ABS"),OR(F30&lt;=G17,F30=0,F30="ABS"))),IF(OR(AND(A30="",B30="",D30="",F30=""),AND(A30&lt;&gt;"",B30&lt;&gt;"",D30&lt;&gt;"",F30&lt;&gt;"", AG30="OK")),"","Given Marks or Format is incorrect"), "Given Marks or Format is incorrect")</f>
        <v/>
      </c>
      <c r="T30" s="146"/>
      <c r="U30" s="146"/>
      <c r="V30" s="146"/>
      <c r="W30" s="146"/>
      <c r="X30" s="147"/>
      <c r="Y30" s="93"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15"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5"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3" t="b">
        <f>IF(AND( EXACT(LEFT(B30,LEN(G8)), G8),ISNUMBER(INT(MID(B30,(LEN(G8)+1),1))),ISNUMBER(INT(MID(B30,(LEN(G8)+2),1))), MID(B30,(LEN(G8)+1),2)&lt;&gt;"00",OR(ISNUMBER(INT(MID(B30,(LEN(G8)+3),1))),MID(B30,(LEN(G8)+3),1)=""),  OR(AND(ISNUMBER(INT(MID(B30,(LEN(G8)+1),3))),MID(B30,(LEN(G8)+1),1)&lt;&gt;"0", MID(B30,(LEN(G8)+4),1)=""),AND((ISNUMBER(INT(MID(B30,(LEN(G8)+1),2)))),MID(B30,(LEN(G8)+3),1)=""))),"OK")</f>
        <v>0</v>
      </c>
      <c r="AC30" s="14"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5"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6"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0" t="b">
        <f t="shared" si="29"/>
        <v>0</v>
      </c>
      <c r="AG30" s="20" t="str">
        <f t="shared" si="2"/>
        <v>S# INCORRECT</v>
      </c>
      <c r="BO30" s="20" t="str">
        <f t="shared" si="3"/>
        <v/>
      </c>
      <c r="BP30" s="20" t="b">
        <f t="shared" si="4"/>
        <v>0</v>
      </c>
      <c r="BQ30" s="20" t="b">
        <f t="shared" si="5"/>
        <v>0</v>
      </c>
      <c r="BR30" s="20" t="b">
        <f t="shared" si="6"/>
        <v>0</v>
      </c>
      <c r="BS30" s="20" t="str">
        <f t="shared" si="7"/>
        <v/>
      </c>
      <c r="BT30" s="20" t="str">
        <f t="shared" si="8"/>
        <v/>
      </c>
      <c r="BU30" s="20" t="str">
        <f t="shared" si="9"/>
        <v/>
      </c>
      <c r="BV30" s="20" t="str">
        <f t="shared" si="10"/>
        <v/>
      </c>
      <c r="BW30" s="44" t="str">
        <f t="shared" si="11"/>
        <v/>
      </c>
      <c r="BX30" s="45" t="str">
        <f t="shared" si="30"/>
        <v>INCORRECT</v>
      </c>
      <c r="BY30" s="20" t="b">
        <f t="shared" si="31"/>
        <v>0</v>
      </c>
      <c r="BZ30" s="46" t="str">
        <f t="shared" si="12"/>
        <v/>
      </c>
      <c r="CA30" s="20" t="b">
        <f t="shared" si="13"/>
        <v>0</v>
      </c>
      <c r="CB30" s="20" t="b">
        <f t="shared" si="14"/>
        <v>0</v>
      </c>
      <c r="CC30" s="20" t="b">
        <f t="shared" si="15"/>
        <v>0</v>
      </c>
      <c r="CD30" s="20" t="b">
        <f t="shared" si="16"/>
        <v>0</v>
      </c>
      <c r="CE30" s="20" t="b">
        <f t="shared" si="17"/>
        <v>0</v>
      </c>
      <c r="CF30" s="20" t="b">
        <f t="shared" si="18"/>
        <v>0</v>
      </c>
      <c r="CG30" s="20" t="str">
        <f t="shared" si="19"/>
        <v/>
      </c>
      <c r="CH30" s="20" t="str">
        <f t="shared" si="20"/>
        <v/>
      </c>
      <c r="CI30" s="20" t="str">
        <f t="shared" si="21"/>
        <v/>
      </c>
      <c r="CJ30" s="20" t="str">
        <f t="shared" si="22"/>
        <v/>
      </c>
      <c r="CK30" s="20" t="str">
        <f t="shared" si="23"/>
        <v/>
      </c>
      <c r="CL30" s="20" t="str">
        <f t="shared" si="24"/>
        <v/>
      </c>
      <c r="CM30" s="46" t="str">
        <f t="shared" si="25"/>
        <v/>
      </c>
      <c r="CN30" s="46" t="str">
        <f t="shared" si="26"/>
        <v/>
      </c>
      <c r="CO30" s="47" t="str">
        <f t="shared" si="27"/>
        <v>NO</v>
      </c>
      <c r="CP30" s="47" t="str">
        <f t="shared" si="28"/>
        <v>NO</v>
      </c>
      <c r="CQ30" s="45" t="str">
        <f t="shared" si="32"/>
        <v>NO</v>
      </c>
      <c r="CR30" s="45" t="str">
        <f t="shared" si="33"/>
        <v>NO</v>
      </c>
      <c r="CS30" s="47" t="str">
        <f t="shared" si="34"/>
        <v>OK</v>
      </c>
      <c r="CT30" s="20" t="b">
        <f t="shared" si="35"/>
        <v>0</v>
      </c>
      <c r="CU30" s="20" t="b">
        <f t="shared" si="36"/>
        <v>0</v>
      </c>
      <c r="CV30" s="20" t="b">
        <f t="shared" si="37"/>
        <v>0</v>
      </c>
      <c r="CW30" s="20" t="b">
        <f t="shared" si="38"/>
        <v>0</v>
      </c>
      <c r="CX30" s="46" t="str">
        <f t="shared" si="39"/>
        <v>SEQUENCE INCORRECT</v>
      </c>
      <c r="CY30" s="48">
        <f>COUNTIF(B19:B29,T(B30))</f>
        <v>11</v>
      </c>
    </row>
    <row r="31" spans="1:103" s="20" customFormat="1" ht="20.100000000000001" customHeight="1" thickBot="1">
      <c r="A31" s="37"/>
      <c r="B31" s="126"/>
      <c r="C31" s="127"/>
      <c r="D31" s="126"/>
      <c r="E31" s="127"/>
      <c r="F31" s="126"/>
      <c r="G31" s="127"/>
      <c r="H31" s="139" t="str">
        <f>IF(AND(AG31="OK",R31="OK"),IF(AND(A31&lt;&gt;"",D31&lt;&gt;"",F31&lt;&gt;"",OR(D31&lt;=E17,D31="ABS"),OR(F31&lt;=G17,F31="ABS")),IF(AND(F31="ABS"),"ABS",IF(SUM(D31:F31)=0,"ZERO",SUM(D31,F31))),""),"")</f>
        <v/>
      </c>
      <c r="I31" s="140"/>
      <c r="J31" s="140"/>
      <c r="K31" s="140"/>
      <c r="L31" s="140"/>
      <c r="M31" s="140"/>
      <c r="N31" s="140"/>
      <c r="O31" s="140"/>
      <c r="P31" s="141"/>
      <c r="Q31" s="194"/>
      <c r="R31" s="49" t="str">
        <f t="shared" si="1"/>
        <v/>
      </c>
      <c r="S31" s="145" t="str">
        <f>IF(OR(AND(OR(D31&lt;=E17,D31=0,D31="ABS"),OR(F31&lt;=G17,F31=0,F31="ABS"))),IF(OR(AND(A31="",B31="",D31="",F31=""),AND(A31&lt;&gt;"",B31&lt;&gt;"",D31&lt;&gt;"",F31&lt;&gt;"", AG31="OK")),"","Given Marks or Format is incorrect"), "Given Marks or Format is incorrect")</f>
        <v/>
      </c>
      <c r="T31" s="146"/>
      <c r="U31" s="146"/>
      <c r="V31" s="146"/>
      <c r="W31" s="146"/>
      <c r="X31" s="147"/>
      <c r="Y31" s="93"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15"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5"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3" t="b">
        <f>IF(AND( EXACT(LEFT(B31,LEN(G8)), G8),ISNUMBER(INT(MID(B31,(LEN(G8)+1),1))),ISNUMBER(INT(MID(B31,(LEN(G8)+2),1))), MID(B31,(LEN(G8)+1),2)&lt;&gt;"00",OR(ISNUMBER(INT(MID(B31,(LEN(G8)+3),1))),MID(B31,(LEN(G8)+3),1)=""),  OR(AND(ISNUMBER(INT(MID(B31,(LEN(G8)+1),3))),MID(B31,(LEN(G8)+1),1)&lt;&gt;"0", MID(B31,(LEN(G8)+4),1)=""),AND((ISNUMBER(INT(MID(B31,(LEN(G8)+1),2)))),MID(B31,(LEN(G8)+3),1)=""))),"OK")</f>
        <v>0</v>
      </c>
      <c r="AC31" s="14"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5"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6"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0" t="b">
        <f t="shared" si="29"/>
        <v>0</v>
      </c>
      <c r="AG31" s="20" t="str">
        <f t="shared" si="2"/>
        <v>S# INCORRECT</v>
      </c>
      <c r="BO31" s="20" t="str">
        <f t="shared" si="3"/>
        <v/>
      </c>
      <c r="BP31" s="20" t="b">
        <f t="shared" si="4"/>
        <v>0</v>
      </c>
      <c r="BQ31" s="20" t="b">
        <f t="shared" si="5"/>
        <v>0</v>
      </c>
      <c r="BR31" s="20" t="b">
        <f t="shared" si="6"/>
        <v>0</v>
      </c>
      <c r="BS31" s="20" t="str">
        <f t="shared" si="7"/>
        <v/>
      </c>
      <c r="BT31" s="20" t="str">
        <f t="shared" si="8"/>
        <v/>
      </c>
      <c r="BU31" s="20" t="str">
        <f t="shared" si="9"/>
        <v/>
      </c>
      <c r="BV31" s="20" t="str">
        <f t="shared" si="10"/>
        <v/>
      </c>
      <c r="BW31" s="44" t="str">
        <f t="shared" si="11"/>
        <v/>
      </c>
      <c r="BX31" s="45" t="str">
        <f t="shared" si="30"/>
        <v>INCORRECT</v>
      </c>
      <c r="BY31" s="20" t="b">
        <f t="shared" si="31"/>
        <v>0</v>
      </c>
      <c r="BZ31" s="46" t="str">
        <f t="shared" si="12"/>
        <v/>
      </c>
      <c r="CA31" s="20" t="b">
        <f t="shared" si="13"/>
        <v>0</v>
      </c>
      <c r="CB31" s="20" t="b">
        <f t="shared" si="14"/>
        <v>0</v>
      </c>
      <c r="CC31" s="20" t="b">
        <f t="shared" si="15"/>
        <v>0</v>
      </c>
      <c r="CD31" s="20" t="b">
        <f t="shared" si="16"/>
        <v>0</v>
      </c>
      <c r="CE31" s="20" t="b">
        <f t="shared" si="17"/>
        <v>0</v>
      </c>
      <c r="CF31" s="20" t="b">
        <f t="shared" si="18"/>
        <v>0</v>
      </c>
      <c r="CG31" s="20" t="str">
        <f t="shared" si="19"/>
        <v/>
      </c>
      <c r="CH31" s="20" t="str">
        <f t="shared" si="20"/>
        <v/>
      </c>
      <c r="CI31" s="20" t="str">
        <f t="shared" si="21"/>
        <v/>
      </c>
      <c r="CJ31" s="20" t="str">
        <f t="shared" si="22"/>
        <v/>
      </c>
      <c r="CK31" s="20" t="str">
        <f t="shared" si="23"/>
        <v/>
      </c>
      <c r="CL31" s="20" t="str">
        <f t="shared" si="24"/>
        <v/>
      </c>
      <c r="CM31" s="46" t="str">
        <f t="shared" si="25"/>
        <v/>
      </c>
      <c r="CN31" s="46" t="str">
        <f t="shared" si="26"/>
        <v/>
      </c>
      <c r="CO31" s="47" t="str">
        <f t="shared" si="27"/>
        <v>NO</v>
      </c>
      <c r="CP31" s="47" t="str">
        <f t="shared" si="28"/>
        <v>NO</v>
      </c>
      <c r="CQ31" s="45" t="str">
        <f t="shared" si="32"/>
        <v>NO</v>
      </c>
      <c r="CR31" s="45" t="str">
        <f t="shared" si="33"/>
        <v>NO</v>
      </c>
      <c r="CS31" s="47" t="str">
        <f t="shared" si="34"/>
        <v>OK</v>
      </c>
      <c r="CT31" s="20" t="b">
        <f t="shared" si="35"/>
        <v>0</v>
      </c>
      <c r="CU31" s="20" t="b">
        <f t="shared" si="36"/>
        <v>0</v>
      </c>
      <c r="CV31" s="20" t="b">
        <f t="shared" si="37"/>
        <v>0</v>
      </c>
      <c r="CW31" s="20" t="b">
        <f t="shared" si="38"/>
        <v>0</v>
      </c>
      <c r="CX31" s="46" t="str">
        <f t="shared" si="39"/>
        <v>SEQUENCE INCORRECT</v>
      </c>
      <c r="CY31" s="48">
        <f>COUNTIF(B19:B30,T(B31))</f>
        <v>12</v>
      </c>
    </row>
    <row r="32" spans="1:103" s="20" customFormat="1" ht="20.100000000000001" customHeight="1" thickBot="1">
      <c r="A32" s="59"/>
      <c r="B32" s="126"/>
      <c r="C32" s="127"/>
      <c r="D32" s="126"/>
      <c r="E32" s="127"/>
      <c r="F32" s="126"/>
      <c r="G32" s="127"/>
      <c r="H32" s="139" t="str">
        <f>IF(AND(AG32="OK",R32="OK"),IF(AND(A32&lt;&gt;"",D32&lt;&gt;"",F32&lt;&gt;"",OR(D32&lt;=E17,D32="ABS"),OR(F32&lt;=G17,F32="ABS")),IF(AND(F32="ABS"),"ABS",IF(SUM(D32:F32)=0,"ZERO",SUM(D32,F32))),""),"")</f>
        <v/>
      </c>
      <c r="I32" s="140"/>
      <c r="J32" s="140"/>
      <c r="K32" s="140"/>
      <c r="L32" s="140"/>
      <c r="M32" s="140"/>
      <c r="N32" s="140"/>
      <c r="O32" s="140"/>
      <c r="P32" s="141"/>
      <c r="Q32" s="194"/>
      <c r="R32" s="49" t="str">
        <f t="shared" si="1"/>
        <v/>
      </c>
      <c r="S32" s="145" t="str">
        <f>IF(OR(AND(OR(D32&lt;=E17,D32=0,D32="ABS"),OR(F32&lt;=G17,F32=0,F32="ABS"))),IF(OR(AND(A32="",B32="",D32="",F32=""),AND(A32&lt;&gt;"",B32&lt;&gt;"",D32&lt;&gt;"",F32&lt;&gt;"", AG32="OK")),"","Given Marks or Format is incorrect"), "Given Marks or Format is incorrect")</f>
        <v/>
      </c>
      <c r="T32" s="146"/>
      <c r="U32" s="146"/>
      <c r="V32" s="146"/>
      <c r="W32" s="146"/>
      <c r="X32" s="147"/>
      <c r="Y32" s="93"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15"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5"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3" t="b">
        <f>IF(AND( EXACT(LEFT(B32,LEN(G8)), G8),ISNUMBER(INT(MID(B32,(LEN(G8)+1),1))),ISNUMBER(INT(MID(B32,(LEN(G8)+2),1))), MID(B32,(LEN(G8)+1),2)&lt;&gt;"00",OR(ISNUMBER(INT(MID(B32,(LEN(G8)+3),1))),MID(B32,(LEN(G8)+3),1)=""),  OR(AND(ISNUMBER(INT(MID(B32,(LEN(G8)+1),3))),MID(B32,(LEN(G8)+1),1)&lt;&gt;"0", MID(B32,(LEN(G8)+4),1)=""),AND((ISNUMBER(INT(MID(B32,(LEN(G8)+1),2)))),MID(B32,(LEN(G8)+3),1)=""))),"OK")</f>
        <v>0</v>
      </c>
      <c r="AC32" s="14"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5"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6"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0" t="b">
        <f t="shared" si="29"/>
        <v>0</v>
      </c>
      <c r="AG32" s="20" t="str">
        <f t="shared" si="2"/>
        <v>S# INCORRECT</v>
      </c>
      <c r="BO32" s="20" t="str">
        <f t="shared" si="3"/>
        <v/>
      </c>
      <c r="BP32" s="20" t="b">
        <f t="shared" si="4"/>
        <v>0</v>
      </c>
      <c r="BQ32" s="20" t="b">
        <f t="shared" si="5"/>
        <v>0</v>
      </c>
      <c r="BR32" s="20" t="b">
        <f t="shared" si="6"/>
        <v>0</v>
      </c>
      <c r="BS32" s="20" t="str">
        <f t="shared" si="7"/>
        <v/>
      </c>
      <c r="BT32" s="20" t="str">
        <f t="shared" si="8"/>
        <v/>
      </c>
      <c r="BU32" s="20" t="str">
        <f t="shared" si="9"/>
        <v/>
      </c>
      <c r="BV32" s="20" t="str">
        <f t="shared" si="10"/>
        <v/>
      </c>
      <c r="BW32" s="44" t="str">
        <f t="shared" si="11"/>
        <v/>
      </c>
      <c r="BX32" s="45" t="str">
        <f t="shared" si="30"/>
        <v>INCORRECT</v>
      </c>
      <c r="BY32" s="20" t="b">
        <f t="shared" si="31"/>
        <v>0</v>
      </c>
      <c r="BZ32" s="46" t="str">
        <f t="shared" si="12"/>
        <v/>
      </c>
      <c r="CA32" s="20" t="b">
        <f t="shared" si="13"/>
        <v>0</v>
      </c>
      <c r="CB32" s="20" t="b">
        <f t="shared" si="14"/>
        <v>0</v>
      </c>
      <c r="CC32" s="20" t="b">
        <f t="shared" si="15"/>
        <v>0</v>
      </c>
      <c r="CD32" s="20" t="b">
        <f t="shared" si="16"/>
        <v>0</v>
      </c>
      <c r="CE32" s="20" t="b">
        <f t="shared" si="17"/>
        <v>0</v>
      </c>
      <c r="CF32" s="20" t="b">
        <f t="shared" si="18"/>
        <v>0</v>
      </c>
      <c r="CG32" s="20" t="str">
        <f t="shared" si="19"/>
        <v/>
      </c>
      <c r="CH32" s="20" t="str">
        <f t="shared" si="20"/>
        <v/>
      </c>
      <c r="CI32" s="20" t="str">
        <f t="shared" si="21"/>
        <v/>
      </c>
      <c r="CJ32" s="20" t="str">
        <f t="shared" si="22"/>
        <v/>
      </c>
      <c r="CK32" s="20" t="str">
        <f t="shared" si="23"/>
        <v/>
      </c>
      <c r="CL32" s="20" t="str">
        <f t="shared" si="24"/>
        <v/>
      </c>
      <c r="CM32" s="46" t="str">
        <f t="shared" si="25"/>
        <v/>
      </c>
      <c r="CN32" s="46" t="str">
        <f t="shared" si="26"/>
        <v/>
      </c>
      <c r="CO32" s="47" t="str">
        <f t="shared" si="27"/>
        <v>NO</v>
      </c>
      <c r="CP32" s="47" t="str">
        <f t="shared" si="28"/>
        <v>NO</v>
      </c>
      <c r="CQ32" s="45" t="str">
        <f t="shared" si="32"/>
        <v>NO</v>
      </c>
      <c r="CR32" s="45" t="str">
        <f t="shared" si="33"/>
        <v>NO</v>
      </c>
      <c r="CS32" s="47" t="str">
        <f t="shared" si="34"/>
        <v>OK</v>
      </c>
      <c r="CT32" s="20" t="b">
        <f t="shared" si="35"/>
        <v>0</v>
      </c>
      <c r="CU32" s="20" t="b">
        <f t="shared" si="36"/>
        <v>0</v>
      </c>
      <c r="CV32" s="20" t="b">
        <f t="shared" si="37"/>
        <v>0</v>
      </c>
      <c r="CW32" s="20" t="b">
        <f t="shared" si="38"/>
        <v>0</v>
      </c>
      <c r="CX32" s="46" t="str">
        <f t="shared" si="39"/>
        <v>SEQUENCE INCORRECT</v>
      </c>
      <c r="CY32" s="48">
        <f>COUNTIF(B19:B31,T(B32))</f>
        <v>13</v>
      </c>
    </row>
    <row r="33" spans="1:103" s="20" customFormat="1" ht="20.100000000000001" customHeight="1" thickBot="1">
      <c r="A33" s="37"/>
      <c r="B33" s="126"/>
      <c r="C33" s="127"/>
      <c r="D33" s="126"/>
      <c r="E33" s="127"/>
      <c r="F33" s="126"/>
      <c r="G33" s="127"/>
      <c r="H33" s="139" t="str">
        <f>IF(AND(AG33="OK",R33="OK"),IF(AND(A33&lt;&gt;"",D33&lt;&gt;"",F33&lt;&gt;"",OR(D33&lt;=E17,D33="ABS"),OR(F33&lt;=G17,F33="ABS")),IF(AND(F33="ABS"),"ABS",IF(SUM(D33:F33)=0,"ZERO",SUM(D33,F33))),""),"")</f>
        <v/>
      </c>
      <c r="I33" s="140"/>
      <c r="J33" s="140"/>
      <c r="K33" s="140"/>
      <c r="L33" s="140"/>
      <c r="M33" s="140"/>
      <c r="N33" s="140"/>
      <c r="O33" s="140"/>
      <c r="P33" s="141"/>
      <c r="Q33" s="194"/>
      <c r="R33" s="49" t="str">
        <f t="shared" si="1"/>
        <v/>
      </c>
      <c r="S33" s="145" t="str">
        <f>IF(OR(AND(OR(D33&lt;=E17,D33=0,D33="ABS"),OR(F33&lt;=G17,F33=0,F33="ABS"))),IF(OR(AND(A33="",B33="",D33="",F33=""),AND(A33&lt;&gt;"",B33&lt;&gt;"",D33&lt;&gt;"",F33&lt;&gt;"", AG33="OK")),"","Given Marks or Format is incorrect"), "Given Marks or Format is incorrect")</f>
        <v/>
      </c>
      <c r="T33" s="146"/>
      <c r="U33" s="146"/>
      <c r="V33" s="146"/>
      <c r="W33" s="146"/>
      <c r="X33" s="147"/>
      <c r="Y33" s="93"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15"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5"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3" t="b">
        <f>IF(AND( EXACT(LEFT(B33,LEN(G8)), G8),ISNUMBER(INT(MID(B33,(LEN(G8)+1),1))),ISNUMBER(INT(MID(B33,(LEN(G8)+2),1))), MID(B33,(LEN(G8)+1),2)&lt;&gt;"00",OR(ISNUMBER(INT(MID(B33,(LEN(G8)+3),1))),MID(B33,(LEN(G8)+3),1)=""),  OR(AND(ISNUMBER(INT(MID(B33,(LEN(G8)+1),3))),MID(B33,(LEN(G8)+1),1)&lt;&gt;"0", MID(B33,(LEN(G8)+4),1)=""),AND((ISNUMBER(INT(MID(B33,(LEN(G8)+1),2)))),MID(B33,(LEN(G8)+3),1)=""))),"OK")</f>
        <v>0</v>
      </c>
      <c r="AC33" s="14"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5"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6"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0" t="b">
        <f t="shared" si="29"/>
        <v>0</v>
      </c>
      <c r="AG33" s="20" t="str">
        <f t="shared" si="2"/>
        <v>S# INCORRECT</v>
      </c>
      <c r="BO33" s="20" t="str">
        <f t="shared" si="3"/>
        <v/>
      </c>
      <c r="BP33" s="20" t="b">
        <f t="shared" si="4"/>
        <v>0</v>
      </c>
      <c r="BQ33" s="20" t="b">
        <f t="shared" si="5"/>
        <v>0</v>
      </c>
      <c r="BR33" s="20" t="b">
        <f t="shared" si="6"/>
        <v>0</v>
      </c>
      <c r="BS33" s="20" t="str">
        <f t="shared" si="7"/>
        <v/>
      </c>
      <c r="BT33" s="20" t="str">
        <f t="shared" si="8"/>
        <v/>
      </c>
      <c r="BU33" s="20" t="str">
        <f t="shared" si="9"/>
        <v/>
      </c>
      <c r="BV33" s="20" t="str">
        <f t="shared" si="10"/>
        <v/>
      </c>
      <c r="BW33" s="44" t="str">
        <f t="shared" si="11"/>
        <v/>
      </c>
      <c r="BX33" s="45" t="str">
        <f t="shared" si="30"/>
        <v>INCORRECT</v>
      </c>
      <c r="BY33" s="20" t="b">
        <f t="shared" si="31"/>
        <v>0</v>
      </c>
      <c r="BZ33" s="46" t="str">
        <f t="shared" si="12"/>
        <v/>
      </c>
      <c r="CA33" s="20" t="b">
        <f t="shared" si="13"/>
        <v>0</v>
      </c>
      <c r="CB33" s="20" t="b">
        <f t="shared" si="14"/>
        <v>0</v>
      </c>
      <c r="CC33" s="20" t="b">
        <f t="shared" si="15"/>
        <v>0</v>
      </c>
      <c r="CD33" s="20" t="b">
        <f t="shared" si="16"/>
        <v>0</v>
      </c>
      <c r="CE33" s="20" t="b">
        <f t="shared" si="17"/>
        <v>0</v>
      </c>
      <c r="CF33" s="20" t="b">
        <f t="shared" si="18"/>
        <v>0</v>
      </c>
      <c r="CG33" s="20" t="str">
        <f t="shared" si="19"/>
        <v/>
      </c>
      <c r="CH33" s="20" t="str">
        <f t="shared" si="20"/>
        <v/>
      </c>
      <c r="CI33" s="20" t="str">
        <f t="shared" si="21"/>
        <v/>
      </c>
      <c r="CJ33" s="20" t="str">
        <f t="shared" si="22"/>
        <v/>
      </c>
      <c r="CK33" s="20" t="str">
        <f t="shared" si="23"/>
        <v/>
      </c>
      <c r="CL33" s="20" t="str">
        <f t="shared" si="24"/>
        <v/>
      </c>
      <c r="CM33" s="46" t="str">
        <f t="shared" si="25"/>
        <v/>
      </c>
      <c r="CN33" s="46" t="str">
        <f t="shared" si="26"/>
        <v/>
      </c>
      <c r="CO33" s="47" t="str">
        <f t="shared" si="27"/>
        <v>NO</v>
      </c>
      <c r="CP33" s="47" t="str">
        <f t="shared" si="28"/>
        <v>NO</v>
      </c>
      <c r="CQ33" s="45" t="str">
        <f t="shared" si="32"/>
        <v>NO</v>
      </c>
      <c r="CR33" s="45" t="str">
        <f t="shared" si="33"/>
        <v>NO</v>
      </c>
      <c r="CS33" s="47" t="str">
        <f t="shared" si="34"/>
        <v>OK</v>
      </c>
      <c r="CT33" s="20" t="b">
        <f t="shared" si="35"/>
        <v>0</v>
      </c>
      <c r="CU33" s="20" t="b">
        <f t="shared" si="36"/>
        <v>0</v>
      </c>
      <c r="CV33" s="20" t="b">
        <f t="shared" si="37"/>
        <v>0</v>
      </c>
      <c r="CW33" s="20" t="b">
        <f t="shared" si="38"/>
        <v>0</v>
      </c>
      <c r="CX33" s="46" t="str">
        <f t="shared" si="39"/>
        <v>SEQUENCE INCORRECT</v>
      </c>
      <c r="CY33" s="48">
        <f>COUNTIF(B19:B32,T(B33))</f>
        <v>14</v>
      </c>
    </row>
    <row r="34" spans="1:103" s="20" customFormat="1" ht="20.100000000000001" customHeight="1" thickBot="1">
      <c r="A34" s="59"/>
      <c r="B34" s="126"/>
      <c r="C34" s="127"/>
      <c r="D34" s="126"/>
      <c r="E34" s="127"/>
      <c r="F34" s="126"/>
      <c r="G34" s="127"/>
      <c r="H34" s="139" t="str">
        <f>IF(AND(AG34="OK",R34="OK"),IF(AND(A34&lt;&gt;"",D34&lt;&gt;"",F34&lt;&gt;"",OR(D34&lt;=E17,D34="ABS"),OR(F34&lt;=G17,F34="ABS")),IF(AND(F34="ABS"),"ABS",IF(SUM(D34:F34)=0,"ZERO",SUM(D34,F34))),""),"")</f>
        <v/>
      </c>
      <c r="I34" s="140"/>
      <c r="J34" s="140"/>
      <c r="K34" s="140"/>
      <c r="L34" s="140"/>
      <c r="M34" s="140"/>
      <c r="N34" s="140"/>
      <c r="O34" s="140"/>
      <c r="P34" s="141"/>
      <c r="Q34" s="194"/>
      <c r="R34" s="49" t="str">
        <f t="shared" si="1"/>
        <v/>
      </c>
      <c r="S34" s="145" t="str">
        <f>IF(OR(AND(OR(D34&lt;=E17,D34=0,D34="ABS"),OR(F34&lt;=G17,F34=0,F34="ABS"))),IF(OR(AND(A34="",B34="",D34="",F34=""),AND(A34&lt;&gt;"",B34&lt;&gt;"",D34&lt;&gt;"",F34&lt;&gt;"", AG34="OK")),"","Given Marks or Format is incorrect"), "Given Marks or Format is incorrect")</f>
        <v/>
      </c>
      <c r="T34" s="146"/>
      <c r="U34" s="146"/>
      <c r="V34" s="146"/>
      <c r="W34" s="146"/>
      <c r="X34" s="147"/>
      <c r="Y34" s="93"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15"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5"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3" t="b">
        <f>IF(AND( EXACT(LEFT(B34,LEN(G8)), G8),ISNUMBER(INT(MID(B34,(LEN(G8)+1),1))),ISNUMBER(INT(MID(B34,(LEN(G8)+2),1))), MID(B34,(LEN(G8)+1),2)&lt;&gt;"00",OR(ISNUMBER(INT(MID(B34,(LEN(G8)+3),1))),MID(B34,(LEN(G8)+3),1)=""),  OR(AND(ISNUMBER(INT(MID(B34,(LEN(G8)+1),3))),MID(B34,(LEN(G8)+1),1)&lt;&gt;"0", MID(B34,(LEN(G8)+4),1)=""),AND((ISNUMBER(INT(MID(B34,(LEN(G8)+1),2)))),MID(B34,(LEN(G8)+3),1)=""))),"OK")</f>
        <v>0</v>
      </c>
      <c r="AC34" s="14"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5"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6"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0" t="b">
        <f t="shared" si="29"/>
        <v>0</v>
      </c>
      <c r="AG34" s="20" t="str">
        <f t="shared" si="2"/>
        <v>S# INCORRECT</v>
      </c>
      <c r="BO34" s="20" t="str">
        <f t="shared" si="3"/>
        <v/>
      </c>
      <c r="BP34" s="20" t="b">
        <f t="shared" si="4"/>
        <v>0</v>
      </c>
      <c r="BQ34" s="20" t="b">
        <f t="shared" si="5"/>
        <v>0</v>
      </c>
      <c r="BR34" s="20" t="b">
        <f t="shared" si="6"/>
        <v>0</v>
      </c>
      <c r="BS34" s="20" t="str">
        <f t="shared" si="7"/>
        <v/>
      </c>
      <c r="BT34" s="20" t="str">
        <f t="shared" si="8"/>
        <v/>
      </c>
      <c r="BU34" s="20" t="str">
        <f t="shared" si="9"/>
        <v/>
      </c>
      <c r="BV34" s="20" t="str">
        <f t="shared" si="10"/>
        <v/>
      </c>
      <c r="BW34" s="44" t="str">
        <f t="shared" si="11"/>
        <v/>
      </c>
      <c r="BX34" s="45" t="str">
        <f t="shared" si="30"/>
        <v>INCORRECT</v>
      </c>
      <c r="BY34" s="20" t="b">
        <f t="shared" si="31"/>
        <v>0</v>
      </c>
      <c r="BZ34" s="46" t="str">
        <f t="shared" si="12"/>
        <v/>
      </c>
      <c r="CA34" s="20" t="b">
        <f t="shared" si="13"/>
        <v>0</v>
      </c>
      <c r="CB34" s="20" t="b">
        <f t="shared" si="14"/>
        <v>0</v>
      </c>
      <c r="CC34" s="20" t="b">
        <f t="shared" si="15"/>
        <v>0</v>
      </c>
      <c r="CD34" s="20" t="b">
        <f t="shared" si="16"/>
        <v>0</v>
      </c>
      <c r="CE34" s="20" t="b">
        <f t="shared" si="17"/>
        <v>0</v>
      </c>
      <c r="CF34" s="20" t="b">
        <f t="shared" si="18"/>
        <v>0</v>
      </c>
      <c r="CG34" s="20" t="str">
        <f t="shared" si="19"/>
        <v/>
      </c>
      <c r="CH34" s="20" t="str">
        <f t="shared" si="20"/>
        <v/>
      </c>
      <c r="CI34" s="20" t="str">
        <f t="shared" si="21"/>
        <v/>
      </c>
      <c r="CJ34" s="20" t="str">
        <f t="shared" si="22"/>
        <v/>
      </c>
      <c r="CK34" s="20" t="str">
        <f t="shared" si="23"/>
        <v/>
      </c>
      <c r="CL34" s="20" t="str">
        <f t="shared" si="24"/>
        <v/>
      </c>
      <c r="CM34" s="46" t="str">
        <f t="shared" si="25"/>
        <v/>
      </c>
      <c r="CN34" s="46" t="str">
        <f t="shared" si="26"/>
        <v/>
      </c>
      <c r="CO34" s="47" t="str">
        <f t="shared" si="27"/>
        <v>NO</v>
      </c>
      <c r="CP34" s="47" t="str">
        <f t="shared" si="28"/>
        <v>NO</v>
      </c>
      <c r="CQ34" s="45" t="str">
        <f t="shared" si="32"/>
        <v>NO</v>
      </c>
      <c r="CR34" s="45" t="str">
        <f t="shared" si="33"/>
        <v>NO</v>
      </c>
      <c r="CS34" s="47" t="str">
        <f t="shared" si="34"/>
        <v>OK</v>
      </c>
      <c r="CT34" s="20" t="b">
        <f t="shared" si="35"/>
        <v>0</v>
      </c>
      <c r="CU34" s="20" t="b">
        <f t="shared" si="36"/>
        <v>0</v>
      </c>
      <c r="CV34" s="20" t="b">
        <f t="shared" si="37"/>
        <v>0</v>
      </c>
      <c r="CW34" s="20" t="b">
        <f t="shared" si="38"/>
        <v>0</v>
      </c>
      <c r="CX34" s="46" t="str">
        <f t="shared" si="39"/>
        <v>SEQUENCE INCORRECT</v>
      </c>
      <c r="CY34" s="48">
        <f>COUNTIF(B19:B33,T(B34))</f>
        <v>15</v>
      </c>
    </row>
    <row r="35" spans="1:103" s="20" customFormat="1" ht="20.100000000000001" customHeight="1" thickBot="1">
      <c r="A35" s="37"/>
      <c r="B35" s="126"/>
      <c r="C35" s="127"/>
      <c r="D35" s="126"/>
      <c r="E35" s="127"/>
      <c r="F35" s="126"/>
      <c r="G35" s="127"/>
      <c r="H35" s="139" t="str">
        <f>IF(AND(AG35="OK",R35="OK"),IF(AND(A35&lt;&gt;"",D35&lt;&gt;"",F35&lt;&gt;"",OR(D35&lt;=E17,D35="ABS"),OR(F35&lt;=G17,F35="ABS")),IF(AND(F35="ABS"),"ABS",IF(SUM(D35:F35)=0,"ZERO",SUM(D35,F35))),""),"")</f>
        <v/>
      </c>
      <c r="I35" s="140"/>
      <c r="J35" s="140"/>
      <c r="K35" s="140"/>
      <c r="L35" s="140"/>
      <c r="M35" s="140"/>
      <c r="N35" s="140"/>
      <c r="O35" s="140"/>
      <c r="P35" s="141"/>
      <c r="Q35" s="194"/>
      <c r="R35" s="49" t="str">
        <f t="shared" si="1"/>
        <v/>
      </c>
      <c r="S35" s="145" t="str">
        <f>IF(OR(AND(OR(D35&lt;=E17,D35=0,D35="ABS"),OR(F35&lt;=G17,F35=0,F35="ABS"))),IF(OR(AND(A35="",B35="",D35="",F35=""),AND(A35&lt;&gt;"",B35&lt;&gt;"",D35&lt;&gt;"",F35&lt;&gt;"", AG35="OK")),"","Given Marks or Format is incorrect"), "Given Marks or Format is incorrect")</f>
        <v/>
      </c>
      <c r="T35" s="146"/>
      <c r="U35" s="146"/>
      <c r="V35" s="146"/>
      <c r="W35" s="146"/>
      <c r="X35" s="147"/>
      <c r="Y35" s="93"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15"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5"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3" t="b">
        <f>IF(AND( EXACT(LEFT(B35,LEN(G8)), G8),ISNUMBER(INT(MID(B35,(LEN(G8)+1),1))),ISNUMBER(INT(MID(B35,(LEN(G8)+2),1))), MID(B35,(LEN(G8)+1),2)&lt;&gt;"00",OR(ISNUMBER(INT(MID(B35,(LEN(G8)+3),1))),MID(B35,(LEN(G8)+3),1)=""),  OR(AND(ISNUMBER(INT(MID(B35,(LEN(G8)+1),3))),MID(B35,(LEN(G8)+1),1)&lt;&gt;"0", MID(B35,(LEN(G8)+4),1)=""),AND((ISNUMBER(INT(MID(B35,(LEN(G8)+1),2)))),MID(B35,(LEN(G8)+3),1)=""))),"OK")</f>
        <v>0</v>
      </c>
      <c r="AC35" s="14"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5"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6"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0" t="b">
        <f t="shared" si="29"/>
        <v>0</v>
      </c>
      <c r="AG35" s="20" t="str">
        <f t="shared" si="2"/>
        <v>S# INCORRECT</v>
      </c>
      <c r="BO35" s="20" t="str">
        <f t="shared" si="3"/>
        <v/>
      </c>
      <c r="BP35" s="20" t="b">
        <f t="shared" si="4"/>
        <v>0</v>
      </c>
      <c r="BQ35" s="20" t="b">
        <f t="shared" si="5"/>
        <v>0</v>
      </c>
      <c r="BR35" s="20" t="b">
        <f t="shared" si="6"/>
        <v>0</v>
      </c>
      <c r="BS35" s="20" t="str">
        <f t="shared" si="7"/>
        <v/>
      </c>
      <c r="BT35" s="20" t="str">
        <f t="shared" si="8"/>
        <v/>
      </c>
      <c r="BU35" s="20" t="str">
        <f t="shared" si="9"/>
        <v/>
      </c>
      <c r="BV35" s="20" t="str">
        <f t="shared" si="10"/>
        <v/>
      </c>
      <c r="BW35" s="44" t="str">
        <f t="shared" si="11"/>
        <v/>
      </c>
      <c r="BX35" s="45" t="str">
        <f t="shared" si="30"/>
        <v>INCORRECT</v>
      </c>
      <c r="BY35" s="20" t="b">
        <f t="shared" si="31"/>
        <v>0</v>
      </c>
      <c r="BZ35" s="46" t="str">
        <f t="shared" si="12"/>
        <v/>
      </c>
      <c r="CA35" s="20" t="b">
        <f t="shared" si="13"/>
        <v>0</v>
      </c>
      <c r="CB35" s="20" t="b">
        <f t="shared" si="14"/>
        <v>0</v>
      </c>
      <c r="CC35" s="20" t="b">
        <f t="shared" si="15"/>
        <v>0</v>
      </c>
      <c r="CD35" s="20" t="b">
        <f t="shared" si="16"/>
        <v>0</v>
      </c>
      <c r="CE35" s="20" t="b">
        <f t="shared" si="17"/>
        <v>0</v>
      </c>
      <c r="CF35" s="20" t="b">
        <f t="shared" si="18"/>
        <v>0</v>
      </c>
      <c r="CG35" s="20" t="str">
        <f t="shared" si="19"/>
        <v/>
      </c>
      <c r="CH35" s="20" t="str">
        <f t="shared" si="20"/>
        <v/>
      </c>
      <c r="CI35" s="20" t="str">
        <f t="shared" si="21"/>
        <v/>
      </c>
      <c r="CJ35" s="20" t="str">
        <f t="shared" si="22"/>
        <v/>
      </c>
      <c r="CK35" s="20" t="str">
        <f t="shared" si="23"/>
        <v/>
      </c>
      <c r="CL35" s="20" t="str">
        <f t="shared" si="24"/>
        <v/>
      </c>
      <c r="CM35" s="46" t="str">
        <f t="shared" si="25"/>
        <v/>
      </c>
      <c r="CN35" s="46" t="str">
        <f t="shared" si="26"/>
        <v/>
      </c>
      <c r="CO35" s="47" t="str">
        <f t="shared" si="27"/>
        <v>NO</v>
      </c>
      <c r="CP35" s="47" t="str">
        <f t="shared" si="28"/>
        <v>NO</v>
      </c>
      <c r="CQ35" s="45" t="str">
        <f t="shared" si="32"/>
        <v>NO</v>
      </c>
      <c r="CR35" s="45" t="str">
        <f t="shared" si="33"/>
        <v>NO</v>
      </c>
      <c r="CS35" s="47" t="str">
        <f t="shared" si="34"/>
        <v>OK</v>
      </c>
      <c r="CT35" s="20" t="b">
        <f t="shared" si="35"/>
        <v>0</v>
      </c>
      <c r="CU35" s="20" t="b">
        <f t="shared" si="36"/>
        <v>0</v>
      </c>
      <c r="CV35" s="20" t="b">
        <f t="shared" si="37"/>
        <v>0</v>
      </c>
      <c r="CW35" s="20" t="b">
        <f t="shared" si="38"/>
        <v>0</v>
      </c>
      <c r="CX35" s="46" t="str">
        <f t="shared" si="39"/>
        <v>SEQUENCE INCORRECT</v>
      </c>
      <c r="CY35" s="48">
        <f>COUNTIF(B19:B34,T(B35))</f>
        <v>16</v>
      </c>
    </row>
    <row r="36" spans="1:103" s="20" customFormat="1" ht="20.100000000000001" customHeight="1" thickBot="1">
      <c r="A36" s="59"/>
      <c r="B36" s="126"/>
      <c r="C36" s="127"/>
      <c r="D36" s="126"/>
      <c r="E36" s="127"/>
      <c r="F36" s="126"/>
      <c r="G36" s="127"/>
      <c r="H36" s="139" t="str">
        <f>IF(AND(AG36="OK",R36="OK"),IF(AND(A36&lt;&gt;"",D36&lt;&gt;"",F36&lt;&gt;"",OR(D36&lt;=E17,D36="ABS"),OR(F36&lt;=G17,F36="ABS")),IF(AND(F36="ABS"),"ABS",IF(SUM(D36:F36)=0,"ZERO",SUM(D36,F36))),""),"")</f>
        <v/>
      </c>
      <c r="I36" s="140"/>
      <c r="J36" s="140"/>
      <c r="K36" s="140"/>
      <c r="L36" s="140"/>
      <c r="M36" s="140"/>
      <c r="N36" s="140"/>
      <c r="O36" s="140"/>
      <c r="P36" s="141"/>
      <c r="Q36" s="194"/>
      <c r="R36" s="49" t="str">
        <f t="shared" si="1"/>
        <v/>
      </c>
      <c r="S36" s="145" t="str">
        <f>IF(OR(AND(OR(D36&lt;=E17,D36=0,D36="ABS"),OR(F36&lt;=G17,F36=0,F36="ABS"))),IF(OR(AND(A36="",B36="",D36="",F36=""),AND(A36&lt;&gt;"",B36&lt;&gt;"",D36&lt;&gt;"",F36&lt;&gt;"", AG36="OK")),"","Given Marks or Format is incorrect"), "Given Marks or Format is incorrect")</f>
        <v/>
      </c>
      <c r="T36" s="146"/>
      <c r="U36" s="146"/>
      <c r="V36" s="146"/>
      <c r="W36" s="146"/>
      <c r="X36" s="147"/>
      <c r="Y36" s="93"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15"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5"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3" t="b">
        <f>IF(AND( EXACT(LEFT(B36,LEN(G8)), G8),ISNUMBER(INT(MID(B36,(LEN(G8)+1),1))),ISNUMBER(INT(MID(B36,(LEN(G8)+2),1))), MID(B36,(LEN(G8)+1),2)&lt;&gt;"00",OR(ISNUMBER(INT(MID(B36,(LEN(G8)+3),1))),MID(B36,(LEN(G8)+3),1)=""),  OR(AND(ISNUMBER(INT(MID(B36,(LEN(G8)+1),3))),MID(B36,(LEN(G8)+1),1)&lt;&gt;"0", MID(B36,(LEN(G8)+4),1)=""),AND((ISNUMBER(INT(MID(B36,(LEN(G8)+1),2)))),MID(B36,(LEN(G8)+3),1)=""))),"OK")</f>
        <v>0</v>
      </c>
      <c r="AC36" s="14"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5"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6"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0" t="b">
        <f t="shared" si="29"/>
        <v>0</v>
      </c>
      <c r="AG36" s="20" t="str">
        <f t="shared" si="2"/>
        <v>S# INCORRECT</v>
      </c>
      <c r="BO36" s="20" t="str">
        <f t="shared" si="3"/>
        <v/>
      </c>
      <c r="BP36" s="20" t="b">
        <f t="shared" si="4"/>
        <v>0</v>
      </c>
      <c r="BQ36" s="20" t="b">
        <f t="shared" si="5"/>
        <v>0</v>
      </c>
      <c r="BR36" s="20" t="b">
        <f t="shared" si="6"/>
        <v>0</v>
      </c>
      <c r="BS36" s="20" t="str">
        <f t="shared" si="7"/>
        <v/>
      </c>
      <c r="BT36" s="20" t="str">
        <f t="shared" si="8"/>
        <v/>
      </c>
      <c r="BU36" s="20" t="str">
        <f t="shared" si="9"/>
        <v/>
      </c>
      <c r="BV36" s="20" t="str">
        <f t="shared" si="10"/>
        <v/>
      </c>
      <c r="BW36" s="44" t="str">
        <f t="shared" si="11"/>
        <v/>
      </c>
      <c r="BX36" s="45" t="str">
        <f t="shared" si="30"/>
        <v>INCORRECT</v>
      </c>
      <c r="BY36" s="20" t="b">
        <f t="shared" si="31"/>
        <v>0</v>
      </c>
      <c r="BZ36" s="46" t="str">
        <f t="shared" si="12"/>
        <v/>
      </c>
      <c r="CA36" s="20" t="b">
        <f t="shared" si="13"/>
        <v>0</v>
      </c>
      <c r="CB36" s="20" t="b">
        <f t="shared" si="14"/>
        <v>0</v>
      </c>
      <c r="CC36" s="20" t="b">
        <f t="shared" si="15"/>
        <v>0</v>
      </c>
      <c r="CD36" s="20" t="b">
        <f t="shared" si="16"/>
        <v>0</v>
      </c>
      <c r="CE36" s="20" t="b">
        <f t="shared" si="17"/>
        <v>0</v>
      </c>
      <c r="CF36" s="20" t="b">
        <f t="shared" si="18"/>
        <v>0</v>
      </c>
      <c r="CG36" s="20" t="str">
        <f t="shared" si="19"/>
        <v/>
      </c>
      <c r="CH36" s="20" t="str">
        <f t="shared" si="20"/>
        <v/>
      </c>
      <c r="CI36" s="20" t="str">
        <f t="shared" si="21"/>
        <v/>
      </c>
      <c r="CJ36" s="20" t="str">
        <f t="shared" si="22"/>
        <v/>
      </c>
      <c r="CK36" s="20" t="str">
        <f t="shared" si="23"/>
        <v/>
      </c>
      <c r="CL36" s="20" t="str">
        <f t="shared" si="24"/>
        <v/>
      </c>
      <c r="CM36" s="46" t="str">
        <f t="shared" si="25"/>
        <v/>
      </c>
      <c r="CN36" s="46" t="str">
        <f t="shared" si="26"/>
        <v/>
      </c>
      <c r="CO36" s="47" t="str">
        <f t="shared" si="27"/>
        <v>NO</v>
      </c>
      <c r="CP36" s="47" t="str">
        <f t="shared" si="28"/>
        <v>NO</v>
      </c>
      <c r="CQ36" s="45" t="str">
        <f t="shared" si="32"/>
        <v>NO</v>
      </c>
      <c r="CR36" s="45" t="str">
        <f t="shared" si="33"/>
        <v>NO</v>
      </c>
      <c r="CS36" s="47" t="str">
        <f t="shared" si="34"/>
        <v>OK</v>
      </c>
      <c r="CT36" s="20" t="b">
        <f t="shared" si="35"/>
        <v>0</v>
      </c>
      <c r="CU36" s="20" t="b">
        <f t="shared" si="36"/>
        <v>0</v>
      </c>
      <c r="CV36" s="20" t="b">
        <f t="shared" si="37"/>
        <v>0</v>
      </c>
      <c r="CW36" s="20" t="b">
        <f t="shared" si="38"/>
        <v>0</v>
      </c>
      <c r="CX36" s="46" t="str">
        <f t="shared" si="39"/>
        <v>SEQUENCE INCORRECT</v>
      </c>
      <c r="CY36" s="48">
        <f>COUNTIF(B19:B35,T(B36))</f>
        <v>17</v>
      </c>
    </row>
    <row r="37" spans="1:103" s="20" customFormat="1" ht="20.100000000000001" customHeight="1" thickBot="1">
      <c r="A37" s="37"/>
      <c r="B37" s="126"/>
      <c r="C37" s="127"/>
      <c r="D37" s="126"/>
      <c r="E37" s="127"/>
      <c r="F37" s="126"/>
      <c r="G37" s="127"/>
      <c r="H37" s="139" t="str">
        <f>IF(AND(AG37="OK",R37="OK"),IF(AND(A37&lt;&gt;"",D37&lt;&gt;"",F37&lt;&gt;"",OR(D37&lt;=E17,D37="ABS"),OR(F37&lt;=G17,F37="ABS")),IF(AND(F37="ABS"),"ABS",IF(SUM(D37:F37)=0,"ZERO",SUM(D37,F37))),""),"")</f>
        <v/>
      </c>
      <c r="I37" s="140"/>
      <c r="J37" s="140"/>
      <c r="K37" s="140"/>
      <c r="L37" s="140"/>
      <c r="M37" s="140"/>
      <c r="N37" s="140"/>
      <c r="O37" s="140"/>
      <c r="P37" s="141"/>
      <c r="Q37" s="194"/>
      <c r="R37" s="49" t="str">
        <f t="shared" si="1"/>
        <v/>
      </c>
      <c r="S37" s="145" t="str">
        <f>IF(OR(AND(OR(D37&lt;=E17,D37=0,D37="ABS"),OR(F37&lt;=G17,F37=0,F37="ABS"))),IF(OR(AND(A37="",B37="",D37="",F37=""),AND(A37&lt;&gt;"",B37&lt;&gt;"",D37&lt;&gt;"",F37&lt;&gt;"", AG37="OK")),"","Given Marks or Format is incorrect"), "Given Marks or Format is incorrect")</f>
        <v/>
      </c>
      <c r="T37" s="146"/>
      <c r="U37" s="146"/>
      <c r="V37" s="146"/>
      <c r="W37" s="146"/>
      <c r="X37" s="147"/>
      <c r="Y37" s="93"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15"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5"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3" t="b">
        <f>IF(AND( EXACT(LEFT(B37,LEN(G8)), G8),ISNUMBER(INT(MID(B37,(LEN(G8)+1),1))),ISNUMBER(INT(MID(B37,(LEN(G8)+2),1))), MID(B37,(LEN(G8)+1),2)&lt;&gt;"00",OR(ISNUMBER(INT(MID(B37,(LEN(G8)+3),1))),MID(B37,(LEN(G8)+3),1)=""),  OR(AND(ISNUMBER(INT(MID(B37,(LEN(G8)+1),3))),MID(B37,(LEN(G8)+1),1)&lt;&gt;"0", MID(B37,(LEN(G8)+4),1)=""),AND((ISNUMBER(INT(MID(B37,(LEN(G8)+1),2)))),MID(B37,(LEN(G8)+3),1)=""))),"OK")</f>
        <v>0</v>
      </c>
      <c r="AC37" s="14"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5"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6"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0" t="b">
        <f t="shared" si="29"/>
        <v>0</v>
      </c>
      <c r="AG37" s="20" t="str">
        <f t="shared" si="2"/>
        <v>S# INCORRECT</v>
      </c>
      <c r="BO37" s="20" t="str">
        <f t="shared" si="3"/>
        <v/>
      </c>
      <c r="BP37" s="20" t="b">
        <f t="shared" si="4"/>
        <v>0</v>
      </c>
      <c r="BQ37" s="20" t="b">
        <f t="shared" si="5"/>
        <v>0</v>
      </c>
      <c r="BR37" s="20" t="b">
        <f t="shared" si="6"/>
        <v>0</v>
      </c>
      <c r="BS37" s="20" t="str">
        <f t="shared" si="7"/>
        <v/>
      </c>
      <c r="BT37" s="20" t="str">
        <f t="shared" si="8"/>
        <v/>
      </c>
      <c r="BU37" s="20" t="str">
        <f t="shared" si="9"/>
        <v/>
      </c>
      <c r="BV37" s="20" t="str">
        <f t="shared" si="10"/>
        <v/>
      </c>
      <c r="BW37" s="44" t="str">
        <f t="shared" si="11"/>
        <v/>
      </c>
      <c r="BX37" s="45" t="str">
        <f t="shared" si="30"/>
        <v>INCORRECT</v>
      </c>
      <c r="BY37" s="20" t="b">
        <f t="shared" si="31"/>
        <v>0</v>
      </c>
      <c r="BZ37" s="46" t="str">
        <f t="shared" si="12"/>
        <v/>
      </c>
      <c r="CA37" s="20" t="b">
        <f t="shared" si="13"/>
        <v>0</v>
      </c>
      <c r="CB37" s="20" t="b">
        <f t="shared" si="14"/>
        <v>0</v>
      </c>
      <c r="CC37" s="20" t="b">
        <f t="shared" si="15"/>
        <v>0</v>
      </c>
      <c r="CD37" s="20" t="b">
        <f t="shared" si="16"/>
        <v>0</v>
      </c>
      <c r="CE37" s="20" t="b">
        <f t="shared" si="17"/>
        <v>0</v>
      </c>
      <c r="CF37" s="20" t="b">
        <f t="shared" si="18"/>
        <v>0</v>
      </c>
      <c r="CG37" s="20" t="str">
        <f t="shared" si="19"/>
        <v/>
      </c>
      <c r="CH37" s="20" t="str">
        <f t="shared" si="20"/>
        <v/>
      </c>
      <c r="CI37" s="20" t="str">
        <f t="shared" si="21"/>
        <v/>
      </c>
      <c r="CJ37" s="20" t="str">
        <f t="shared" si="22"/>
        <v/>
      </c>
      <c r="CK37" s="20" t="str">
        <f t="shared" si="23"/>
        <v/>
      </c>
      <c r="CL37" s="20" t="str">
        <f t="shared" si="24"/>
        <v/>
      </c>
      <c r="CM37" s="46" t="str">
        <f t="shared" si="25"/>
        <v/>
      </c>
      <c r="CN37" s="46" t="str">
        <f t="shared" si="26"/>
        <v/>
      </c>
      <c r="CO37" s="47" t="str">
        <f t="shared" si="27"/>
        <v>NO</v>
      </c>
      <c r="CP37" s="47" t="str">
        <f t="shared" si="28"/>
        <v>NO</v>
      </c>
      <c r="CQ37" s="45" t="str">
        <f t="shared" si="32"/>
        <v>NO</v>
      </c>
      <c r="CR37" s="45" t="str">
        <f t="shared" si="33"/>
        <v>NO</v>
      </c>
      <c r="CS37" s="47" t="str">
        <f t="shared" si="34"/>
        <v>OK</v>
      </c>
      <c r="CT37" s="20" t="b">
        <f t="shared" si="35"/>
        <v>0</v>
      </c>
      <c r="CU37" s="20" t="b">
        <f t="shared" si="36"/>
        <v>0</v>
      </c>
      <c r="CV37" s="20" t="b">
        <f t="shared" si="37"/>
        <v>0</v>
      </c>
      <c r="CW37" s="20" t="b">
        <f t="shared" si="38"/>
        <v>0</v>
      </c>
      <c r="CX37" s="46" t="str">
        <f t="shared" si="39"/>
        <v>SEQUENCE INCORRECT</v>
      </c>
      <c r="CY37" s="48">
        <f>COUNTIF(B19:B36,T(B37))</f>
        <v>18</v>
      </c>
    </row>
    <row r="38" spans="1:103" s="20" customFormat="1" ht="20.100000000000001" customHeight="1" thickBot="1">
      <c r="A38" s="59"/>
      <c r="B38" s="126"/>
      <c r="C38" s="127"/>
      <c r="D38" s="126"/>
      <c r="E38" s="127"/>
      <c r="F38" s="126"/>
      <c r="G38" s="127"/>
      <c r="H38" s="139" t="str">
        <f>IF(AND(AG38="OK",R38="OK"),IF(AND(A38&lt;&gt;"",D38&lt;&gt;"",F38&lt;&gt;"",OR(D38&lt;=E17,D38="ABS"),OR(F38&lt;=G17,F38="ABS")),IF(AND(F38="ABS"),"ABS",IF(SUM(D38:F38)=0,"ZERO",SUM(D38,F38))),""),"")</f>
        <v/>
      </c>
      <c r="I38" s="140"/>
      <c r="J38" s="140"/>
      <c r="K38" s="140"/>
      <c r="L38" s="140"/>
      <c r="M38" s="140"/>
      <c r="N38" s="140"/>
      <c r="O38" s="140"/>
      <c r="P38" s="141"/>
      <c r="Q38" s="194"/>
      <c r="R38" s="49" t="str">
        <f t="shared" si="1"/>
        <v/>
      </c>
      <c r="S38" s="145" t="str">
        <f>IF(OR(AND(OR(D38&lt;=E17,D38=0,D38="ABS"),OR(F38&lt;=G17,F38=0,F38="ABS"))),IF(OR(AND(A38="",B38="",D38="",F38=""),AND(A38&lt;&gt;"",B38&lt;&gt;"",D38&lt;&gt;"",F38&lt;&gt;"", AG38="OK")),"","Given Marks or Format is incorrect"), "Given Marks or Format is incorrect")</f>
        <v/>
      </c>
      <c r="T38" s="146"/>
      <c r="U38" s="146"/>
      <c r="V38" s="146"/>
      <c r="W38" s="146"/>
      <c r="X38" s="147"/>
      <c r="Y38" s="93"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15"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5"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3" t="b">
        <f>IF(AND( EXACT(LEFT(B38,LEN(G8)), G8),ISNUMBER(INT(MID(B38,(LEN(G8)+1),1))),ISNUMBER(INT(MID(B38,(LEN(G8)+2),1))), MID(B38,(LEN(G8)+1),2)&lt;&gt;"00",OR(ISNUMBER(INT(MID(B38,(LEN(G8)+3),1))),MID(B38,(LEN(G8)+3),1)=""),  OR(AND(ISNUMBER(INT(MID(B38,(LEN(G8)+1),3))),MID(B38,(LEN(G8)+1),1)&lt;&gt;"0", MID(B38,(LEN(G8)+4),1)=""),AND((ISNUMBER(INT(MID(B38,(LEN(G8)+1),2)))),MID(B38,(LEN(G8)+3),1)=""))),"OK")</f>
        <v>0</v>
      </c>
      <c r="AC38" s="14"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5"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6"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0" t="b">
        <f t="shared" si="29"/>
        <v>0</v>
      </c>
      <c r="AG38" s="20" t="str">
        <f t="shared" si="2"/>
        <v>S# INCORRECT</v>
      </c>
      <c r="BO38" s="20" t="str">
        <f t="shared" si="3"/>
        <v/>
      </c>
      <c r="BP38" s="20" t="b">
        <f t="shared" si="4"/>
        <v>0</v>
      </c>
      <c r="BQ38" s="20" t="b">
        <f t="shared" si="5"/>
        <v>0</v>
      </c>
      <c r="BR38" s="20" t="b">
        <f t="shared" si="6"/>
        <v>0</v>
      </c>
      <c r="BS38" s="20" t="str">
        <f t="shared" si="7"/>
        <v/>
      </c>
      <c r="BT38" s="20" t="str">
        <f t="shared" si="8"/>
        <v/>
      </c>
      <c r="BU38" s="20" t="str">
        <f t="shared" si="9"/>
        <v/>
      </c>
      <c r="BV38" s="20" t="str">
        <f t="shared" si="10"/>
        <v/>
      </c>
      <c r="BW38" s="44" t="str">
        <f t="shared" si="11"/>
        <v/>
      </c>
      <c r="BX38" s="45" t="str">
        <f t="shared" si="30"/>
        <v>INCORRECT</v>
      </c>
      <c r="BY38" s="20" t="b">
        <f t="shared" si="31"/>
        <v>0</v>
      </c>
      <c r="BZ38" s="46" t="str">
        <f t="shared" si="12"/>
        <v/>
      </c>
      <c r="CA38" s="20" t="b">
        <f t="shared" si="13"/>
        <v>0</v>
      </c>
      <c r="CB38" s="20" t="b">
        <f t="shared" si="14"/>
        <v>0</v>
      </c>
      <c r="CC38" s="20" t="b">
        <f t="shared" si="15"/>
        <v>0</v>
      </c>
      <c r="CD38" s="20" t="b">
        <f t="shared" si="16"/>
        <v>0</v>
      </c>
      <c r="CE38" s="20" t="b">
        <f t="shared" si="17"/>
        <v>0</v>
      </c>
      <c r="CF38" s="20" t="b">
        <f t="shared" si="18"/>
        <v>0</v>
      </c>
      <c r="CG38" s="20" t="str">
        <f t="shared" si="19"/>
        <v/>
      </c>
      <c r="CH38" s="20" t="str">
        <f t="shared" si="20"/>
        <v/>
      </c>
      <c r="CI38" s="20" t="str">
        <f t="shared" si="21"/>
        <v/>
      </c>
      <c r="CJ38" s="20" t="str">
        <f t="shared" si="22"/>
        <v/>
      </c>
      <c r="CK38" s="20" t="str">
        <f t="shared" si="23"/>
        <v/>
      </c>
      <c r="CL38" s="20" t="str">
        <f t="shared" si="24"/>
        <v/>
      </c>
      <c r="CM38" s="46" t="str">
        <f t="shared" si="25"/>
        <v/>
      </c>
      <c r="CN38" s="46" t="str">
        <f t="shared" si="26"/>
        <v/>
      </c>
      <c r="CO38" s="47" t="str">
        <f t="shared" si="27"/>
        <v>NO</v>
      </c>
      <c r="CP38" s="47" t="str">
        <f t="shared" si="28"/>
        <v>NO</v>
      </c>
      <c r="CQ38" s="45" t="str">
        <f t="shared" si="32"/>
        <v>NO</v>
      </c>
      <c r="CR38" s="45" t="str">
        <f t="shared" si="33"/>
        <v>NO</v>
      </c>
      <c r="CS38" s="47" t="str">
        <f t="shared" si="34"/>
        <v>OK</v>
      </c>
      <c r="CT38" s="20" t="b">
        <f t="shared" si="35"/>
        <v>0</v>
      </c>
      <c r="CU38" s="20" t="b">
        <f t="shared" si="36"/>
        <v>0</v>
      </c>
      <c r="CV38" s="20" t="b">
        <f t="shared" si="37"/>
        <v>0</v>
      </c>
      <c r="CW38" s="20" t="b">
        <f t="shared" si="38"/>
        <v>0</v>
      </c>
      <c r="CX38" s="46" t="str">
        <f t="shared" si="39"/>
        <v>SEQUENCE INCORRECT</v>
      </c>
      <c r="CY38" s="48">
        <f>COUNTIF(B19:B37,T(B38))</f>
        <v>19</v>
      </c>
    </row>
    <row r="39" spans="1:103" ht="14.25" customHeight="1" thickBot="1">
      <c r="A39" s="42" t="s">
        <v>140</v>
      </c>
      <c r="B39" s="42" t="s">
        <v>140</v>
      </c>
      <c r="C39" s="151" t="s">
        <v>127</v>
      </c>
      <c r="D39" s="151"/>
      <c r="E39" s="151"/>
      <c r="F39" s="151"/>
      <c r="G39" s="151"/>
      <c r="H39" s="151"/>
      <c r="I39" s="151"/>
      <c r="J39" s="151"/>
      <c r="K39" s="151"/>
      <c r="L39" s="151"/>
      <c r="M39" s="151"/>
      <c r="N39" s="151"/>
      <c r="O39" s="151"/>
      <c r="P39" s="151"/>
      <c r="Q39" s="194"/>
      <c r="R39" s="19">
        <f>COUNTIF(R19:R38,"FORMAT INCORRECT")+COUNTIF(R19:R38,"SEQUENCE INCORRECT")</f>
        <v>0</v>
      </c>
      <c r="S39" s="142">
        <f>COUNTIF(S19:S38,"Given Marks or Format is incorrect")</f>
        <v>0</v>
      </c>
      <c r="T39" s="143"/>
      <c r="U39" s="143"/>
      <c r="V39" s="143"/>
      <c r="W39" s="143"/>
      <c r="X39" s="143"/>
      <c r="Y39" s="143"/>
      <c r="Z39" s="143"/>
      <c r="AA39" s="143"/>
      <c r="AB39" s="143"/>
      <c r="AC39" s="144"/>
    </row>
    <row r="40" spans="1:103" ht="11.25" customHeight="1" thickBot="1">
      <c r="A40" s="43" t="s">
        <v>140</v>
      </c>
      <c r="B40" s="43" t="s">
        <v>140</v>
      </c>
      <c r="C40" s="152"/>
      <c r="D40" s="152"/>
      <c r="E40" s="152"/>
      <c r="F40" s="152"/>
      <c r="G40" s="152"/>
      <c r="H40" s="152"/>
      <c r="I40" s="152"/>
      <c r="J40" s="152"/>
      <c r="K40" s="152"/>
      <c r="L40" s="152"/>
      <c r="M40" s="152"/>
      <c r="N40" s="152"/>
      <c r="O40" s="152"/>
      <c r="P40" s="152"/>
      <c r="Q40" s="194"/>
      <c r="R40" s="289"/>
      <c r="S40" s="289"/>
      <c r="T40" s="289"/>
      <c r="U40" s="289"/>
      <c r="V40" s="289"/>
      <c r="W40" s="289"/>
      <c r="X40" s="289"/>
      <c r="Y40" s="85"/>
      <c r="Z40" s="73"/>
      <c r="AA40" s="73"/>
    </row>
    <row r="41" spans="1:103" ht="15.75" customHeight="1">
      <c r="A41" s="231"/>
      <c r="B41" s="231"/>
      <c r="C41" s="231"/>
      <c r="D41" s="231"/>
      <c r="E41" s="231"/>
      <c r="F41" s="231"/>
      <c r="G41" s="231"/>
      <c r="H41" s="231"/>
      <c r="I41" s="231"/>
      <c r="J41" s="231"/>
      <c r="K41" s="231"/>
      <c r="L41" s="231"/>
      <c r="M41" s="231"/>
      <c r="N41" s="231"/>
      <c r="O41" s="231"/>
      <c r="P41" s="231"/>
      <c r="Q41" s="194"/>
      <c r="R41" s="221" t="s">
        <v>130</v>
      </c>
      <c r="S41" s="222"/>
      <c r="T41" s="223"/>
      <c r="U41" s="227">
        <f>SUM(R39:AC39)</f>
        <v>0</v>
      </c>
      <c r="V41" s="228"/>
      <c r="W41" s="218"/>
      <c r="X41" s="111"/>
      <c r="Y41" s="86"/>
      <c r="Z41" s="74"/>
      <c r="AA41" s="74"/>
    </row>
    <row r="42" spans="1:103" ht="24.75" customHeight="1" thickBot="1">
      <c r="A42" s="232"/>
      <c r="B42" s="232"/>
      <c r="C42" s="232"/>
      <c r="D42" s="232"/>
      <c r="E42" s="232"/>
      <c r="F42" s="232"/>
      <c r="G42" s="232"/>
      <c r="H42" s="232"/>
      <c r="I42" s="232"/>
      <c r="J42" s="232"/>
      <c r="K42" s="232"/>
      <c r="L42" s="232"/>
      <c r="M42" s="232"/>
      <c r="N42" s="232"/>
      <c r="O42" s="232"/>
      <c r="P42" s="232"/>
      <c r="Q42" s="194"/>
      <c r="R42" s="224"/>
      <c r="S42" s="225"/>
      <c r="T42" s="226"/>
      <c r="U42" s="229"/>
      <c r="V42" s="230"/>
      <c r="W42" s="218"/>
      <c r="X42" s="111"/>
      <c r="Y42" s="86"/>
      <c r="Z42" s="74"/>
      <c r="AA42" s="74"/>
    </row>
    <row r="43" spans="1:103" ht="15.75" customHeight="1">
      <c r="A43" s="148" t="s">
        <v>129</v>
      </c>
      <c r="B43" s="148"/>
      <c r="C43" s="148"/>
      <c r="D43" s="111"/>
      <c r="E43" s="111"/>
      <c r="F43" s="148" t="s">
        <v>16</v>
      </c>
      <c r="G43" s="148"/>
      <c r="H43" s="148"/>
      <c r="I43" s="148"/>
      <c r="J43" s="111"/>
      <c r="K43" s="111"/>
      <c r="L43" s="148" t="s">
        <v>17</v>
      </c>
      <c r="M43" s="148"/>
      <c r="N43" s="148"/>
      <c r="O43" s="148"/>
      <c r="P43" s="148"/>
      <c r="Q43" s="194"/>
      <c r="R43" s="202" t="s">
        <v>144</v>
      </c>
      <c r="S43" s="203"/>
      <c r="T43" s="203"/>
      <c r="U43" s="203"/>
      <c r="V43" s="203"/>
      <c r="W43" s="203"/>
      <c r="X43" s="204"/>
      <c r="Y43" s="83"/>
      <c r="Z43" s="72"/>
      <c r="AA43" s="72"/>
    </row>
    <row r="44" spans="1:103" ht="15.75" customHeight="1">
      <c r="A44" s="149"/>
      <c r="B44" s="149"/>
      <c r="C44" s="149"/>
      <c r="D44" s="111"/>
      <c r="E44" s="111"/>
      <c r="F44" s="149"/>
      <c r="G44" s="149"/>
      <c r="H44" s="149"/>
      <c r="I44" s="149"/>
      <c r="J44" s="111"/>
      <c r="K44" s="111"/>
      <c r="L44" s="149"/>
      <c r="M44" s="149"/>
      <c r="N44" s="149"/>
      <c r="O44" s="149"/>
      <c r="P44" s="149"/>
      <c r="Q44" s="194"/>
      <c r="R44" s="205"/>
      <c r="S44" s="206"/>
      <c r="T44" s="206"/>
      <c r="U44" s="206"/>
      <c r="V44" s="206"/>
      <c r="W44" s="206"/>
      <c r="X44" s="207"/>
      <c r="Y44" s="83"/>
      <c r="Z44" s="72"/>
      <c r="AA44" s="72"/>
    </row>
    <row r="45" spans="1:103" ht="15.75" customHeight="1">
      <c r="A45" s="150"/>
      <c r="B45" s="150"/>
      <c r="C45" s="150"/>
      <c r="D45" s="233"/>
      <c r="E45" s="233"/>
      <c r="F45" s="150"/>
      <c r="G45" s="150"/>
      <c r="H45" s="150"/>
      <c r="I45" s="150"/>
      <c r="J45" s="233"/>
      <c r="K45" s="233"/>
      <c r="L45" s="150"/>
      <c r="M45" s="150"/>
      <c r="N45" s="150"/>
      <c r="O45" s="150"/>
      <c r="P45" s="150"/>
      <c r="Q45" s="194"/>
      <c r="R45" s="205"/>
      <c r="S45" s="206"/>
      <c r="T45" s="206"/>
      <c r="U45" s="206"/>
      <c r="V45" s="206"/>
      <c r="W45" s="206"/>
      <c r="X45" s="207"/>
      <c r="Y45" s="83"/>
      <c r="Z45" s="72"/>
      <c r="AA45" s="72"/>
    </row>
    <row r="46" spans="1:103" ht="15.75" customHeight="1">
      <c r="A46" s="34" t="s">
        <v>13</v>
      </c>
      <c r="B46" s="252" t="s">
        <v>169</v>
      </c>
      <c r="C46" s="253"/>
      <c r="D46" s="253"/>
      <c r="E46" s="253"/>
      <c r="F46" s="253"/>
      <c r="G46" s="253"/>
      <c r="H46" s="253"/>
      <c r="I46" s="253"/>
      <c r="J46" s="253"/>
      <c r="K46" s="253"/>
      <c r="L46" s="253"/>
      <c r="M46" s="253"/>
      <c r="N46" s="253"/>
      <c r="O46" s="253"/>
      <c r="P46" s="254"/>
      <c r="Q46" s="194"/>
      <c r="R46" s="205"/>
      <c r="S46" s="206"/>
      <c r="T46" s="206"/>
      <c r="U46" s="206"/>
      <c r="V46" s="206"/>
      <c r="W46" s="206"/>
      <c r="X46" s="207"/>
      <c r="Y46" s="83"/>
      <c r="Z46" s="72"/>
      <c r="AA46" s="72"/>
    </row>
    <row r="47" spans="1:103" ht="12.75" customHeight="1" thickBot="1">
      <c r="A47" s="36">
        <f>$U$41</f>
        <v>0</v>
      </c>
      <c r="B47" s="255"/>
      <c r="C47" s="256"/>
      <c r="D47" s="256"/>
      <c r="E47" s="256"/>
      <c r="F47" s="256"/>
      <c r="G47" s="256"/>
      <c r="H47" s="256"/>
      <c r="I47" s="256"/>
      <c r="J47" s="256"/>
      <c r="K47" s="256"/>
      <c r="L47" s="256"/>
      <c r="M47" s="256"/>
      <c r="N47" s="256"/>
      <c r="O47" s="256"/>
      <c r="P47" s="257"/>
      <c r="Q47" s="194"/>
      <c r="R47" s="208"/>
      <c r="S47" s="209"/>
      <c r="T47" s="209"/>
      <c r="U47" s="209"/>
      <c r="V47" s="209"/>
      <c r="W47" s="209"/>
      <c r="X47" s="210"/>
      <c r="Y47" s="83"/>
      <c r="Z47" s="72"/>
      <c r="AA47" s="72"/>
    </row>
    <row r="48" spans="1:103" ht="15.75" customHeight="1">
      <c r="A48" s="231"/>
      <c r="B48" s="231"/>
      <c r="C48" s="231"/>
      <c r="D48" s="231"/>
      <c r="E48" s="231"/>
      <c r="F48" s="231"/>
      <c r="G48" s="231"/>
      <c r="H48" s="231"/>
      <c r="I48" s="231"/>
      <c r="J48" s="231"/>
      <c r="K48" s="231"/>
      <c r="L48" s="231"/>
      <c r="M48" s="231"/>
      <c r="N48" s="231"/>
      <c r="O48" s="231"/>
      <c r="P48" s="231"/>
      <c r="Q48" s="111"/>
      <c r="R48" s="117" t="s">
        <v>148</v>
      </c>
      <c r="S48" s="118"/>
      <c r="T48" s="118"/>
      <c r="U48" s="118"/>
      <c r="V48" s="118"/>
      <c r="W48" s="118"/>
      <c r="X48" s="118"/>
      <c r="Y48" s="118"/>
      <c r="Z48" s="118"/>
      <c r="AA48" s="118"/>
      <c r="AB48" s="118"/>
      <c r="AC48" s="119"/>
    </row>
    <row r="49" spans="1:29" ht="16.5" customHeight="1" thickBot="1">
      <c r="A49" s="232"/>
      <c r="B49" s="232"/>
      <c r="C49" s="232"/>
      <c r="D49" s="232"/>
      <c r="E49" s="232"/>
      <c r="F49" s="232"/>
      <c r="G49" s="232"/>
      <c r="H49" s="232"/>
      <c r="I49" s="232"/>
      <c r="J49" s="232"/>
      <c r="K49" s="232"/>
      <c r="L49" s="232"/>
      <c r="M49" s="232"/>
      <c r="N49" s="232"/>
      <c r="O49" s="232"/>
      <c r="P49" s="232"/>
      <c r="Q49" s="111"/>
      <c r="R49" s="120"/>
      <c r="S49" s="121"/>
      <c r="T49" s="121"/>
      <c r="U49" s="121"/>
      <c r="V49" s="121"/>
      <c r="W49" s="121"/>
      <c r="X49" s="121"/>
      <c r="Y49" s="121"/>
      <c r="Z49" s="121"/>
      <c r="AA49" s="121"/>
      <c r="AB49" s="121"/>
      <c r="AC49" s="122"/>
    </row>
    <row r="50" spans="1:29" ht="21" thickBot="1">
      <c r="A50" s="232"/>
      <c r="B50" s="232"/>
      <c r="C50" s="232"/>
      <c r="D50" s="232"/>
      <c r="E50" s="232"/>
      <c r="F50" s="232"/>
      <c r="G50" s="232"/>
      <c r="H50" s="232"/>
      <c r="I50" s="232"/>
      <c r="J50" s="232"/>
      <c r="K50" s="232"/>
      <c r="L50" s="232"/>
      <c r="M50" s="232"/>
      <c r="N50" s="232"/>
      <c r="O50" s="232"/>
      <c r="P50" s="232"/>
      <c r="Q50" s="111"/>
      <c r="R50" s="50" t="s">
        <v>7</v>
      </c>
      <c r="S50" s="123" t="s">
        <v>8</v>
      </c>
      <c r="T50" s="124"/>
      <c r="U50" s="125"/>
      <c r="V50" s="114" t="s">
        <v>154</v>
      </c>
      <c r="W50" s="115"/>
      <c r="X50" s="115"/>
      <c r="Y50" s="115"/>
      <c r="Z50" s="115"/>
      <c r="AA50" s="115"/>
      <c r="AB50" s="115"/>
      <c r="AC50" s="116"/>
    </row>
    <row r="51" spans="1:29" ht="16.5" thickBot="1">
      <c r="A51" s="232"/>
      <c r="B51" s="232"/>
      <c r="C51" s="232"/>
      <c r="D51" s="232"/>
      <c r="E51" s="232"/>
      <c r="F51" s="232"/>
      <c r="G51" s="232"/>
      <c r="H51" s="232"/>
      <c r="I51" s="232"/>
      <c r="J51" s="232"/>
      <c r="K51" s="232"/>
      <c r="L51" s="232"/>
      <c r="M51" s="232"/>
      <c r="N51" s="232"/>
      <c r="O51" s="232"/>
      <c r="P51" s="232"/>
      <c r="Q51" s="111"/>
      <c r="R51" s="51">
        <v>1</v>
      </c>
      <c r="S51" s="112" t="s">
        <v>141</v>
      </c>
      <c r="T51" s="113"/>
      <c r="U51" s="113"/>
      <c r="V51" s="58">
        <v>1</v>
      </c>
      <c r="W51" s="110" t="s">
        <v>155</v>
      </c>
      <c r="X51" s="110"/>
      <c r="Y51" s="90"/>
      <c r="Z51" s="78"/>
      <c r="AA51" s="78"/>
      <c r="AB51" s="52"/>
      <c r="AC51" s="53"/>
    </row>
    <row r="52" spans="1:29" ht="16.5" thickBot="1">
      <c r="A52" s="232"/>
      <c r="B52" s="232"/>
      <c r="C52" s="232"/>
      <c r="D52" s="232"/>
      <c r="E52" s="232"/>
      <c r="F52" s="232"/>
      <c r="G52" s="232"/>
      <c r="H52" s="232"/>
      <c r="I52" s="232"/>
      <c r="J52" s="232"/>
      <c r="K52" s="232"/>
      <c r="L52" s="232"/>
      <c r="M52" s="232"/>
      <c r="N52" s="232"/>
      <c r="O52" s="232"/>
      <c r="P52" s="232"/>
      <c r="Q52" s="111"/>
      <c r="R52" s="51">
        <v>2</v>
      </c>
      <c r="S52" s="112" t="s">
        <v>142</v>
      </c>
      <c r="T52" s="113"/>
      <c r="U52" s="113"/>
      <c r="V52" s="58">
        <v>2</v>
      </c>
      <c r="W52" s="110" t="s">
        <v>156</v>
      </c>
      <c r="X52" s="110"/>
      <c r="Y52" s="92"/>
      <c r="Z52" s="80"/>
      <c r="AA52" s="80"/>
      <c r="AB52" s="54"/>
      <c r="AC52" s="55"/>
    </row>
    <row r="53" spans="1:29" ht="16.5" thickBot="1">
      <c r="A53" s="232"/>
      <c r="B53" s="232"/>
      <c r="C53" s="232"/>
      <c r="D53" s="232"/>
      <c r="E53" s="232"/>
      <c r="F53" s="232"/>
      <c r="G53" s="232"/>
      <c r="H53" s="232"/>
      <c r="I53" s="232"/>
      <c r="J53" s="232"/>
      <c r="K53" s="232"/>
      <c r="L53" s="232"/>
      <c r="M53" s="232"/>
      <c r="N53" s="232"/>
      <c r="O53" s="232"/>
      <c r="P53" s="232"/>
      <c r="Q53" s="111"/>
      <c r="R53" s="51">
        <v>3</v>
      </c>
      <c r="S53" s="112" t="s">
        <v>149</v>
      </c>
      <c r="T53" s="113"/>
      <c r="U53" s="113"/>
      <c r="V53" s="58">
        <v>3</v>
      </c>
      <c r="W53" s="110" t="s">
        <v>157</v>
      </c>
      <c r="X53" s="110"/>
      <c r="Y53" s="92"/>
      <c r="Z53" s="80"/>
      <c r="AA53" s="80"/>
      <c r="AB53" s="54"/>
      <c r="AC53" s="55"/>
    </row>
    <row r="54" spans="1:29" ht="16.5" thickBot="1">
      <c r="A54" s="232"/>
      <c r="B54" s="232"/>
      <c r="C54" s="232"/>
      <c r="D54" s="232"/>
      <c r="E54" s="232"/>
      <c r="F54" s="232"/>
      <c r="G54" s="232"/>
      <c r="H54" s="232"/>
      <c r="I54" s="232"/>
      <c r="J54" s="232"/>
      <c r="K54" s="232"/>
      <c r="L54" s="232"/>
      <c r="M54" s="232"/>
      <c r="N54" s="232"/>
      <c r="O54" s="232"/>
      <c r="P54" s="232"/>
      <c r="Q54" s="111"/>
      <c r="R54" s="51">
        <v>4</v>
      </c>
      <c r="S54" s="112" t="s">
        <v>150</v>
      </c>
      <c r="T54" s="113"/>
      <c r="U54" s="113"/>
      <c r="V54" s="58">
        <v>4</v>
      </c>
      <c r="W54" s="110" t="s">
        <v>158</v>
      </c>
      <c r="X54" s="110"/>
      <c r="Y54" s="92"/>
      <c r="Z54" s="80"/>
      <c r="AA54" s="80"/>
      <c r="AB54" s="54"/>
      <c r="AC54" s="55"/>
    </row>
    <row r="55" spans="1:29" ht="16.5" thickBot="1">
      <c r="A55" s="232"/>
      <c r="B55" s="232"/>
      <c r="C55" s="232"/>
      <c r="D55" s="232"/>
      <c r="E55" s="232"/>
      <c r="F55" s="232"/>
      <c r="G55" s="232"/>
      <c r="H55" s="232"/>
      <c r="I55" s="232"/>
      <c r="J55" s="232"/>
      <c r="K55" s="232"/>
      <c r="L55" s="232"/>
      <c r="M55" s="232"/>
      <c r="N55" s="232"/>
      <c r="O55" s="232"/>
      <c r="P55" s="232"/>
      <c r="Q55" s="111"/>
      <c r="R55" s="51">
        <v>5</v>
      </c>
      <c r="S55" s="112" t="s">
        <v>151</v>
      </c>
      <c r="T55" s="113"/>
      <c r="U55" s="113"/>
      <c r="V55" s="58">
        <v>5</v>
      </c>
      <c r="W55" s="110" t="s">
        <v>159</v>
      </c>
      <c r="X55" s="110"/>
      <c r="Y55" s="92"/>
      <c r="Z55" s="80"/>
      <c r="AA55" s="80"/>
      <c r="AB55" s="54"/>
      <c r="AC55" s="55"/>
    </row>
    <row r="56" spans="1:29" ht="16.5" thickBot="1">
      <c r="A56" s="232"/>
      <c r="B56" s="232"/>
      <c r="C56" s="232"/>
      <c r="D56" s="232"/>
      <c r="E56" s="232"/>
      <c r="F56" s="232"/>
      <c r="G56" s="232"/>
      <c r="H56" s="232"/>
      <c r="I56" s="232"/>
      <c r="J56" s="232"/>
      <c r="K56" s="232"/>
      <c r="L56" s="232"/>
      <c r="M56" s="232"/>
      <c r="N56" s="232"/>
      <c r="O56" s="232"/>
      <c r="P56" s="232"/>
      <c r="Q56" s="111"/>
      <c r="R56" s="51">
        <v>6</v>
      </c>
      <c r="S56" s="112" t="s">
        <v>152</v>
      </c>
      <c r="T56" s="113"/>
      <c r="U56" s="113"/>
      <c r="V56" s="58">
        <v>6</v>
      </c>
      <c r="W56" s="110" t="s">
        <v>160</v>
      </c>
      <c r="X56" s="110"/>
      <c r="Y56" s="92"/>
      <c r="Z56" s="80"/>
      <c r="AA56" s="80"/>
      <c r="AB56" s="54"/>
      <c r="AC56" s="55"/>
    </row>
    <row r="57" spans="1:29" ht="16.5" thickBot="1">
      <c r="A57" s="232"/>
      <c r="B57" s="232"/>
      <c r="C57" s="232"/>
      <c r="D57" s="232"/>
      <c r="E57" s="232"/>
      <c r="F57" s="232"/>
      <c r="G57" s="232"/>
      <c r="H57" s="232"/>
      <c r="I57" s="232"/>
      <c r="J57" s="232"/>
      <c r="K57" s="232"/>
      <c r="L57" s="232"/>
      <c r="M57" s="232"/>
      <c r="N57" s="232"/>
      <c r="O57" s="232"/>
      <c r="P57" s="232"/>
      <c r="Q57" s="111"/>
      <c r="R57" s="51">
        <v>7</v>
      </c>
      <c r="S57" s="112" t="s">
        <v>153</v>
      </c>
      <c r="T57" s="113"/>
      <c r="U57" s="113"/>
      <c r="V57" s="58">
        <v>7</v>
      </c>
      <c r="W57" s="110" t="s">
        <v>161</v>
      </c>
      <c r="X57" s="110"/>
      <c r="Y57" s="84"/>
      <c r="Z57" s="71"/>
      <c r="AA57" s="71"/>
      <c r="AB57" s="56"/>
      <c r="AC57" s="57"/>
    </row>
    <row r="58" spans="1:29">
      <c r="B58" s="2"/>
      <c r="C58" s="2"/>
      <c r="Q58" s="111"/>
    </row>
    <row r="59" spans="1:29">
      <c r="B59" s="2"/>
      <c r="C59" s="2"/>
      <c r="Q59" s="111"/>
    </row>
    <row r="60" spans="1:29">
      <c r="B60" s="2"/>
      <c r="C60" s="2"/>
      <c r="Q60" s="111"/>
    </row>
    <row r="61" spans="1:29">
      <c r="B61" s="2"/>
      <c r="C61" s="2"/>
      <c r="Q61" s="111"/>
    </row>
    <row r="62" spans="1:29">
      <c r="B62" s="2"/>
      <c r="C62" s="2"/>
      <c r="Q62" s="111"/>
    </row>
    <row r="63" spans="1:29">
      <c r="B63" s="2"/>
      <c r="C63" s="2"/>
      <c r="Q63" s="111"/>
    </row>
    <row r="64" spans="1:29">
      <c r="B64" s="2"/>
      <c r="C64" s="2"/>
      <c r="Q64" s="111"/>
    </row>
    <row r="65" spans="2:17">
      <c r="B65" s="2"/>
      <c r="C65" s="2"/>
      <c r="Q65" s="111"/>
    </row>
    <row r="66" spans="2:17">
      <c r="B66" s="2"/>
      <c r="C66" s="2"/>
      <c r="Q66" s="111"/>
    </row>
    <row r="67" spans="2:17">
      <c r="B67" s="2"/>
      <c r="C67" s="2"/>
      <c r="Q67" s="111"/>
    </row>
  </sheetData>
  <sheetProtection password="8D2A" sheet="1" objects="1" scenarios="1" selectLockedCells="1" autoFilter="0"/>
  <autoFilter ref="A18:C18">
    <filterColumn colId="1" showButton="0"/>
  </autoFilter>
  <dataConsolidate/>
  <mergeCells count="180">
    <mergeCell ref="A48:P57"/>
    <mergeCell ref="C39:P40"/>
    <mergeCell ref="F18:G18"/>
    <mergeCell ref="H18:P18"/>
    <mergeCell ref="S18:X18"/>
    <mergeCell ref="D43:E45"/>
    <mergeCell ref="A41:P42"/>
    <mergeCell ref="R41:T42"/>
    <mergeCell ref="U41:V42"/>
    <mergeCell ref="W41:X42"/>
    <mergeCell ref="S39:AC39"/>
    <mergeCell ref="R40:X40"/>
    <mergeCell ref="J43:K45"/>
    <mergeCell ref="B36:C36"/>
    <mergeCell ref="D36:E36"/>
    <mergeCell ref="F36:G36"/>
    <mergeCell ref="H36:P36"/>
    <mergeCell ref="S36:X36"/>
    <mergeCell ref="B37:C37"/>
    <mergeCell ref="D37:E37"/>
    <mergeCell ref="A43:C45"/>
    <mergeCell ref="F43:I45"/>
    <mergeCell ref="L43:P45"/>
    <mergeCell ref="R43:X47"/>
    <mergeCell ref="B46:P47"/>
    <mergeCell ref="B38:C38"/>
    <mergeCell ref="D38:E38"/>
    <mergeCell ref="F38:G38"/>
    <mergeCell ref="H38:P38"/>
    <mergeCell ref="S38:X38"/>
    <mergeCell ref="F37:G37"/>
    <mergeCell ref="H37:P37"/>
    <mergeCell ref="S37:X37"/>
    <mergeCell ref="B34:C34"/>
    <mergeCell ref="D34:E34"/>
    <mergeCell ref="F34:G34"/>
    <mergeCell ref="H34:P34"/>
    <mergeCell ref="S34:X34"/>
    <mergeCell ref="B35:C35"/>
    <mergeCell ref="D35:E35"/>
    <mergeCell ref="F35:G35"/>
    <mergeCell ref="H35:P35"/>
    <mergeCell ref="S35:X35"/>
    <mergeCell ref="B32:C32"/>
    <mergeCell ref="D32:E32"/>
    <mergeCell ref="F32:G32"/>
    <mergeCell ref="H32:P32"/>
    <mergeCell ref="S32:X32"/>
    <mergeCell ref="B33:C33"/>
    <mergeCell ref="D33:E33"/>
    <mergeCell ref="F33:G33"/>
    <mergeCell ref="H33:P33"/>
    <mergeCell ref="S33:X33"/>
    <mergeCell ref="B30:C30"/>
    <mergeCell ref="D30:E30"/>
    <mergeCell ref="F30:G30"/>
    <mergeCell ref="H30:P30"/>
    <mergeCell ref="S30:X30"/>
    <mergeCell ref="B31:C31"/>
    <mergeCell ref="D31:E31"/>
    <mergeCell ref="F31:G31"/>
    <mergeCell ref="H31:P31"/>
    <mergeCell ref="S31:X31"/>
    <mergeCell ref="B28:C28"/>
    <mergeCell ref="D28:E28"/>
    <mergeCell ref="F28:G28"/>
    <mergeCell ref="H28:P28"/>
    <mergeCell ref="S28:X28"/>
    <mergeCell ref="B29:C29"/>
    <mergeCell ref="D29:E29"/>
    <mergeCell ref="F29:G29"/>
    <mergeCell ref="H29:P29"/>
    <mergeCell ref="S29:X29"/>
    <mergeCell ref="B26:C26"/>
    <mergeCell ref="D26:E26"/>
    <mergeCell ref="F26:G26"/>
    <mergeCell ref="H26:P26"/>
    <mergeCell ref="S26:X26"/>
    <mergeCell ref="B27:C27"/>
    <mergeCell ref="D27:E27"/>
    <mergeCell ref="F27:G27"/>
    <mergeCell ref="H27:P27"/>
    <mergeCell ref="S27:X27"/>
    <mergeCell ref="B24:C24"/>
    <mergeCell ref="D24:E24"/>
    <mergeCell ref="F24:G24"/>
    <mergeCell ref="H24:P24"/>
    <mergeCell ref="S24:X24"/>
    <mergeCell ref="B25:C25"/>
    <mergeCell ref="D25:E25"/>
    <mergeCell ref="F25:G25"/>
    <mergeCell ref="H25:P25"/>
    <mergeCell ref="S25:X25"/>
    <mergeCell ref="D18:E18"/>
    <mergeCell ref="F21:G21"/>
    <mergeCell ref="B19:C19"/>
    <mergeCell ref="D19:E19"/>
    <mergeCell ref="F19:G19"/>
    <mergeCell ref="H19:P19"/>
    <mergeCell ref="S19:X19"/>
    <mergeCell ref="B12:C17"/>
    <mergeCell ref="D12:N13"/>
    <mergeCell ref="O12:P13"/>
    <mergeCell ref="H14:P16"/>
    <mergeCell ref="B22:C22"/>
    <mergeCell ref="D22:E22"/>
    <mergeCell ref="F22:G22"/>
    <mergeCell ref="H22:P22"/>
    <mergeCell ref="S22:X22"/>
    <mergeCell ref="B23:C23"/>
    <mergeCell ref="D23:E23"/>
    <mergeCell ref="F23:G23"/>
    <mergeCell ref="H23:P23"/>
    <mergeCell ref="S23:X23"/>
    <mergeCell ref="A5:P5"/>
    <mergeCell ref="A6:D6"/>
    <mergeCell ref="E6:P6"/>
    <mergeCell ref="B4:C4"/>
    <mergeCell ref="D4:K4"/>
    <mergeCell ref="U6:X10"/>
    <mergeCell ref="K10:P10"/>
    <mergeCell ref="G8:H8"/>
    <mergeCell ref="I8:M8"/>
    <mergeCell ref="N8:P8"/>
    <mergeCell ref="B9:K9"/>
    <mergeCell ref="A10:B10"/>
    <mergeCell ref="C10:G10"/>
    <mergeCell ref="H10:J10"/>
    <mergeCell ref="L9:N9"/>
    <mergeCell ref="O9:P9"/>
    <mergeCell ref="A7:B7"/>
    <mergeCell ref="C7:P7"/>
    <mergeCell ref="E8:F8"/>
    <mergeCell ref="R1:T16"/>
    <mergeCell ref="A1:A4"/>
    <mergeCell ref="D11:E11"/>
    <mergeCell ref="D14:E16"/>
    <mergeCell ref="F14:G16"/>
    <mergeCell ref="O1:P3"/>
    <mergeCell ref="Q1:Q47"/>
    <mergeCell ref="A12:A17"/>
    <mergeCell ref="B20:C20"/>
    <mergeCell ref="D20:E20"/>
    <mergeCell ref="F20:G20"/>
    <mergeCell ref="H20:P20"/>
    <mergeCell ref="S20:X20"/>
    <mergeCell ref="B21:C21"/>
    <mergeCell ref="D21:E21"/>
    <mergeCell ref="B18:C18"/>
    <mergeCell ref="H21:P21"/>
    <mergeCell ref="S21:X21"/>
    <mergeCell ref="H17:O17"/>
    <mergeCell ref="S17:X17"/>
    <mergeCell ref="B2:N3"/>
    <mergeCell ref="B1:N1"/>
    <mergeCell ref="F11:G11"/>
    <mergeCell ref="A11:C11"/>
    <mergeCell ref="H11:P11"/>
    <mergeCell ref="U11:X16"/>
    <mergeCell ref="U1:X1"/>
    <mergeCell ref="U2:X5"/>
    <mergeCell ref="L4:P4"/>
    <mergeCell ref="W56:X56"/>
    <mergeCell ref="W57:X57"/>
    <mergeCell ref="S56:U56"/>
    <mergeCell ref="S57:U57"/>
    <mergeCell ref="Q48:Q67"/>
    <mergeCell ref="V50:AC50"/>
    <mergeCell ref="W51:X51"/>
    <mergeCell ref="W52:X52"/>
    <mergeCell ref="W53:X53"/>
    <mergeCell ref="W54:X54"/>
    <mergeCell ref="R48:AC49"/>
    <mergeCell ref="S50:U50"/>
    <mergeCell ref="S51:U51"/>
    <mergeCell ref="S52:U52"/>
    <mergeCell ref="S53:U53"/>
    <mergeCell ref="S54:U54"/>
    <mergeCell ref="S55:U55"/>
    <mergeCell ref="W55:X55"/>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48129" r:id="rId3"/>
    <oleObject progId="PBrush" shapeId="48130" r:id="rId4"/>
  </oleObjects>
</worksheet>
</file>

<file path=xl/worksheets/sheet12.xml><?xml version="1.0" encoding="utf-8"?>
<worksheet xmlns="http://schemas.openxmlformats.org/spreadsheetml/2006/main" xmlns:r="http://schemas.openxmlformats.org/officeDocument/2006/relationships">
  <sheetPr codeName="Sheet12"/>
  <dimension ref="A1:K68"/>
  <sheetViews>
    <sheetView workbookViewId="0">
      <selection activeCell="G7" sqref="G7:G10"/>
    </sheetView>
  </sheetViews>
  <sheetFormatPr defaultRowHeight="15.75"/>
  <cols>
    <col min="1" max="1" width="40.42578125" style="7" bestFit="1" customWidth="1"/>
    <col min="2" max="2" width="9.7109375" bestFit="1" customWidth="1"/>
    <col min="3" max="3" width="8.7109375" bestFit="1" customWidth="1"/>
    <col min="4" max="5" width="7.85546875" bestFit="1" customWidth="1"/>
    <col min="6" max="6" width="23.140625" bestFit="1" customWidth="1"/>
  </cols>
  <sheetData>
    <row r="1" spans="1:11">
      <c r="A1" s="6" t="s">
        <v>18</v>
      </c>
      <c r="B1" s="4"/>
      <c r="C1" s="4" t="s">
        <v>10</v>
      </c>
      <c r="D1" s="4" t="s">
        <v>10</v>
      </c>
      <c r="E1" s="4" t="s">
        <v>33</v>
      </c>
      <c r="F1" s="4" t="s">
        <v>109</v>
      </c>
      <c r="G1" s="5">
        <v>50</v>
      </c>
      <c r="H1" s="4" t="s">
        <v>112</v>
      </c>
      <c r="K1" s="4"/>
    </row>
    <row r="2" spans="1:11">
      <c r="A2" s="6" t="s">
        <v>12</v>
      </c>
      <c r="B2" s="4"/>
      <c r="C2" s="4" t="s">
        <v>15</v>
      </c>
      <c r="D2" s="4" t="s">
        <v>15</v>
      </c>
      <c r="E2" s="4" t="s">
        <v>34</v>
      </c>
      <c r="F2" s="4" t="s">
        <v>6</v>
      </c>
      <c r="G2" s="5">
        <v>100</v>
      </c>
      <c r="H2" s="4" t="s">
        <v>112</v>
      </c>
    </row>
    <row r="3" spans="1:11">
      <c r="A3" s="6" t="s">
        <v>19</v>
      </c>
      <c r="B3" s="4"/>
      <c r="C3" s="4" t="s">
        <v>100</v>
      </c>
      <c r="D3" s="4" t="s">
        <v>100</v>
      </c>
      <c r="E3" s="4" t="s">
        <v>35</v>
      </c>
      <c r="F3" s="4" t="s">
        <v>110</v>
      </c>
      <c r="G3" s="5">
        <v>150</v>
      </c>
      <c r="H3" s="4" t="s">
        <v>112</v>
      </c>
    </row>
    <row r="4" spans="1:11">
      <c r="A4" s="6" t="s">
        <v>20</v>
      </c>
      <c r="B4" s="4"/>
      <c r="C4" s="4" t="s">
        <v>101</v>
      </c>
      <c r="D4" s="4" t="s">
        <v>101</v>
      </c>
      <c r="E4" s="4" t="s">
        <v>36</v>
      </c>
      <c r="F4" s="4" t="s">
        <v>111</v>
      </c>
      <c r="G4" s="5">
        <v>200</v>
      </c>
      <c r="H4" s="4" t="s">
        <v>112</v>
      </c>
    </row>
    <row r="5" spans="1:11">
      <c r="A5" s="6" t="s">
        <v>21</v>
      </c>
      <c r="B5" s="4"/>
      <c r="C5" s="4" t="s">
        <v>102</v>
      </c>
      <c r="D5" s="4" t="s">
        <v>108</v>
      </c>
      <c r="E5" s="4" t="s">
        <v>37</v>
      </c>
      <c r="H5" s="4" t="s">
        <v>112</v>
      </c>
    </row>
    <row r="6" spans="1:11">
      <c r="A6" s="6" t="s">
        <v>22</v>
      </c>
      <c r="B6" s="4"/>
      <c r="C6" s="4" t="s">
        <v>103</v>
      </c>
      <c r="E6" s="4" t="s">
        <v>38</v>
      </c>
      <c r="H6" s="4" t="s">
        <v>112</v>
      </c>
    </row>
    <row r="7" spans="1:11">
      <c r="A7" s="6" t="s">
        <v>23</v>
      </c>
      <c r="B7" s="4"/>
      <c r="C7" s="4" t="s">
        <v>104</v>
      </c>
      <c r="E7" s="4" t="s">
        <v>39</v>
      </c>
      <c r="F7" s="4" t="s">
        <v>6</v>
      </c>
      <c r="G7" s="5">
        <v>30</v>
      </c>
      <c r="H7" s="4" t="s">
        <v>112</v>
      </c>
    </row>
    <row r="8" spans="1:11">
      <c r="A8" s="6" t="s">
        <v>24</v>
      </c>
      <c r="C8" s="4" t="s">
        <v>105</v>
      </c>
      <c r="E8" s="4" t="s">
        <v>40</v>
      </c>
      <c r="F8" s="4" t="s">
        <v>111</v>
      </c>
      <c r="G8" s="5">
        <v>60</v>
      </c>
      <c r="H8" s="4" t="s">
        <v>112</v>
      </c>
    </row>
    <row r="9" spans="1:11">
      <c r="A9" s="6" t="s">
        <v>25</v>
      </c>
      <c r="C9" s="4" t="s">
        <v>106</v>
      </c>
      <c r="E9" s="4" t="s">
        <v>41</v>
      </c>
      <c r="G9" s="5">
        <v>90</v>
      </c>
      <c r="H9" s="4" t="s">
        <v>112</v>
      </c>
    </row>
    <row r="10" spans="1:11">
      <c r="A10" s="6" t="s">
        <v>26</v>
      </c>
      <c r="C10" s="4" t="s">
        <v>107</v>
      </c>
      <c r="E10" s="4" t="s">
        <v>42</v>
      </c>
      <c r="G10" s="5">
        <v>120</v>
      </c>
      <c r="H10" s="4" t="s">
        <v>112</v>
      </c>
    </row>
    <row r="11" spans="1:11">
      <c r="A11" s="6" t="s">
        <v>27</v>
      </c>
      <c r="E11" s="4" t="s">
        <v>43</v>
      </c>
      <c r="G11" s="5">
        <v>150</v>
      </c>
      <c r="H11" s="4" t="s">
        <v>112</v>
      </c>
    </row>
    <row r="12" spans="1:11">
      <c r="A12" s="6" t="s">
        <v>114</v>
      </c>
      <c r="E12" s="4" t="s">
        <v>44</v>
      </c>
      <c r="G12" s="5">
        <v>180</v>
      </c>
      <c r="H12" s="4" t="s">
        <v>112</v>
      </c>
    </row>
    <row r="13" spans="1:11">
      <c r="A13" s="6" t="s">
        <v>28</v>
      </c>
      <c r="E13" s="4" t="s">
        <v>45</v>
      </c>
      <c r="G13" s="5">
        <v>210</v>
      </c>
      <c r="H13" s="4" t="s">
        <v>112</v>
      </c>
    </row>
    <row r="14" spans="1:11">
      <c r="A14" s="6" t="s">
        <v>29</v>
      </c>
      <c r="E14" s="4" t="s">
        <v>46</v>
      </c>
      <c r="G14" s="5">
        <v>240</v>
      </c>
      <c r="H14" s="4" t="s">
        <v>112</v>
      </c>
    </row>
    <row r="15" spans="1:11">
      <c r="A15" s="6" t="s">
        <v>30</v>
      </c>
      <c r="E15" s="4" t="s">
        <v>47</v>
      </c>
      <c r="G15" s="5">
        <v>270</v>
      </c>
      <c r="H15" s="4" t="s">
        <v>112</v>
      </c>
    </row>
    <row r="16" spans="1:11">
      <c r="A16" s="6" t="s">
        <v>31</v>
      </c>
      <c r="E16" s="4" t="s">
        <v>48</v>
      </c>
      <c r="G16" s="5">
        <v>300</v>
      </c>
      <c r="H16" s="4" t="s">
        <v>115</v>
      </c>
    </row>
    <row r="17" spans="1:8">
      <c r="A17" s="6" t="s">
        <v>32</v>
      </c>
      <c r="E17" s="4" t="s">
        <v>49</v>
      </c>
      <c r="H17" s="4" t="s">
        <v>116</v>
      </c>
    </row>
    <row r="18" spans="1:8">
      <c r="E18" s="4" t="s">
        <v>50</v>
      </c>
      <c r="H18" s="4"/>
    </row>
    <row r="19" spans="1:8">
      <c r="E19" s="4" t="s">
        <v>11</v>
      </c>
    </row>
    <row r="20" spans="1:8">
      <c r="E20" s="4" t="s">
        <v>51</v>
      </c>
    </row>
    <row r="21" spans="1:8">
      <c r="E21" s="4" t="s">
        <v>52</v>
      </c>
    </row>
    <row r="22" spans="1:8">
      <c r="E22" s="4" t="s">
        <v>53</v>
      </c>
    </row>
    <row r="23" spans="1:8">
      <c r="E23" s="4" t="s">
        <v>54</v>
      </c>
    </row>
    <row r="24" spans="1:8">
      <c r="E24" s="4" t="s">
        <v>55</v>
      </c>
    </row>
    <row r="25" spans="1:8">
      <c r="E25" s="4" t="s">
        <v>56</v>
      </c>
    </row>
    <row r="26" spans="1:8">
      <c r="E26" s="4" t="s">
        <v>57</v>
      </c>
    </row>
    <row r="27" spans="1:8">
      <c r="E27" s="4" t="s">
        <v>58</v>
      </c>
    </row>
    <row r="28" spans="1:8">
      <c r="E28" s="4" t="s">
        <v>59</v>
      </c>
    </row>
    <row r="29" spans="1:8">
      <c r="E29" s="4" t="s">
        <v>60</v>
      </c>
    </row>
    <row r="30" spans="1:8">
      <c r="E30" s="4" t="s">
        <v>61</v>
      </c>
    </row>
    <row r="31" spans="1:8">
      <c r="E31" s="4" t="s">
        <v>62</v>
      </c>
    </row>
    <row r="32" spans="1:8">
      <c r="E32" s="4" t="s">
        <v>63</v>
      </c>
    </row>
    <row r="33" spans="5:5">
      <c r="E33" s="4" t="s">
        <v>64</v>
      </c>
    </row>
    <row r="34" spans="5:5">
      <c r="E34" s="4" t="s">
        <v>65</v>
      </c>
    </row>
    <row r="35" spans="5:5">
      <c r="E35" s="4" t="s">
        <v>66</v>
      </c>
    </row>
    <row r="36" spans="5:5">
      <c r="E36" s="4" t="s">
        <v>67</v>
      </c>
    </row>
    <row r="37" spans="5:5">
      <c r="E37" s="4" t="s">
        <v>68</v>
      </c>
    </row>
    <row r="38" spans="5:5">
      <c r="E38" s="4" t="s">
        <v>69</v>
      </c>
    </row>
    <row r="39" spans="5:5">
      <c r="E39" s="4" t="s">
        <v>70</v>
      </c>
    </row>
    <row r="40" spans="5:5">
      <c r="E40" s="4" t="s">
        <v>71</v>
      </c>
    </row>
    <row r="41" spans="5:5">
      <c r="E41" s="4" t="s">
        <v>72</v>
      </c>
    </row>
    <row r="42" spans="5:5">
      <c r="E42" s="4" t="s">
        <v>73</v>
      </c>
    </row>
    <row r="43" spans="5:5">
      <c r="E43" s="4" t="s">
        <v>74</v>
      </c>
    </row>
    <row r="44" spans="5:5">
      <c r="E44" s="4" t="s">
        <v>75</v>
      </c>
    </row>
    <row r="45" spans="5:5">
      <c r="E45" s="4" t="s">
        <v>76</v>
      </c>
    </row>
    <row r="46" spans="5:5">
      <c r="E46" s="4" t="s">
        <v>77</v>
      </c>
    </row>
    <row r="47" spans="5:5">
      <c r="E47" s="4" t="s">
        <v>78</v>
      </c>
    </row>
    <row r="48" spans="5:5">
      <c r="E48" s="4" t="s">
        <v>79</v>
      </c>
    </row>
    <row r="49" spans="5:5">
      <c r="E49" s="4" t="s">
        <v>80</v>
      </c>
    </row>
    <row r="50" spans="5:5">
      <c r="E50" s="4" t="s">
        <v>81</v>
      </c>
    </row>
    <row r="51" spans="5:5">
      <c r="E51" s="4" t="s">
        <v>82</v>
      </c>
    </row>
    <row r="52" spans="5:5">
      <c r="E52" s="4" t="s">
        <v>83</v>
      </c>
    </row>
    <row r="53" spans="5:5">
      <c r="E53" s="4" t="s">
        <v>84</v>
      </c>
    </row>
    <row r="54" spans="5:5">
      <c r="E54" s="4" t="s">
        <v>85</v>
      </c>
    </row>
    <row r="55" spans="5:5">
      <c r="E55" s="4" t="s">
        <v>86</v>
      </c>
    </row>
    <row r="56" spans="5:5">
      <c r="E56" s="4" t="s">
        <v>87</v>
      </c>
    </row>
    <row r="57" spans="5:5">
      <c r="E57" s="4" t="s">
        <v>88</v>
      </c>
    </row>
    <row r="58" spans="5:5">
      <c r="E58" s="4" t="s">
        <v>89</v>
      </c>
    </row>
    <row r="59" spans="5:5">
      <c r="E59" s="4" t="s">
        <v>90</v>
      </c>
    </row>
    <row r="60" spans="5:5">
      <c r="E60" s="4" t="s">
        <v>91</v>
      </c>
    </row>
    <row r="61" spans="5:5">
      <c r="E61" s="4" t="s">
        <v>92</v>
      </c>
    </row>
    <row r="62" spans="5:5">
      <c r="E62" s="4" t="s">
        <v>93</v>
      </c>
    </row>
    <row r="63" spans="5:5">
      <c r="E63" s="4" t="s">
        <v>94</v>
      </c>
    </row>
    <row r="64" spans="5:5">
      <c r="E64" s="4" t="s">
        <v>95</v>
      </c>
    </row>
    <row r="65" spans="5:5">
      <c r="E65" s="4" t="s">
        <v>96</v>
      </c>
    </row>
    <row r="66" spans="5:5">
      <c r="E66" s="4" t="s">
        <v>97</v>
      </c>
    </row>
    <row r="67" spans="5:5">
      <c r="E67" s="4" t="s">
        <v>98</v>
      </c>
    </row>
    <row r="68" spans="5:5">
      <c r="E68" s="4" t="s">
        <v>99</v>
      </c>
    </row>
  </sheetData>
  <sheetProtection password="9604" sheet="1" objects="1" scenarios="1" selectLockedCells="1"/>
  <pageMargins left="0.7" right="0.7" top="0.75" bottom="0.75" header="0.3" footer="0.3"/>
</worksheet>
</file>

<file path=xl/worksheets/sheet13.xml><?xml version="1.0" encoding="utf-8"?>
<worksheet xmlns="http://schemas.openxmlformats.org/spreadsheetml/2006/main" xmlns:r="http://schemas.openxmlformats.org/officeDocument/2006/relationships">
  <sheetPr codeName="Sheet13"/>
  <dimension ref="A1:V189"/>
  <sheetViews>
    <sheetView zoomScale="85" zoomScaleNormal="85" workbookViewId="0">
      <selection activeCell="C11" sqref="C11"/>
    </sheetView>
  </sheetViews>
  <sheetFormatPr defaultRowHeight="15"/>
  <cols>
    <col min="1" max="1" width="43.140625" bestFit="1" customWidth="1"/>
    <col min="2" max="2" width="8" customWidth="1"/>
    <col min="6" max="6" width="54.85546875" bestFit="1" customWidth="1"/>
    <col min="7" max="8" width="56.5703125" bestFit="1" customWidth="1"/>
    <col min="9" max="9" width="88" bestFit="1" customWidth="1"/>
    <col min="10" max="14" width="56.5703125" bestFit="1" customWidth="1"/>
    <col min="15" max="15" width="66" bestFit="1" customWidth="1"/>
    <col min="16" max="20" width="56.5703125" bestFit="1" customWidth="1"/>
    <col min="21" max="21" width="62.140625" bestFit="1" customWidth="1"/>
    <col min="22" max="22" width="56.5703125" bestFit="1" customWidth="1"/>
    <col min="23" max="23" width="56" bestFit="1" customWidth="1"/>
  </cols>
  <sheetData>
    <row r="1" spans="1:22" ht="46.5">
      <c r="A1" s="11" t="s">
        <v>117</v>
      </c>
      <c r="B1" s="299" t="s">
        <v>3</v>
      </c>
      <c r="C1" s="299"/>
      <c r="D1" s="299"/>
      <c r="E1" s="299"/>
      <c r="F1" s="300" t="s">
        <v>118</v>
      </c>
      <c r="G1" s="300"/>
      <c r="H1" s="300"/>
      <c r="I1" s="300"/>
      <c r="J1" s="300"/>
      <c r="K1" s="300"/>
      <c r="L1" s="300"/>
      <c r="M1" s="300"/>
      <c r="N1" s="300"/>
      <c r="O1" s="300"/>
      <c r="P1" s="300"/>
      <c r="Q1" s="300"/>
      <c r="R1" s="300"/>
      <c r="S1" s="300"/>
      <c r="T1" s="300"/>
      <c r="U1" s="300"/>
      <c r="V1" s="300"/>
    </row>
    <row r="2" spans="1:22" ht="15.75" customHeight="1">
      <c r="A2" s="6" t="s">
        <v>179</v>
      </c>
      <c r="B2" t="s">
        <v>180</v>
      </c>
      <c r="C2" t="s">
        <v>181</v>
      </c>
      <c r="D2" t="s">
        <v>182</v>
      </c>
      <c r="E2" t="s">
        <v>183</v>
      </c>
      <c r="F2" s="298" t="s">
        <v>179</v>
      </c>
      <c r="G2" s="298" t="s">
        <v>172</v>
      </c>
      <c r="H2" s="298" t="s">
        <v>173</v>
      </c>
      <c r="I2" s="298" t="s">
        <v>174</v>
      </c>
      <c r="J2" s="298"/>
      <c r="K2" s="298"/>
      <c r="L2" s="298"/>
      <c r="M2" s="298"/>
      <c r="N2" s="298"/>
      <c r="O2" s="298"/>
      <c r="P2" s="298"/>
      <c r="Q2" s="298"/>
      <c r="R2" s="298"/>
      <c r="S2" s="298"/>
      <c r="T2" s="298"/>
      <c r="U2" s="298"/>
      <c r="V2" s="298"/>
    </row>
    <row r="3" spans="1:22" ht="15.75" customHeight="1">
      <c r="A3" s="6" t="s">
        <v>172</v>
      </c>
      <c r="B3" t="s">
        <v>215</v>
      </c>
      <c r="C3" t="s">
        <v>216</v>
      </c>
      <c r="D3" t="s">
        <v>217</v>
      </c>
      <c r="E3" t="s">
        <v>218</v>
      </c>
      <c r="F3" s="298"/>
      <c r="G3" s="298"/>
      <c r="H3" s="298"/>
      <c r="I3" s="298"/>
      <c r="J3" s="298"/>
      <c r="K3" s="298"/>
      <c r="L3" s="298"/>
      <c r="M3" s="298"/>
      <c r="N3" s="298"/>
      <c r="O3" s="298"/>
      <c r="P3" s="298"/>
      <c r="Q3" s="298"/>
      <c r="R3" s="298"/>
      <c r="S3" s="298"/>
      <c r="T3" s="298"/>
      <c r="U3" s="298"/>
      <c r="V3" s="298"/>
    </row>
    <row r="4" spans="1:22" ht="15.75" customHeight="1">
      <c r="A4" s="6" t="s">
        <v>173</v>
      </c>
      <c r="B4" t="s">
        <v>219</v>
      </c>
      <c r="C4" t="s">
        <v>220</v>
      </c>
      <c r="D4" t="s">
        <v>221</v>
      </c>
      <c r="E4" t="s">
        <v>222</v>
      </c>
      <c r="F4" s="298"/>
      <c r="G4" s="298"/>
      <c r="H4" s="298"/>
      <c r="I4" s="298"/>
      <c r="J4" s="298"/>
      <c r="K4" s="298"/>
      <c r="L4" s="298"/>
      <c r="M4" s="298"/>
      <c r="N4" s="298"/>
      <c r="O4" s="298"/>
      <c r="P4" s="298"/>
      <c r="Q4" s="298"/>
      <c r="R4" s="298"/>
      <c r="S4" s="298"/>
      <c r="T4" s="298"/>
      <c r="U4" s="298"/>
      <c r="V4" s="298"/>
    </row>
    <row r="5" spans="1:22" ht="15.75" customHeight="1">
      <c r="A5" s="6" t="s">
        <v>223</v>
      </c>
      <c r="B5" t="s">
        <v>267</v>
      </c>
      <c r="C5" t="s">
        <v>271</v>
      </c>
      <c r="D5" t="s">
        <v>275</v>
      </c>
      <c r="E5" t="s">
        <v>279</v>
      </c>
      <c r="F5" s="298"/>
      <c r="G5" s="298"/>
      <c r="H5" s="298"/>
      <c r="I5" s="298"/>
      <c r="J5" s="298"/>
      <c r="K5" s="298"/>
      <c r="L5" s="298"/>
      <c r="M5" s="298"/>
      <c r="N5" s="298"/>
      <c r="O5" s="298"/>
      <c r="P5" s="298"/>
      <c r="Q5" s="298"/>
      <c r="R5" s="298"/>
      <c r="S5" s="298"/>
      <c r="T5" s="298"/>
      <c r="U5" s="298"/>
      <c r="V5" s="298"/>
    </row>
    <row r="6" spans="1:22" ht="15.75" customHeight="1">
      <c r="A6" s="6"/>
      <c r="B6" t="s">
        <v>268</v>
      </c>
      <c r="C6" t="s">
        <v>272</v>
      </c>
      <c r="D6" t="s">
        <v>276</v>
      </c>
      <c r="E6" t="s">
        <v>280</v>
      </c>
      <c r="F6" s="298"/>
      <c r="G6" s="298"/>
      <c r="H6" s="298"/>
      <c r="I6" s="298"/>
      <c r="J6" s="298"/>
      <c r="K6" s="298"/>
      <c r="L6" s="298"/>
      <c r="M6" s="298"/>
      <c r="N6" s="298"/>
      <c r="O6" s="298"/>
      <c r="P6" s="298"/>
      <c r="Q6" s="298"/>
      <c r="R6" s="298"/>
      <c r="S6" s="298"/>
      <c r="T6" s="298"/>
      <c r="U6" s="298"/>
      <c r="V6" s="298"/>
    </row>
    <row r="7" spans="1:22" ht="15.75" customHeight="1">
      <c r="A7" s="6"/>
      <c r="B7" t="s">
        <v>269</v>
      </c>
      <c r="C7" t="s">
        <v>273</v>
      </c>
      <c r="D7" t="s">
        <v>277</v>
      </c>
      <c r="E7" t="s">
        <v>281</v>
      </c>
      <c r="F7" s="298"/>
      <c r="G7" s="298"/>
      <c r="H7" s="298"/>
      <c r="I7" s="298"/>
      <c r="J7" s="298"/>
      <c r="K7" s="298"/>
      <c r="L7" s="298"/>
      <c r="M7" s="298"/>
      <c r="N7" s="298"/>
      <c r="O7" s="298"/>
      <c r="P7" s="298"/>
      <c r="Q7" s="298"/>
      <c r="R7" s="298"/>
      <c r="S7" s="298"/>
      <c r="T7" s="298"/>
      <c r="U7" s="298"/>
      <c r="V7" s="298"/>
    </row>
    <row r="8" spans="1:22" ht="15.75" customHeight="1">
      <c r="A8" s="6"/>
      <c r="B8" t="s">
        <v>270</v>
      </c>
      <c r="C8" t="s">
        <v>274</v>
      </c>
      <c r="D8" t="s">
        <v>278</v>
      </c>
      <c r="E8" t="s">
        <v>282</v>
      </c>
      <c r="F8" s="298"/>
      <c r="G8" s="298"/>
      <c r="H8" s="298"/>
      <c r="I8" s="298"/>
      <c r="J8" s="298"/>
      <c r="K8" s="298"/>
      <c r="L8" s="298"/>
      <c r="M8" s="298"/>
      <c r="N8" s="298"/>
      <c r="O8" s="298"/>
      <c r="P8" s="298"/>
      <c r="Q8" s="298"/>
      <c r="R8" s="298"/>
      <c r="S8" s="298"/>
      <c r="T8" s="298"/>
      <c r="U8" s="298"/>
      <c r="V8" s="298"/>
    </row>
    <row r="9" spans="1:22" ht="15.75" customHeight="1">
      <c r="A9" s="6"/>
      <c r="F9" s="298"/>
      <c r="G9" s="298"/>
      <c r="H9" s="298"/>
      <c r="I9" s="298"/>
      <c r="J9" s="298"/>
      <c r="K9" s="298"/>
      <c r="L9" s="298"/>
      <c r="M9" s="298"/>
      <c r="N9" s="298"/>
      <c r="O9" s="298"/>
      <c r="P9" s="298"/>
      <c r="Q9" s="298"/>
      <c r="R9" s="298"/>
      <c r="S9" s="298"/>
      <c r="T9" s="298"/>
      <c r="U9" s="298"/>
      <c r="V9" s="298"/>
    </row>
    <row r="10" spans="1:22" ht="15.75" customHeight="1">
      <c r="A10" s="6"/>
      <c r="F10" s="298"/>
      <c r="G10" s="298"/>
      <c r="H10" s="298"/>
      <c r="I10" s="298"/>
      <c r="J10" s="298"/>
      <c r="K10" s="298"/>
      <c r="L10" s="298"/>
      <c r="M10" s="298"/>
      <c r="N10" s="298"/>
      <c r="O10" s="298"/>
      <c r="P10" s="298"/>
      <c r="Q10" s="298"/>
      <c r="R10" s="298"/>
      <c r="S10" s="298"/>
      <c r="T10" s="298"/>
      <c r="U10" s="298"/>
      <c r="V10" s="298"/>
    </row>
    <row r="11" spans="1:22" ht="15.75" customHeight="1">
      <c r="A11" s="6"/>
      <c r="F11" s="298"/>
      <c r="G11" s="298"/>
      <c r="H11" s="298"/>
      <c r="I11" s="298"/>
      <c r="J11" s="298"/>
      <c r="K11" s="298"/>
      <c r="L11" s="298"/>
      <c r="M11" s="298"/>
      <c r="N11" s="298"/>
      <c r="O11" s="298"/>
      <c r="P11" s="298"/>
      <c r="Q11" s="298"/>
      <c r="R11" s="298"/>
      <c r="S11" s="298"/>
      <c r="T11" s="298"/>
      <c r="U11" s="298"/>
      <c r="V11" s="298"/>
    </row>
    <row r="12" spans="1:22" ht="15.75" customHeight="1">
      <c r="A12" s="6"/>
      <c r="F12" s="298"/>
      <c r="G12" s="298"/>
      <c r="H12" s="298"/>
      <c r="I12" s="298"/>
      <c r="J12" s="298"/>
      <c r="K12" s="298"/>
      <c r="L12" s="298"/>
      <c r="M12" s="298"/>
      <c r="N12" s="298"/>
      <c r="O12" s="298"/>
      <c r="P12" s="298"/>
      <c r="Q12" s="298"/>
      <c r="R12" s="298"/>
      <c r="S12" s="298"/>
      <c r="T12" s="298"/>
      <c r="U12" s="298"/>
      <c r="V12" s="298"/>
    </row>
    <row r="13" spans="1:22" ht="15.75" customHeight="1">
      <c r="A13" s="6"/>
      <c r="F13" s="298"/>
      <c r="G13" s="298"/>
      <c r="H13" s="298"/>
      <c r="I13" s="298"/>
      <c r="J13" s="298"/>
      <c r="K13" s="298"/>
      <c r="L13" s="298"/>
      <c r="M13" s="298"/>
      <c r="N13" s="298"/>
      <c r="O13" s="298"/>
      <c r="P13" s="298"/>
      <c r="Q13" s="298"/>
      <c r="R13" s="298"/>
      <c r="S13" s="298"/>
      <c r="T13" s="298"/>
      <c r="U13" s="298"/>
      <c r="V13" s="298"/>
    </row>
    <row r="14" spans="1:22" ht="15.75" customHeight="1">
      <c r="A14" s="6"/>
      <c r="F14" s="298"/>
      <c r="G14" s="298"/>
      <c r="H14" s="298"/>
      <c r="I14" s="298"/>
      <c r="J14" s="298"/>
      <c r="K14" s="298"/>
      <c r="L14" s="298"/>
      <c r="M14" s="298"/>
      <c r="N14" s="298"/>
      <c r="O14" s="298"/>
      <c r="P14" s="298"/>
      <c r="Q14" s="298"/>
      <c r="R14" s="298"/>
      <c r="S14" s="298"/>
      <c r="T14" s="298"/>
      <c r="U14" s="298"/>
      <c r="V14" s="298"/>
    </row>
    <row r="15" spans="1:22" ht="15.75" customHeight="1">
      <c r="A15" s="6"/>
      <c r="F15" s="298"/>
      <c r="G15" s="298"/>
      <c r="H15" s="298"/>
      <c r="I15" s="298"/>
      <c r="J15" s="298"/>
      <c r="K15" s="298"/>
      <c r="L15" s="298"/>
      <c r="M15" s="298"/>
      <c r="N15" s="298"/>
      <c r="O15" s="298"/>
      <c r="P15" s="298"/>
      <c r="Q15" s="298"/>
      <c r="R15" s="298"/>
      <c r="S15" s="298"/>
      <c r="T15" s="298"/>
      <c r="U15" s="298"/>
      <c r="V15" s="298"/>
    </row>
    <row r="16" spans="1:22" ht="15.75" customHeight="1">
      <c r="A16" s="6"/>
      <c r="F16" s="298"/>
      <c r="G16" s="298"/>
      <c r="H16" s="298"/>
      <c r="I16" s="298"/>
      <c r="J16" s="298"/>
      <c r="K16" s="298"/>
      <c r="L16" s="298"/>
      <c r="M16" s="298"/>
      <c r="N16" s="298"/>
      <c r="O16" s="298"/>
      <c r="P16" s="298"/>
      <c r="Q16" s="298"/>
      <c r="R16" s="298"/>
      <c r="S16" s="298"/>
      <c r="T16" s="298"/>
      <c r="U16" s="298"/>
      <c r="V16" s="298"/>
    </row>
    <row r="17" spans="1:22" ht="15.75" customHeight="1">
      <c r="A17" s="6"/>
      <c r="F17" s="298"/>
      <c r="G17" s="298"/>
      <c r="H17" s="298"/>
      <c r="I17" s="298"/>
      <c r="J17" s="298"/>
      <c r="K17" s="298"/>
      <c r="L17" s="298"/>
      <c r="M17" s="298"/>
      <c r="N17" s="298"/>
      <c r="O17" s="298"/>
      <c r="P17" s="298"/>
      <c r="Q17" s="298"/>
      <c r="R17" s="298"/>
      <c r="S17" s="298"/>
      <c r="T17" s="298"/>
      <c r="U17" s="298"/>
      <c r="V17" s="298"/>
    </row>
    <row r="18" spans="1:22" ht="15.75" customHeight="1">
      <c r="A18" s="6"/>
      <c r="F18" s="298"/>
      <c r="G18" s="298"/>
      <c r="H18" s="298"/>
      <c r="I18" s="298"/>
      <c r="J18" s="298"/>
      <c r="K18" s="298"/>
      <c r="L18" s="298"/>
      <c r="M18" s="298"/>
      <c r="N18" s="298"/>
      <c r="O18" s="298"/>
      <c r="P18" s="298"/>
      <c r="Q18" s="298"/>
      <c r="R18" s="298"/>
      <c r="S18" s="298"/>
      <c r="T18" s="298"/>
      <c r="U18" s="298"/>
      <c r="V18" s="298"/>
    </row>
    <row r="19" spans="1:22" ht="15.75" customHeight="1">
      <c r="A19" s="6"/>
      <c r="F19" s="298"/>
      <c r="G19" s="298"/>
      <c r="H19" s="298"/>
      <c r="I19" s="298"/>
      <c r="J19" s="298"/>
      <c r="K19" s="298"/>
      <c r="L19" s="298"/>
      <c r="M19" s="298"/>
      <c r="N19" s="298"/>
      <c r="O19" s="298"/>
      <c r="P19" s="298"/>
      <c r="Q19" s="298"/>
      <c r="R19" s="298"/>
      <c r="S19" s="298"/>
      <c r="T19" s="298"/>
      <c r="U19" s="298"/>
      <c r="V19" s="298"/>
    </row>
    <row r="20" spans="1:22" ht="15" customHeight="1">
      <c r="F20" s="298"/>
      <c r="G20" s="298"/>
      <c r="H20" s="298"/>
      <c r="I20" s="298"/>
      <c r="J20" s="298"/>
      <c r="K20" s="298"/>
      <c r="L20" s="298"/>
      <c r="M20" s="298"/>
      <c r="N20" s="298"/>
      <c r="O20" s="298"/>
      <c r="P20" s="298"/>
      <c r="Q20" s="298"/>
      <c r="R20" s="298"/>
      <c r="S20" s="298"/>
      <c r="T20" s="298"/>
      <c r="U20" s="298"/>
      <c r="V20" s="298"/>
    </row>
    <row r="21" spans="1:22" ht="15" customHeight="1">
      <c r="F21" s="99" t="s">
        <v>10</v>
      </c>
      <c r="G21" s="94" t="s">
        <v>10</v>
      </c>
      <c r="H21" s="94" t="s">
        <v>10</v>
      </c>
      <c r="I21" s="94" t="s">
        <v>10</v>
      </c>
      <c r="J21" s="30"/>
      <c r="K21" s="30"/>
      <c r="L21" s="30"/>
      <c r="M21" s="30"/>
      <c r="N21" s="30"/>
      <c r="O21" s="30"/>
      <c r="P21" s="30"/>
      <c r="Q21" s="30"/>
      <c r="R21" s="30"/>
      <c r="S21" s="30"/>
      <c r="T21" s="30"/>
      <c r="U21" s="30"/>
      <c r="V21" s="30"/>
    </row>
    <row r="22" spans="1:22" ht="15" customHeight="1">
      <c r="F22" s="62" t="s">
        <v>205</v>
      </c>
      <c r="G22" t="s">
        <v>205</v>
      </c>
      <c r="H22" t="s">
        <v>205</v>
      </c>
      <c r="I22" t="s">
        <v>205</v>
      </c>
    </row>
    <row r="23" spans="1:22" ht="15" customHeight="1">
      <c r="F23" s="62" t="s">
        <v>206</v>
      </c>
      <c r="G23" t="s">
        <v>206</v>
      </c>
      <c r="H23" t="s">
        <v>206</v>
      </c>
      <c r="I23" t="s">
        <v>206</v>
      </c>
    </row>
    <row r="24" spans="1:22" ht="15" customHeight="1">
      <c r="F24" s="62" t="s">
        <v>207</v>
      </c>
      <c r="G24" t="s">
        <v>207</v>
      </c>
      <c r="H24" t="s">
        <v>207</v>
      </c>
      <c r="I24" t="s">
        <v>207</v>
      </c>
    </row>
    <row r="25" spans="1:22">
      <c r="F25" s="62" t="s">
        <v>208</v>
      </c>
      <c r="G25" t="s">
        <v>208</v>
      </c>
      <c r="H25" t="s">
        <v>208</v>
      </c>
      <c r="I25" t="s">
        <v>208</v>
      </c>
    </row>
    <row r="26" spans="1:22">
      <c r="F26" s="94" t="s">
        <v>15</v>
      </c>
      <c r="G26" s="94" t="s">
        <v>15</v>
      </c>
      <c r="H26" s="94" t="s">
        <v>15</v>
      </c>
      <c r="I26" s="94" t="s">
        <v>15</v>
      </c>
      <c r="J26" s="30"/>
      <c r="K26" s="30"/>
      <c r="L26" s="30"/>
      <c r="M26" s="30"/>
      <c r="N26" s="30"/>
      <c r="O26" s="30"/>
      <c r="P26" s="30"/>
      <c r="Q26" s="30"/>
      <c r="R26" s="30"/>
      <c r="S26" s="30"/>
      <c r="T26" s="30"/>
      <c r="U26" s="30"/>
      <c r="V26" s="30"/>
    </row>
    <row r="27" spans="1:22">
      <c r="F27" s="62" t="s">
        <v>209</v>
      </c>
      <c r="G27" t="s">
        <v>209</v>
      </c>
      <c r="H27" t="s">
        <v>209</v>
      </c>
      <c r="I27" t="s">
        <v>209</v>
      </c>
    </row>
    <row r="28" spans="1:22">
      <c r="F28" s="62" t="s">
        <v>210</v>
      </c>
      <c r="G28" t="s">
        <v>210</v>
      </c>
      <c r="H28" t="s">
        <v>210</v>
      </c>
      <c r="I28" t="s">
        <v>210</v>
      </c>
    </row>
    <row r="29" spans="1:22">
      <c r="F29" s="62" t="s">
        <v>211</v>
      </c>
      <c r="G29" t="s">
        <v>211</v>
      </c>
      <c r="H29" t="s">
        <v>211</v>
      </c>
      <c r="I29" t="s">
        <v>211</v>
      </c>
    </row>
    <row r="30" spans="1:22">
      <c r="F30" s="62" t="s">
        <v>212</v>
      </c>
      <c r="G30" t="s">
        <v>212</v>
      </c>
      <c r="H30" t="s">
        <v>212</v>
      </c>
      <c r="I30" t="s">
        <v>212</v>
      </c>
    </row>
    <row r="31" spans="1:22">
      <c r="F31" s="94" t="s">
        <v>100</v>
      </c>
      <c r="G31" s="94" t="s">
        <v>100</v>
      </c>
      <c r="H31" s="94" t="s">
        <v>100</v>
      </c>
      <c r="I31" s="94" t="s">
        <v>100</v>
      </c>
      <c r="J31" s="30"/>
      <c r="K31" s="30"/>
      <c r="L31" s="30"/>
      <c r="M31" s="30"/>
      <c r="N31" s="30"/>
      <c r="O31" s="30"/>
      <c r="P31" s="30"/>
      <c r="Q31" s="30"/>
      <c r="R31" s="30"/>
      <c r="S31" s="30"/>
      <c r="T31" s="30"/>
      <c r="U31" s="30"/>
      <c r="V31" s="30"/>
    </row>
    <row r="32" spans="1:22">
      <c r="F32" s="62" t="s">
        <v>184</v>
      </c>
      <c r="G32" t="s">
        <v>193</v>
      </c>
      <c r="H32" t="s">
        <v>199</v>
      </c>
      <c r="I32" t="s">
        <v>175</v>
      </c>
      <c r="P32" s="12"/>
      <c r="Q32" s="12"/>
      <c r="R32" s="12"/>
      <c r="S32" s="12"/>
      <c r="T32" s="12"/>
      <c r="V32" s="12"/>
    </row>
    <row r="33" spans="6:22">
      <c r="F33" s="62" t="s">
        <v>185</v>
      </c>
      <c r="G33" t="s">
        <v>194</v>
      </c>
      <c r="H33" t="s">
        <v>200</v>
      </c>
      <c r="I33" t="s">
        <v>203</v>
      </c>
      <c r="P33" s="12"/>
      <c r="Q33" s="12"/>
      <c r="R33" s="12"/>
      <c r="S33" s="12"/>
      <c r="T33" s="12"/>
      <c r="V33" s="12"/>
    </row>
    <row r="34" spans="6:22">
      <c r="F34" s="62" t="s">
        <v>186</v>
      </c>
      <c r="G34" t="s">
        <v>195</v>
      </c>
      <c r="H34" t="s">
        <v>201</v>
      </c>
      <c r="I34" t="s">
        <v>176</v>
      </c>
      <c r="P34" s="12"/>
      <c r="Q34" s="12"/>
      <c r="R34" s="12"/>
      <c r="S34" s="12"/>
      <c r="T34" s="12"/>
      <c r="V34" s="12"/>
    </row>
    <row r="35" spans="6:22">
      <c r="F35" s="62" t="s">
        <v>187</v>
      </c>
      <c r="H35" t="s">
        <v>202</v>
      </c>
      <c r="I35" t="s">
        <v>177</v>
      </c>
      <c r="P35" s="12"/>
      <c r="Q35" s="12"/>
      <c r="R35" s="12"/>
      <c r="S35" s="12"/>
      <c r="T35" s="12"/>
      <c r="V35" s="12"/>
    </row>
    <row r="36" spans="6:22">
      <c r="F36" s="94" t="s">
        <v>101</v>
      </c>
      <c r="G36" s="94" t="s">
        <v>101</v>
      </c>
      <c r="H36" s="94" t="s">
        <v>101</v>
      </c>
      <c r="I36" s="94" t="s">
        <v>101</v>
      </c>
      <c r="J36" s="30"/>
      <c r="K36" s="30"/>
      <c r="L36" s="30"/>
      <c r="M36" s="30"/>
      <c r="N36" s="30"/>
      <c r="O36" s="30"/>
      <c r="P36" s="30"/>
      <c r="Q36" s="30"/>
      <c r="R36" s="30"/>
      <c r="S36" s="30"/>
      <c r="T36" s="30"/>
      <c r="U36" s="30"/>
      <c r="V36" s="30"/>
    </row>
    <row r="37" spans="6:22">
      <c r="F37" s="62" t="s">
        <v>188</v>
      </c>
      <c r="G37" t="s">
        <v>196</v>
      </c>
      <c r="H37" t="s">
        <v>188</v>
      </c>
      <c r="I37" t="s">
        <v>178</v>
      </c>
      <c r="Q37" s="12"/>
      <c r="T37" s="12"/>
      <c r="V37" s="12"/>
    </row>
    <row r="38" spans="6:22">
      <c r="F38" s="62" t="s">
        <v>189</v>
      </c>
      <c r="G38" t="s">
        <v>197</v>
      </c>
      <c r="H38" t="s">
        <v>189</v>
      </c>
      <c r="I38" t="s">
        <v>204</v>
      </c>
      <c r="Q38" s="12"/>
      <c r="T38" s="12"/>
      <c r="V38" s="12"/>
    </row>
    <row r="39" spans="6:22">
      <c r="F39" s="62" t="s">
        <v>190</v>
      </c>
      <c r="G39" t="s">
        <v>198</v>
      </c>
      <c r="H39" t="s">
        <v>190</v>
      </c>
      <c r="I39" t="s">
        <v>119</v>
      </c>
      <c r="Q39" s="12"/>
      <c r="T39" s="12"/>
      <c r="V39" s="12"/>
    </row>
    <row r="40" spans="6:22">
      <c r="F40" s="62" t="s">
        <v>191</v>
      </c>
      <c r="H40" t="s">
        <v>191</v>
      </c>
      <c r="Q40" s="12"/>
      <c r="T40" s="12"/>
      <c r="V40" s="12"/>
    </row>
    <row r="41" spans="6:22">
      <c r="F41" s="62" t="s">
        <v>192</v>
      </c>
      <c r="H41" t="s">
        <v>192</v>
      </c>
      <c r="Q41" s="12"/>
      <c r="T41" s="12"/>
      <c r="V41" s="12"/>
    </row>
    <row r="42" spans="6:22">
      <c r="I42" s="96"/>
      <c r="Q42" s="12"/>
      <c r="T42" s="12"/>
      <c r="V42" s="12"/>
    </row>
    <row r="43" spans="6:22" ht="15.75" thickBot="1">
      <c r="F43" s="94" t="s">
        <v>102</v>
      </c>
      <c r="G43" s="94" t="s">
        <v>102</v>
      </c>
      <c r="H43" s="94" t="s">
        <v>102</v>
      </c>
      <c r="I43" s="94" t="s">
        <v>102</v>
      </c>
      <c r="J43" s="30"/>
      <c r="K43" s="30"/>
      <c r="L43" s="30"/>
      <c r="M43" s="30"/>
      <c r="N43" s="30"/>
      <c r="O43" s="30"/>
      <c r="P43" s="30"/>
      <c r="Q43" s="30"/>
      <c r="R43" s="30"/>
      <c r="S43" s="30"/>
      <c r="T43" s="30"/>
      <c r="U43" s="30"/>
      <c r="V43" s="30"/>
    </row>
    <row r="44" spans="6:22" ht="16.5" thickBot="1">
      <c r="F44" t="s">
        <v>224</v>
      </c>
      <c r="G44" s="105" t="s">
        <v>232</v>
      </c>
      <c r="H44" s="107" t="s">
        <v>238</v>
      </c>
      <c r="I44" s="107" t="s">
        <v>251</v>
      </c>
    </row>
    <row r="45" spans="6:22" ht="16.5" thickBot="1">
      <c r="F45" s="102" t="s">
        <v>225</v>
      </c>
      <c r="G45" s="106" t="s">
        <v>227</v>
      </c>
      <c r="H45" s="102" t="s">
        <v>239</v>
      </c>
      <c r="I45" s="104" t="s">
        <v>252</v>
      </c>
    </row>
    <row r="46" spans="6:22" ht="16.5" thickBot="1">
      <c r="F46" t="s">
        <v>226</v>
      </c>
      <c r="G46" s="106" t="s">
        <v>233</v>
      </c>
      <c r="H46" s="102" t="s">
        <v>240</v>
      </c>
      <c r="I46" s="104" t="s">
        <v>253</v>
      </c>
      <c r="J46" s="102" t="s">
        <v>253</v>
      </c>
    </row>
    <row r="47" spans="6:22" ht="16.5" thickBot="1">
      <c r="F47" s="103" t="s">
        <v>227</v>
      </c>
      <c r="G47" s="96"/>
      <c r="H47" s="102" t="s">
        <v>241</v>
      </c>
      <c r="I47" s="96"/>
    </row>
    <row r="48" spans="6:22" ht="16.5" thickBot="1">
      <c r="F48" s="97"/>
      <c r="G48" s="96"/>
      <c r="H48" s="108" t="s">
        <v>242</v>
      </c>
      <c r="I48" s="96"/>
    </row>
    <row r="49" spans="6:22" ht="16.5" thickBot="1">
      <c r="H49" s="108" t="s">
        <v>243</v>
      </c>
    </row>
    <row r="51" spans="6:22" ht="15.75" thickBot="1">
      <c r="F51" s="94" t="s">
        <v>103</v>
      </c>
      <c r="G51" s="94" t="s">
        <v>103</v>
      </c>
      <c r="H51" s="94" t="s">
        <v>103</v>
      </c>
      <c r="I51" s="94" t="s">
        <v>103</v>
      </c>
      <c r="J51" s="30"/>
      <c r="K51" s="30"/>
      <c r="L51" s="30"/>
      <c r="M51" s="30"/>
      <c r="N51" s="30"/>
      <c r="O51" s="30"/>
      <c r="P51" s="30"/>
      <c r="Q51" s="30"/>
      <c r="R51" s="30"/>
      <c r="S51" s="30"/>
      <c r="T51" s="30"/>
      <c r="U51" s="30"/>
      <c r="V51" s="30"/>
    </row>
    <row r="52" spans="6:22" ht="16.5" thickBot="1">
      <c r="F52" s="104" t="s">
        <v>228</v>
      </c>
      <c r="G52" s="107" t="s">
        <v>234</v>
      </c>
      <c r="H52" s="107" t="s">
        <v>244</v>
      </c>
      <c r="I52" s="107" t="s">
        <v>254</v>
      </c>
      <c r="P52" s="67"/>
      <c r="R52" s="67"/>
    </row>
    <row r="53" spans="6:22" ht="16.5" thickBot="1">
      <c r="F53" s="102" t="s">
        <v>229</v>
      </c>
      <c r="G53" s="102" t="s">
        <v>235</v>
      </c>
      <c r="H53" s="102" t="s">
        <v>245</v>
      </c>
      <c r="I53" s="102" t="s">
        <v>255</v>
      </c>
      <c r="N53" s="67"/>
      <c r="V53" s="67"/>
    </row>
    <row r="54" spans="6:22" ht="16.5" thickBot="1">
      <c r="F54" s="104" t="s">
        <v>230</v>
      </c>
      <c r="G54" s="102" t="s">
        <v>236</v>
      </c>
      <c r="H54" s="102" t="s">
        <v>246</v>
      </c>
      <c r="I54" s="102" t="s">
        <v>256</v>
      </c>
      <c r="M54" s="67"/>
      <c r="O54" s="67"/>
      <c r="R54" s="67"/>
    </row>
    <row r="55" spans="6:22" ht="16.5" thickBot="1">
      <c r="F55" s="104" t="s">
        <v>231</v>
      </c>
      <c r="G55" s="104" t="s">
        <v>237</v>
      </c>
      <c r="H55" s="102" t="s">
        <v>247</v>
      </c>
      <c r="I55" s="96"/>
      <c r="T55" s="67"/>
    </row>
    <row r="56" spans="6:22" ht="16.5" thickBot="1">
      <c r="F56" s="97"/>
      <c r="G56" s="96"/>
      <c r="H56" s="108" t="s">
        <v>248</v>
      </c>
      <c r="I56" s="98"/>
      <c r="L56" s="67"/>
      <c r="M56" s="67"/>
      <c r="S56" s="67"/>
      <c r="T56" s="67"/>
    </row>
    <row r="57" spans="6:22" ht="16.5" thickBot="1">
      <c r="H57" s="108" t="s">
        <v>249</v>
      </c>
      <c r="I57" s="67"/>
    </row>
    <row r="58" spans="6:22" ht="15.75">
      <c r="H58" s="104" t="s">
        <v>250</v>
      </c>
      <c r="I58" s="67"/>
    </row>
    <row r="59" spans="6:22">
      <c r="F59" s="94" t="s">
        <v>104</v>
      </c>
      <c r="G59" s="94" t="s">
        <v>104</v>
      </c>
      <c r="H59" s="94" t="s">
        <v>104</v>
      </c>
      <c r="I59" s="94" t="s">
        <v>104</v>
      </c>
      <c r="J59" s="68"/>
      <c r="K59" s="68"/>
      <c r="L59" s="68"/>
      <c r="M59" s="68"/>
      <c r="N59" s="68"/>
      <c r="O59" s="68"/>
      <c r="P59" s="68"/>
      <c r="Q59" s="68"/>
      <c r="R59" s="68"/>
      <c r="S59" s="68"/>
      <c r="T59" s="68"/>
      <c r="U59" s="68"/>
      <c r="V59" s="68"/>
    </row>
    <row r="60" spans="6:22" ht="15.75">
      <c r="F60" s="97"/>
      <c r="G60" s="96"/>
      <c r="H60" s="95"/>
      <c r="I60" s="104" t="s">
        <v>257</v>
      </c>
    </row>
    <row r="61" spans="6:22" ht="15.75">
      <c r="F61" s="97"/>
      <c r="G61" s="96"/>
      <c r="H61" s="95"/>
      <c r="I61" s="104" t="s">
        <v>258</v>
      </c>
    </row>
    <row r="62" spans="6:22">
      <c r="F62" s="97"/>
      <c r="G62" s="96"/>
      <c r="H62" s="95"/>
      <c r="I62" s="109" t="s">
        <v>259</v>
      </c>
    </row>
    <row r="63" spans="6:22">
      <c r="F63" s="97"/>
      <c r="G63" s="96"/>
      <c r="H63" s="95"/>
      <c r="I63" s="96"/>
    </row>
    <row r="64" spans="6:22">
      <c r="F64" s="97"/>
      <c r="G64" s="96"/>
      <c r="I64" s="96"/>
    </row>
    <row r="65" spans="6:22">
      <c r="G65" s="96"/>
    </row>
    <row r="67" spans="6:22" ht="15.75" thickBot="1">
      <c r="F67" s="94" t="s">
        <v>105</v>
      </c>
      <c r="G67" s="94" t="s">
        <v>105</v>
      </c>
      <c r="H67" s="94" t="s">
        <v>105</v>
      </c>
      <c r="I67" s="94" t="s">
        <v>105</v>
      </c>
      <c r="J67" s="30"/>
      <c r="K67" s="30"/>
      <c r="L67" s="30"/>
      <c r="M67" s="30"/>
      <c r="N67" s="30"/>
      <c r="O67" s="30"/>
      <c r="P67" s="30"/>
      <c r="Q67" s="30"/>
      <c r="R67" s="30"/>
      <c r="S67" s="30"/>
      <c r="T67" s="30"/>
      <c r="U67" s="30"/>
      <c r="V67" s="30"/>
    </row>
    <row r="68" spans="6:22" ht="16.5" thickBot="1">
      <c r="F68" s="97"/>
      <c r="G68" s="96"/>
      <c r="H68" s="95"/>
      <c r="I68" s="107" t="s">
        <v>260</v>
      </c>
    </row>
    <row r="69" spans="6:22" ht="16.5" thickBot="1">
      <c r="F69" s="97"/>
      <c r="G69" s="96"/>
      <c r="H69" s="95"/>
      <c r="I69" s="102" t="s">
        <v>261</v>
      </c>
    </row>
    <row r="70" spans="6:22" ht="16.5" thickBot="1">
      <c r="F70" s="97"/>
      <c r="G70" s="96"/>
      <c r="H70" s="95"/>
      <c r="I70" s="102" t="s">
        <v>262</v>
      </c>
    </row>
    <row r="71" spans="6:22">
      <c r="I71" s="101" t="s">
        <v>263</v>
      </c>
    </row>
    <row r="72" spans="6:22" ht="15.75">
      <c r="I72" s="104" t="s">
        <v>264</v>
      </c>
    </row>
    <row r="73" spans="6:22" ht="15.75">
      <c r="F73" s="30"/>
      <c r="G73" s="30"/>
      <c r="H73" s="30"/>
      <c r="I73" s="104" t="s">
        <v>265</v>
      </c>
      <c r="J73" s="30"/>
      <c r="K73" s="30"/>
      <c r="L73" s="30"/>
      <c r="M73" s="30"/>
      <c r="N73" s="30"/>
      <c r="O73" s="30"/>
      <c r="P73" s="30"/>
      <c r="Q73" s="30"/>
      <c r="R73" s="30"/>
      <c r="S73" s="30"/>
      <c r="T73" s="30"/>
      <c r="U73" s="30"/>
      <c r="V73" s="30"/>
    </row>
    <row r="74" spans="6:22">
      <c r="I74" s="101" t="s">
        <v>107</v>
      </c>
    </row>
    <row r="75" spans="6:22" ht="15.75">
      <c r="I75" s="104" t="s">
        <v>266</v>
      </c>
    </row>
    <row r="77" spans="6:22" ht="23.25">
      <c r="F77" s="31" t="s">
        <v>215</v>
      </c>
      <c r="G77" s="31" t="s">
        <v>216</v>
      </c>
      <c r="H77" s="31" t="s">
        <v>217</v>
      </c>
      <c r="I77" s="31" t="s">
        <v>218</v>
      </c>
      <c r="J77" s="31"/>
      <c r="K77" s="31"/>
      <c r="L77" s="31"/>
      <c r="M77" s="31"/>
      <c r="N77" s="31"/>
      <c r="O77" s="31"/>
      <c r="P77" s="31"/>
      <c r="Q77" s="31"/>
      <c r="R77" s="31"/>
      <c r="S77" s="31"/>
      <c r="T77" s="31"/>
      <c r="U77" s="31"/>
      <c r="V77" s="31"/>
    </row>
    <row r="78" spans="6:22">
      <c r="F78" s="101" t="s">
        <v>10</v>
      </c>
      <c r="G78" s="100" t="s">
        <v>10</v>
      </c>
      <c r="H78" s="101" t="s">
        <v>10</v>
      </c>
      <c r="I78" s="101" t="s">
        <v>10</v>
      </c>
      <c r="J78" s="30"/>
      <c r="K78" s="30"/>
      <c r="L78" s="30"/>
      <c r="M78" s="30"/>
      <c r="N78" s="30"/>
      <c r="O78" s="30"/>
      <c r="P78" s="30"/>
      <c r="Q78" s="30"/>
      <c r="R78" s="30"/>
      <c r="S78" s="30"/>
      <c r="T78" s="30"/>
      <c r="U78" s="30"/>
      <c r="V78" s="30"/>
    </row>
    <row r="79" spans="6:22">
      <c r="F79" s="62" t="s">
        <v>205</v>
      </c>
      <c r="G79" t="s">
        <v>205</v>
      </c>
      <c r="H79" t="s">
        <v>205</v>
      </c>
      <c r="I79" t="s">
        <v>205</v>
      </c>
    </row>
    <row r="80" spans="6:22">
      <c r="F80" s="62" t="s">
        <v>206</v>
      </c>
      <c r="G80" t="s">
        <v>206</v>
      </c>
      <c r="H80" t="s">
        <v>206</v>
      </c>
      <c r="I80" t="s">
        <v>206</v>
      </c>
    </row>
    <row r="81" spans="6:22">
      <c r="F81" s="62" t="s">
        <v>207</v>
      </c>
      <c r="G81" t="s">
        <v>207</v>
      </c>
      <c r="H81" t="s">
        <v>207</v>
      </c>
      <c r="I81" t="s">
        <v>207</v>
      </c>
    </row>
    <row r="82" spans="6:22">
      <c r="F82" s="62" t="s">
        <v>208</v>
      </c>
      <c r="G82" t="s">
        <v>208</v>
      </c>
      <c r="H82" t="s">
        <v>208</v>
      </c>
      <c r="I82" t="s">
        <v>208</v>
      </c>
    </row>
    <row r="83" spans="6:22">
      <c r="F83" s="101" t="s">
        <v>15</v>
      </c>
      <c r="G83" s="100" t="s">
        <v>15</v>
      </c>
      <c r="H83" s="101" t="s">
        <v>15</v>
      </c>
      <c r="I83" s="101" t="s">
        <v>15</v>
      </c>
    </row>
    <row r="84" spans="6:22">
      <c r="F84" s="62" t="s">
        <v>209</v>
      </c>
      <c r="G84" t="s">
        <v>209</v>
      </c>
      <c r="H84" t="s">
        <v>209</v>
      </c>
      <c r="I84" t="s">
        <v>209</v>
      </c>
    </row>
    <row r="85" spans="6:22">
      <c r="F85" s="62" t="s">
        <v>210</v>
      </c>
      <c r="G85" t="s">
        <v>210</v>
      </c>
      <c r="H85" t="s">
        <v>210</v>
      </c>
      <c r="I85" t="s">
        <v>210</v>
      </c>
      <c r="T85" s="32"/>
    </row>
    <row r="86" spans="6:22">
      <c r="F86" s="62" t="s">
        <v>211</v>
      </c>
      <c r="G86" t="s">
        <v>211</v>
      </c>
      <c r="H86" t="s">
        <v>211</v>
      </c>
      <c r="I86" t="s">
        <v>211</v>
      </c>
    </row>
    <row r="87" spans="6:22">
      <c r="F87" s="62" t="s">
        <v>212</v>
      </c>
      <c r="G87" t="s">
        <v>212</v>
      </c>
      <c r="H87" t="s">
        <v>212</v>
      </c>
      <c r="I87" t="s">
        <v>212</v>
      </c>
      <c r="J87" s="30"/>
      <c r="K87" s="30"/>
      <c r="L87" s="30"/>
      <c r="M87" s="30"/>
      <c r="N87" s="30"/>
      <c r="O87" s="30"/>
      <c r="P87" s="30"/>
      <c r="Q87" s="30"/>
      <c r="R87" s="30"/>
      <c r="S87" s="30"/>
      <c r="T87" s="30"/>
      <c r="U87" s="30"/>
      <c r="V87" s="30"/>
    </row>
    <row r="88" spans="6:22">
      <c r="F88" s="101" t="s">
        <v>100</v>
      </c>
      <c r="G88" s="100" t="s">
        <v>100</v>
      </c>
      <c r="H88" s="101" t="s">
        <v>100</v>
      </c>
      <c r="I88" s="101" t="s">
        <v>100</v>
      </c>
    </row>
    <row r="89" spans="6:22">
      <c r="F89" s="62" t="s">
        <v>184</v>
      </c>
      <c r="G89" t="s">
        <v>193</v>
      </c>
      <c r="H89" t="s">
        <v>199</v>
      </c>
      <c r="I89" t="s">
        <v>175</v>
      </c>
    </row>
    <row r="90" spans="6:22">
      <c r="F90" s="62" t="s">
        <v>185</v>
      </c>
      <c r="G90" t="s">
        <v>194</v>
      </c>
      <c r="H90" t="s">
        <v>200</v>
      </c>
      <c r="I90" t="s">
        <v>203</v>
      </c>
    </row>
    <row r="91" spans="6:22">
      <c r="F91" s="62" t="s">
        <v>186</v>
      </c>
      <c r="G91" t="s">
        <v>195</v>
      </c>
      <c r="H91" t="s">
        <v>201</v>
      </c>
      <c r="I91" t="s">
        <v>176</v>
      </c>
    </row>
    <row r="92" spans="6:22">
      <c r="F92" s="62" t="s">
        <v>187</v>
      </c>
      <c r="H92" t="s">
        <v>202</v>
      </c>
      <c r="I92" t="s">
        <v>177</v>
      </c>
    </row>
    <row r="93" spans="6:22">
      <c r="F93" s="101" t="s">
        <v>101</v>
      </c>
      <c r="G93" s="100" t="s">
        <v>101</v>
      </c>
      <c r="H93" s="101" t="s">
        <v>101</v>
      </c>
      <c r="I93" s="101" t="s">
        <v>101</v>
      </c>
    </row>
    <row r="94" spans="6:22">
      <c r="F94" s="62" t="s">
        <v>188</v>
      </c>
      <c r="G94" t="s">
        <v>196</v>
      </c>
      <c r="H94" t="s">
        <v>188</v>
      </c>
      <c r="I94" t="s">
        <v>178</v>
      </c>
    </row>
    <row r="95" spans="6:22">
      <c r="F95" s="62" t="s">
        <v>189</v>
      </c>
      <c r="G95" t="s">
        <v>197</v>
      </c>
      <c r="H95" t="s">
        <v>189</v>
      </c>
      <c r="I95" t="s">
        <v>204</v>
      </c>
      <c r="J95" s="30"/>
      <c r="K95" s="30"/>
      <c r="L95" s="30"/>
      <c r="M95" s="30"/>
      <c r="N95" s="30"/>
      <c r="O95" s="30"/>
      <c r="P95" s="30"/>
      <c r="Q95" s="30"/>
      <c r="R95" s="30"/>
      <c r="S95" s="30"/>
      <c r="T95" s="30"/>
      <c r="U95" s="30"/>
      <c r="V95" s="30"/>
    </row>
    <row r="96" spans="6:22">
      <c r="F96" s="62" t="s">
        <v>190</v>
      </c>
      <c r="G96" t="s">
        <v>198</v>
      </c>
      <c r="H96" t="s">
        <v>190</v>
      </c>
      <c r="I96" t="s">
        <v>119</v>
      </c>
    </row>
    <row r="97" spans="6:22">
      <c r="F97" s="62" t="s">
        <v>191</v>
      </c>
      <c r="H97" t="s">
        <v>191</v>
      </c>
    </row>
    <row r="98" spans="6:22">
      <c r="F98" s="62" t="s">
        <v>192</v>
      </c>
      <c r="H98" t="s">
        <v>192</v>
      </c>
    </row>
    <row r="99" spans="6:22">
      <c r="I99" s="96"/>
    </row>
    <row r="100" spans="6:22" ht="15.75" thickBot="1">
      <c r="F100" s="101" t="s">
        <v>102</v>
      </c>
      <c r="G100" s="101" t="s">
        <v>102</v>
      </c>
      <c r="H100" s="101" t="s">
        <v>102</v>
      </c>
      <c r="I100" s="101" t="s">
        <v>102</v>
      </c>
    </row>
    <row r="101" spans="6:22" ht="16.5" thickBot="1">
      <c r="F101" t="s">
        <v>224</v>
      </c>
      <c r="G101" s="105" t="s">
        <v>232</v>
      </c>
      <c r="H101" s="107" t="s">
        <v>238</v>
      </c>
      <c r="I101" s="107" t="s">
        <v>251</v>
      </c>
    </row>
    <row r="102" spans="6:22" ht="16.5" thickBot="1">
      <c r="F102" s="102" t="s">
        <v>225</v>
      </c>
      <c r="G102" s="106" t="s">
        <v>227</v>
      </c>
      <c r="H102" s="102" t="s">
        <v>239</v>
      </c>
      <c r="I102" s="104" t="s">
        <v>252</v>
      </c>
    </row>
    <row r="103" spans="6:22" ht="16.5" thickBot="1">
      <c r="F103" t="s">
        <v>226</v>
      </c>
      <c r="G103" s="106" t="s">
        <v>233</v>
      </c>
      <c r="H103" s="102" t="s">
        <v>240</v>
      </c>
      <c r="I103" s="104" t="s">
        <v>253</v>
      </c>
      <c r="J103" s="30"/>
      <c r="K103" s="30"/>
      <c r="L103" s="30"/>
      <c r="M103" s="30"/>
      <c r="N103" s="30"/>
      <c r="O103" s="30"/>
      <c r="P103" s="30"/>
      <c r="Q103" s="30"/>
      <c r="R103" s="30"/>
      <c r="S103" s="30"/>
      <c r="T103" s="30"/>
      <c r="U103" s="30"/>
      <c r="V103" s="30"/>
    </row>
    <row r="104" spans="6:22" ht="16.5" thickBot="1">
      <c r="F104" s="103" t="s">
        <v>227</v>
      </c>
      <c r="G104" s="96"/>
      <c r="H104" s="102" t="s">
        <v>241</v>
      </c>
      <c r="I104" s="96"/>
      <c r="J104" s="67"/>
      <c r="K104" s="67"/>
      <c r="L104" s="67"/>
      <c r="Q104" s="12"/>
      <c r="T104" s="69"/>
      <c r="V104" s="12"/>
    </row>
    <row r="105" spans="6:22" ht="16.5" thickBot="1">
      <c r="F105" s="97"/>
      <c r="G105" s="96"/>
      <c r="H105" s="108" t="s">
        <v>242</v>
      </c>
      <c r="I105" s="96"/>
      <c r="J105" s="67"/>
      <c r="Q105" s="12"/>
      <c r="T105" s="12"/>
      <c r="V105" s="12"/>
    </row>
    <row r="106" spans="6:22" ht="16.5" thickBot="1">
      <c r="H106" s="108" t="s">
        <v>243</v>
      </c>
      <c r="L106" s="67"/>
      <c r="Q106" s="12"/>
      <c r="T106" s="12"/>
      <c r="V106" s="12"/>
    </row>
    <row r="107" spans="6:22">
      <c r="Q107" s="12"/>
      <c r="T107" s="12"/>
      <c r="V107" s="12"/>
    </row>
    <row r="108" spans="6:22" ht="15.75" thickBot="1">
      <c r="F108" s="101" t="s">
        <v>103</v>
      </c>
      <c r="G108" s="101" t="s">
        <v>103</v>
      </c>
      <c r="H108" s="101" t="s">
        <v>103</v>
      </c>
      <c r="I108" s="101" t="s">
        <v>103</v>
      </c>
      <c r="J108" s="67"/>
      <c r="Q108" s="12"/>
      <c r="T108" s="69"/>
      <c r="V108" s="12"/>
    </row>
    <row r="109" spans="6:22" ht="16.5" thickBot="1">
      <c r="F109" s="104" t="s">
        <v>228</v>
      </c>
      <c r="G109" s="107" t="s">
        <v>234</v>
      </c>
      <c r="H109" s="107" t="s">
        <v>244</v>
      </c>
      <c r="I109" s="107" t="s">
        <v>254</v>
      </c>
      <c r="K109" s="67"/>
      <c r="T109" s="69"/>
      <c r="V109" s="12"/>
    </row>
    <row r="110" spans="6:22" ht="16.5" thickBot="1">
      <c r="F110" s="102" t="s">
        <v>229</v>
      </c>
      <c r="G110" s="102" t="s">
        <v>235</v>
      </c>
      <c r="H110" s="102" t="s">
        <v>245</v>
      </c>
      <c r="I110" s="102" t="s">
        <v>255</v>
      </c>
      <c r="J110" s="68"/>
      <c r="K110" s="68"/>
      <c r="L110" s="68"/>
      <c r="M110" s="68"/>
      <c r="N110" s="68"/>
      <c r="O110" s="68"/>
      <c r="P110" s="68"/>
      <c r="Q110" s="68"/>
      <c r="R110" s="68"/>
      <c r="S110" s="68"/>
      <c r="T110" s="68"/>
      <c r="U110" s="68"/>
      <c r="V110" s="68"/>
    </row>
    <row r="111" spans="6:22" ht="16.5" thickBot="1">
      <c r="F111" s="104" t="s">
        <v>230</v>
      </c>
      <c r="G111" s="102" t="s">
        <v>236</v>
      </c>
      <c r="H111" s="102" t="s">
        <v>246</v>
      </c>
      <c r="I111" s="102" t="s">
        <v>256</v>
      </c>
    </row>
    <row r="112" spans="6:22" ht="16.5" thickBot="1">
      <c r="F112" s="104" t="s">
        <v>231</v>
      </c>
      <c r="G112" s="104" t="s">
        <v>237</v>
      </c>
      <c r="H112" s="102" t="s">
        <v>247</v>
      </c>
      <c r="I112" s="96"/>
    </row>
    <row r="113" spans="6:22" ht="16.5" thickBot="1">
      <c r="F113" s="97"/>
      <c r="G113" s="96"/>
      <c r="H113" s="108" t="s">
        <v>248</v>
      </c>
      <c r="I113" s="98"/>
    </row>
    <row r="114" spans="6:22" ht="16.5" thickBot="1">
      <c r="H114" s="108" t="s">
        <v>249</v>
      </c>
      <c r="I114" s="67"/>
    </row>
    <row r="115" spans="6:22" ht="15.75">
      <c r="F115" s="100" t="s">
        <v>104</v>
      </c>
      <c r="G115" s="100" t="s">
        <v>104</v>
      </c>
      <c r="H115" s="104" t="s">
        <v>250</v>
      </c>
      <c r="I115" s="67"/>
    </row>
    <row r="116" spans="6:22">
      <c r="F116" s="97"/>
      <c r="G116" s="96"/>
      <c r="H116" s="101" t="s">
        <v>104</v>
      </c>
      <c r="I116" s="101" t="s">
        <v>104</v>
      </c>
    </row>
    <row r="117" spans="6:22" ht="15.75">
      <c r="F117" s="97"/>
      <c r="G117" s="96"/>
      <c r="H117" s="95"/>
      <c r="I117" s="104" t="s">
        <v>257</v>
      </c>
    </row>
    <row r="118" spans="6:22" ht="15.75">
      <c r="F118" s="97"/>
      <c r="G118" s="96"/>
      <c r="H118" s="95"/>
      <c r="I118" s="104" t="s">
        <v>258</v>
      </c>
      <c r="J118" s="30"/>
      <c r="K118" s="30"/>
      <c r="L118" s="30"/>
      <c r="M118" s="30"/>
      <c r="N118" s="30"/>
      <c r="O118" s="30"/>
      <c r="P118" s="30"/>
      <c r="Q118" s="30"/>
      <c r="R118" s="30"/>
      <c r="S118" s="30"/>
      <c r="T118" s="30"/>
      <c r="U118" s="30"/>
      <c r="V118" s="30"/>
    </row>
    <row r="119" spans="6:22">
      <c r="F119" s="97"/>
      <c r="G119" s="96"/>
      <c r="H119" s="95"/>
      <c r="I119" s="109" t="s">
        <v>259</v>
      </c>
      <c r="P119" s="67"/>
      <c r="R119" s="67"/>
    </row>
    <row r="120" spans="6:22">
      <c r="F120" s="97"/>
      <c r="G120" s="96"/>
      <c r="H120" s="95"/>
      <c r="I120" s="96"/>
      <c r="N120" s="67"/>
      <c r="V120" s="67"/>
    </row>
    <row r="121" spans="6:22">
      <c r="G121" s="96"/>
      <c r="I121" s="96"/>
      <c r="M121" s="67"/>
      <c r="O121" s="67"/>
      <c r="R121" s="67"/>
    </row>
    <row r="122" spans="6:22">
      <c r="T122" s="67"/>
    </row>
    <row r="123" spans="6:22">
      <c r="F123" s="100" t="s">
        <v>105</v>
      </c>
      <c r="G123" s="100" t="s">
        <v>105</v>
      </c>
      <c r="L123" s="67"/>
      <c r="M123" s="67"/>
      <c r="S123" s="67"/>
      <c r="T123" s="67"/>
    </row>
    <row r="124" spans="6:22" ht="15.75" thickBot="1">
      <c r="F124" s="97"/>
      <c r="G124" s="96"/>
      <c r="H124" s="101" t="s">
        <v>105</v>
      </c>
      <c r="I124" s="101" t="s">
        <v>105</v>
      </c>
    </row>
    <row r="125" spans="6:22" ht="16.5" thickBot="1">
      <c r="F125" s="97"/>
      <c r="G125" s="96"/>
      <c r="H125" s="95"/>
      <c r="I125" s="107" t="s">
        <v>260</v>
      </c>
      <c r="J125" s="30"/>
      <c r="K125" s="30"/>
      <c r="L125" s="30"/>
      <c r="M125" s="30"/>
      <c r="N125" s="30"/>
      <c r="O125" s="30"/>
      <c r="P125" s="30"/>
      <c r="Q125" s="30"/>
      <c r="R125" s="30"/>
      <c r="S125" s="30"/>
      <c r="T125" s="30"/>
      <c r="U125" s="30"/>
      <c r="V125" s="30"/>
    </row>
    <row r="126" spans="6:22" ht="16.5" thickBot="1">
      <c r="F126" s="97"/>
      <c r="G126" s="96"/>
      <c r="H126" s="95"/>
      <c r="I126" s="102" t="s">
        <v>261</v>
      </c>
    </row>
    <row r="127" spans="6:22" ht="16.5" thickBot="1">
      <c r="H127" s="95"/>
      <c r="I127" s="102" t="s">
        <v>262</v>
      </c>
    </row>
    <row r="128" spans="6:22">
      <c r="I128" s="101" t="s">
        <v>263</v>
      </c>
    </row>
    <row r="129" spans="6:9" ht="15.75">
      <c r="I129" s="104" t="s">
        <v>264</v>
      </c>
    </row>
    <row r="130" spans="6:9" ht="15.75">
      <c r="H130" s="101"/>
      <c r="I130" s="104" t="s">
        <v>265</v>
      </c>
    </row>
    <row r="131" spans="6:9">
      <c r="I131" s="101" t="s">
        <v>107</v>
      </c>
    </row>
    <row r="132" spans="6:9" ht="15.75">
      <c r="I132" s="104" t="s">
        <v>266</v>
      </c>
    </row>
    <row r="134" spans="6:9" ht="23.25">
      <c r="F134" s="31" t="s">
        <v>219</v>
      </c>
      <c r="G134" s="31" t="s">
        <v>220</v>
      </c>
      <c r="H134" s="31" t="s">
        <v>221</v>
      </c>
      <c r="I134" s="31" t="s">
        <v>222</v>
      </c>
    </row>
    <row r="135" spans="6:9">
      <c r="F135" s="101" t="s">
        <v>10</v>
      </c>
      <c r="G135" s="101" t="s">
        <v>10</v>
      </c>
      <c r="H135" s="101" t="s">
        <v>10</v>
      </c>
      <c r="I135" s="101" t="s">
        <v>10</v>
      </c>
    </row>
    <row r="136" spans="6:9">
      <c r="F136" s="62" t="s">
        <v>205</v>
      </c>
      <c r="G136" t="s">
        <v>205</v>
      </c>
      <c r="H136" t="s">
        <v>205</v>
      </c>
      <c r="I136" t="s">
        <v>205</v>
      </c>
    </row>
    <row r="137" spans="6:9">
      <c r="F137" s="62" t="s">
        <v>206</v>
      </c>
      <c r="G137" t="s">
        <v>206</v>
      </c>
      <c r="H137" t="s">
        <v>206</v>
      </c>
      <c r="I137" t="s">
        <v>206</v>
      </c>
    </row>
    <row r="138" spans="6:9">
      <c r="F138" s="62" t="s">
        <v>207</v>
      </c>
      <c r="G138" t="s">
        <v>207</v>
      </c>
      <c r="H138" t="s">
        <v>207</v>
      </c>
      <c r="I138" t="s">
        <v>207</v>
      </c>
    </row>
    <row r="139" spans="6:9">
      <c r="F139" s="62" t="s">
        <v>208</v>
      </c>
      <c r="G139" t="s">
        <v>208</v>
      </c>
      <c r="H139" t="s">
        <v>208</v>
      </c>
      <c r="I139" t="s">
        <v>208</v>
      </c>
    </row>
    <row r="140" spans="6:9">
      <c r="F140" s="101" t="s">
        <v>15</v>
      </c>
      <c r="G140" s="101" t="s">
        <v>15</v>
      </c>
      <c r="H140" s="101" t="s">
        <v>15</v>
      </c>
      <c r="I140" s="101" t="s">
        <v>15</v>
      </c>
    </row>
    <row r="141" spans="6:9">
      <c r="F141" s="62" t="s">
        <v>209</v>
      </c>
      <c r="G141" t="s">
        <v>209</v>
      </c>
      <c r="H141" t="s">
        <v>209</v>
      </c>
      <c r="I141" t="s">
        <v>209</v>
      </c>
    </row>
    <row r="142" spans="6:9">
      <c r="F142" s="62" t="s">
        <v>210</v>
      </c>
      <c r="G142" t="s">
        <v>210</v>
      </c>
      <c r="H142" t="s">
        <v>210</v>
      </c>
      <c r="I142" t="s">
        <v>210</v>
      </c>
    </row>
    <row r="143" spans="6:9">
      <c r="F143" s="62" t="s">
        <v>211</v>
      </c>
      <c r="G143" t="s">
        <v>211</v>
      </c>
      <c r="H143" t="s">
        <v>211</v>
      </c>
      <c r="I143" t="s">
        <v>211</v>
      </c>
    </row>
    <row r="144" spans="6:9">
      <c r="F144" s="62" t="s">
        <v>212</v>
      </c>
      <c r="G144" t="s">
        <v>212</v>
      </c>
      <c r="H144" t="s">
        <v>212</v>
      </c>
      <c r="I144" t="s">
        <v>212</v>
      </c>
    </row>
    <row r="145" spans="6:9">
      <c r="F145" s="101" t="s">
        <v>100</v>
      </c>
      <c r="G145" s="101" t="s">
        <v>100</v>
      </c>
      <c r="H145" s="101" t="s">
        <v>100</v>
      </c>
      <c r="I145" s="101" t="s">
        <v>100</v>
      </c>
    </row>
    <row r="146" spans="6:9">
      <c r="F146" s="62" t="s">
        <v>184</v>
      </c>
      <c r="G146" t="s">
        <v>193</v>
      </c>
      <c r="H146" t="s">
        <v>199</v>
      </c>
      <c r="I146" t="s">
        <v>175</v>
      </c>
    </row>
    <row r="147" spans="6:9">
      <c r="F147" s="62" t="s">
        <v>185</v>
      </c>
      <c r="G147" t="s">
        <v>194</v>
      </c>
      <c r="H147" t="s">
        <v>200</v>
      </c>
      <c r="I147" t="s">
        <v>203</v>
      </c>
    </row>
    <row r="148" spans="6:9">
      <c r="F148" s="62" t="s">
        <v>186</v>
      </c>
      <c r="G148" t="s">
        <v>195</v>
      </c>
      <c r="H148" t="s">
        <v>201</v>
      </c>
      <c r="I148" t="s">
        <v>176</v>
      </c>
    </row>
    <row r="149" spans="6:9">
      <c r="F149" s="62" t="s">
        <v>187</v>
      </c>
      <c r="H149" t="s">
        <v>202</v>
      </c>
      <c r="I149" t="s">
        <v>177</v>
      </c>
    </row>
    <row r="150" spans="6:9">
      <c r="F150" s="101" t="s">
        <v>101</v>
      </c>
      <c r="G150" s="101" t="s">
        <v>101</v>
      </c>
      <c r="H150" s="101" t="s">
        <v>101</v>
      </c>
      <c r="I150" s="101" t="s">
        <v>101</v>
      </c>
    </row>
    <row r="151" spans="6:9">
      <c r="F151" s="62" t="s">
        <v>188</v>
      </c>
      <c r="G151" t="s">
        <v>196</v>
      </c>
      <c r="H151" t="s">
        <v>188</v>
      </c>
      <c r="I151" t="s">
        <v>178</v>
      </c>
    </row>
    <row r="152" spans="6:9">
      <c r="F152" s="62" t="s">
        <v>189</v>
      </c>
      <c r="G152" t="s">
        <v>197</v>
      </c>
      <c r="H152" t="s">
        <v>189</v>
      </c>
      <c r="I152" t="s">
        <v>204</v>
      </c>
    </row>
    <row r="153" spans="6:9">
      <c r="F153" s="62" t="s">
        <v>190</v>
      </c>
      <c r="G153" t="s">
        <v>198</v>
      </c>
      <c r="H153" t="s">
        <v>190</v>
      </c>
      <c r="I153" t="s">
        <v>119</v>
      </c>
    </row>
    <row r="154" spans="6:9">
      <c r="F154" s="62" t="s">
        <v>191</v>
      </c>
      <c r="H154" t="s">
        <v>191</v>
      </c>
    </row>
    <row r="155" spans="6:9">
      <c r="F155" s="62" t="s">
        <v>192</v>
      </c>
      <c r="H155" t="s">
        <v>192</v>
      </c>
    </row>
    <row r="156" spans="6:9">
      <c r="I156" s="96"/>
    </row>
    <row r="157" spans="6:9" ht="15.75" thickBot="1">
      <c r="F157" s="101" t="s">
        <v>102</v>
      </c>
      <c r="G157" s="101" t="s">
        <v>102</v>
      </c>
      <c r="H157" s="101" t="s">
        <v>102</v>
      </c>
      <c r="I157" s="101" t="s">
        <v>102</v>
      </c>
    </row>
    <row r="158" spans="6:9" ht="16.5" thickBot="1">
      <c r="F158" t="s">
        <v>224</v>
      </c>
      <c r="G158" s="105" t="s">
        <v>232</v>
      </c>
      <c r="H158" s="107" t="s">
        <v>238</v>
      </c>
      <c r="I158" s="107" t="s">
        <v>251</v>
      </c>
    </row>
    <row r="159" spans="6:9" ht="16.5" thickBot="1">
      <c r="F159" s="102" t="s">
        <v>225</v>
      </c>
      <c r="G159" s="106" t="s">
        <v>227</v>
      </c>
      <c r="H159" s="102" t="s">
        <v>239</v>
      </c>
      <c r="I159" s="104" t="s">
        <v>252</v>
      </c>
    </row>
    <row r="160" spans="6:9" ht="16.5" thickBot="1">
      <c r="F160" t="s">
        <v>226</v>
      </c>
      <c r="G160" s="106" t="s">
        <v>233</v>
      </c>
      <c r="H160" s="102" t="s">
        <v>240</v>
      </c>
      <c r="I160" s="104" t="s">
        <v>253</v>
      </c>
    </row>
    <row r="161" spans="6:9" ht="16.5" thickBot="1">
      <c r="F161" s="103" t="s">
        <v>227</v>
      </c>
      <c r="G161" s="96"/>
      <c r="H161" s="102" t="s">
        <v>241</v>
      </c>
      <c r="I161" s="96"/>
    </row>
    <row r="162" spans="6:9" ht="16.5" thickBot="1">
      <c r="F162" s="97"/>
      <c r="G162" s="96"/>
      <c r="H162" s="108" t="s">
        <v>242</v>
      </c>
      <c r="I162" s="96"/>
    </row>
    <row r="163" spans="6:9" ht="16.5" thickBot="1">
      <c r="H163" s="108" t="s">
        <v>243</v>
      </c>
    </row>
    <row r="165" spans="6:9" ht="15.75" thickBot="1">
      <c r="F165" s="101" t="s">
        <v>103</v>
      </c>
      <c r="G165" s="101" t="s">
        <v>103</v>
      </c>
      <c r="H165" s="101" t="s">
        <v>103</v>
      </c>
      <c r="I165" s="101" t="s">
        <v>103</v>
      </c>
    </row>
    <row r="166" spans="6:9" ht="16.5" thickBot="1">
      <c r="F166" s="104" t="s">
        <v>228</v>
      </c>
      <c r="G166" s="107" t="s">
        <v>234</v>
      </c>
      <c r="H166" s="107" t="s">
        <v>244</v>
      </c>
      <c r="I166" s="107" t="s">
        <v>254</v>
      </c>
    </row>
    <row r="167" spans="6:9" ht="16.5" thickBot="1">
      <c r="F167" s="102" t="s">
        <v>229</v>
      </c>
      <c r="G167" s="102" t="s">
        <v>235</v>
      </c>
      <c r="H167" s="102" t="s">
        <v>245</v>
      </c>
      <c r="I167" s="102" t="s">
        <v>255</v>
      </c>
    </row>
    <row r="168" spans="6:9" ht="16.5" thickBot="1">
      <c r="F168" s="104" t="s">
        <v>230</v>
      </c>
      <c r="G168" s="102" t="s">
        <v>236</v>
      </c>
      <c r="H168" s="102" t="s">
        <v>246</v>
      </c>
      <c r="I168" s="102" t="s">
        <v>256</v>
      </c>
    </row>
    <row r="169" spans="6:9" ht="16.5" thickBot="1">
      <c r="F169" s="104" t="s">
        <v>231</v>
      </c>
      <c r="G169" s="104" t="s">
        <v>237</v>
      </c>
      <c r="H169" s="102" t="s">
        <v>247</v>
      </c>
      <c r="I169" s="96"/>
    </row>
    <row r="170" spans="6:9" ht="16.5" thickBot="1">
      <c r="F170" s="97"/>
      <c r="G170" s="96"/>
      <c r="H170" s="108" t="s">
        <v>248</v>
      </c>
      <c r="I170" s="98"/>
    </row>
    <row r="171" spans="6:9" ht="16.5" thickBot="1">
      <c r="H171" s="108" t="s">
        <v>249</v>
      </c>
      <c r="I171" s="67"/>
    </row>
    <row r="172" spans="6:9" ht="15.75">
      <c r="F172" s="101" t="s">
        <v>104</v>
      </c>
      <c r="G172" s="101" t="s">
        <v>104</v>
      </c>
      <c r="H172" s="104" t="s">
        <v>250</v>
      </c>
      <c r="I172" s="67"/>
    </row>
    <row r="173" spans="6:9">
      <c r="F173" s="97"/>
      <c r="G173" s="96"/>
      <c r="H173" s="101" t="s">
        <v>104</v>
      </c>
      <c r="I173" s="101" t="s">
        <v>104</v>
      </c>
    </row>
    <row r="174" spans="6:9" ht="15.75">
      <c r="F174" s="97"/>
      <c r="G174" s="96"/>
      <c r="H174" s="95"/>
      <c r="I174" s="104" t="s">
        <v>257</v>
      </c>
    </row>
    <row r="175" spans="6:9" ht="15.75">
      <c r="F175" s="97"/>
      <c r="G175" s="96"/>
      <c r="H175" s="95"/>
      <c r="I175" s="104" t="s">
        <v>258</v>
      </c>
    </row>
    <row r="176" spans="6:9">
      <c r="F176" s="97"/>
      <c r="G176" s="96"/>
      <c r="H176" s="95"/>
      <c r="I176" s="109" t="s">
        <v>259</v>
      </c>
    </row>
    <row r="177" spans="6:9">
      <c r="F177" s="97"/>
      <c r="G177" s="96"/>
      <c r="H177" s="95"/>
      <c r="I177" s="96"/>
    </row>
    <row r="178" spans="6:9">
      <c r="G178" s="96"/>
      <c r="I178" s="96"/>
    </row>
    <row r="180" spans="6:9">
      <c r="F180" s="101" t="s">
        <v>105</v>
      </c>
      <c r="G180" s="101" t="s">
        <v>105</v>
      </c>
    </row>
    <row r="181" spans="6:9" ht="15.75" thickBot="1">
      <c r="F181" s="97"/>
      <c r="G181" s="96"/>
      <c r="H181" s="101" t="s">
        <v>105</v>
      </c>
      <c r="I181" s="101" t="s">
        <v>105</v>
      </c>
    </row>
    <row r="182" spans="6:9" ht="16.5" thickBot="1">
      <c r="F182" s="97"/>
      <c r="G182" s="96"/>
      <c r="H182" s="95"/>
      <c r="I182" s="107" t="s">
        <v>260</v>
      </c>
    </row>
    <row r="183" spans="6:9" ht="16.5" thickBot="1">
      <c r="F183" s="97"/>
      <c r="G183" s="96"/>
      <c r="H183" s="95"/>
      <c r="I183" s="102" t="s">
        <v>261</v>
      </c>
    </row>
    <row r="184" spans="6:9" ht="16.5" thickBot="1">
      <c r="H184" s="95"/>
      <c r="I184" s="102" t="s">
        <v>262</v>
      </c>
    </row>
    <row r="185" spans="6:9">
      <c r="I185" s="101" t="s">
        <v>263</v>
      </c>
    </row>
    <row r="186" spans="6:9" ht="15.75">
      <c r="I186" s="104" t="s">
        <v>264</v>
      </c>
    </row>
    <row r="187" spans="6:9" ht="15.75">
      <c r="H187" s="101"/>
      <c r="I187" s="104" t="s">
        <v>265</v>
      </c>
    </row>
    <row r="188" spans="6:9">
      <c r="I188" s="101" t="s">
        <v>107</v>
      </c>
    </row>
    <row r="189" spans="6:9" ht="15.75">
      <c r="I189" s="104" t="s">
        <v>266</v>
      </c>
    </row>
  </sheetData>
  <sheetProtection password="F5D8" sheet="1" objects="1" scenarios="1" selectLockedCells="1" selectUnlockedCells="1"/>
  <mergeCells count="19">
    <mergeCell ref="B1:E1"/>
    <mergeCell ref="F1:V1"/>
    <mergeCell ref="F2:F20"/>
    <mergeCell ref="G2:G20"/>
    <mergeCell ref="H2:H20"/>
    <mergeCell ref="I2:I20"/>
    <mergeCell ref="J2:J20"/>
    <mergeCell ref="K2:K20"/>
    <mergeCell ref="L2:L20"/>
    <mergeCell ref="M2:M20"/>
    <mergeCell ref="T2:T20"/>
    <mergeCell ref="U2:U20"/>
    <mergeCell ref="V2:V20"/>
    <mergeCell ref="N2:N20"/>
    <mergeCell ref="O2:O20"/>
    <mergeCell ref="P2:P20"/>
    <mergeCell ref="Q2:Q20"/>
    <mergeCell ref="R2:R20"/>
    <mergeCell ref="S2:S20"/>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dimension ref="A1:E1"/>
  <sheetViews>
    <sheetView workbookViewId="0">
      <selection activeCell="A19" sqref="A19:G38"/>
    </sheetView>
  </sheetViews>
  <sheetFormatPr defaultRowHeight="15"/>
  <cols>
    <col min="3" max="3" width="10.85546875" bestFit="1" customWidth="1"/>
    <col min="4" max="4" width="12" bestFit="1" customWidth="1"/>
    <col min="5" max="5" width="16.28515625" bestFit="1" customWidth="1"/>
  </cols>
  <sheetData>
    <row r="1" spans="1:5">
      <c r="A1" t="s">
        <v>164</v>
      </c>
      <c r="B1" t="s">
        <v>1</v>
      </c>
      <c r="C1" t="s">
        <v>165</v>
      </c>
      <c r="D1" t="s">
        <v>166</v>
      </c>
      <c r="E1" t="s">
        <v>167</v>
      </c>
    </row>
  </sheetData>
  <sheetProtection password="8AEA" sheet="1" objects="1" scenarios="1" selectLockedCells="1" selectUnlockedCells="1"/>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G221"/>
  <sheetViews>
    <sheetView workbookViewId="0">
      <selection activeCell="A2" sqref="A2"/>
    </sheetView>
  </sheetViews>
  <sheetFormatPr defaultRowHeight="15"/>
  <cols>
    <col min="2" max="2" width="9.42578125" bestFit="1" customWidth="1"/>
    <col min="3" max="3" width="12" bestFit="1" customWidth="1"/>
    <col min="4" max="4" width="26.42578125" bestFit="1" customWidth="1"/>
    <col min="5" max="5" width="16.28515625" style="63" bestFit="1" customWidth="1"/>
    <col min="6" max="6" width="12" bestFit="1" customWidth="1"/>
    <col min="7" max="7" width="15.28515625" bestFit="1" customWidth="1"/>
  </cols>
  <sheetData>
    <row r="1" spans="1:7">
      <c r="A1" t="s">
        <v>164</v>
      </c>
      <c r="B1" t="s">
        <v>1</v>
      </c>
      <c r="C1" t="s">
        <v>165</v>
      </c>
      <c r="D1" t="s">
        <v>166</v>
      </c>
      <c r="E1" s="63" t="s">
        <v>167</v>
      </c>
      <c r="F1" t="s">
        <v>170</v>
      </c>
      <c r="G1" t="s">
        <v>5</v>
      </c>
    </row>
    <row r="2" spans="1:7">
      <c r="A2" s="61" t="str">
        <f>IF(OR(LEFT(Sheet1!G8,2)="FK",LEFT(Sheet1!G8,1)="K", AND(LEN(Sheet1!G8=4),RIGHT(Sheet1!G8,3)&lt;&gt;"CRP",RIGHT(Sheet1!G8,3)&lt;&gt;"MTE")),RIGHT(Sheet1!G8,2),RIGHT(Sheet1!G8,3))</f>
        <v>CD</v>
      </c>
      <c r="B2" s="61" t="str">
        <f>Sheet1!B8</f>
        <v>First</v>
      </c>
      <c r="C2" s="61" t="str">
        <f>IF(Sheet1!B19&lt;&gt;"",Sheet1!B19,"")</f>
        <v/>
      </c>
      <c r="D2" s="61" t="str">
        <f>Sheet1!B9</f>
        <v>Drawing Studio-I</v>
      </c>
      <c r="E2" s="64" t="str">
        <f>IF(C2&lt;&gt;"",IF(Sheet1!F19="ABS","ABS",SUM(Sheet1!D19,Sheet1!F19)),"")</f>
        <v/>
      </c>
      <c r="F2" t="str">
        <f>IF(C2&lt;&gt;"",IF(Sheet1!O12=30,1,IF(Sheet1!O12=60,2,IF(Sheet1!O12=90,3))),"")</f>
        <v/>
      </c>
      <c r="G2" s="70">
        <f>Sheet1!O9</f>
        <v>0</v>
      </c>
    </row>
    <row r="3" spans="1:7">
      <c r="A3" t="str">
        <f>IF(C3&lt;&gt;"",A2,"")</f>
        <v/>
      </c>
      <c r="B3" t="str">
        <f>IF(C3&lt;&gt;"",B2,"")</f>
        <v/>
      </c>
      <c r="C3" t="str">
        <f>IF(Sheet1!B20&lt;&gt;"",Sheet1!B20,"")</f>
        <v/>
      </c>
      <c r="D3" t="str">
        <f>IF(C3&lt;&gt;"",D2,"")</f>
        <v/>
      </c>
      <c r="E3" s="65" t="str">
        <f>IF(C3&lt;&gt;"",IF(Sheet1!F20="ABS","ABS",SUM(Sheet1!D20,Sheet1!F20)),"")</f>
        <v/>
      </c>
      <c r="F3" t="str">
        <f>IF(C3&lt;&gt;"",IF(Sheet1!O12=30,1,IF(Sheet1!O12=60,2,IF(Sheet1!O12=90,3))),"")</f>
        <v/>
      </c>
      <c r="G3" t="str">
        <f>IF(C3&lt;&gt;"",G2,"")</f>
        <v/>
      </c>
    </row>
    <row r="4" spans="1:7">
      <c r="A4" t="str">
        <f>IF(C4&lt;&gt;"",A2,"")</f>
        <v/>
      </c>
      <c r="B4" t="str">
        <f>IF(C4&lt;&gt;"",B2,"")</f>
        <v/>
      </c>
      <c r="C4" t="str">
        <f>IF(Sheet1!B21&lt;&gt;"",Sheet1!B21,"")</f>
        <v/>
      </c>
      <c r="D4" t="str">
        <f>IF(C4&lt;&gt;"",D2,"")</f>
        <v/>
      </c>
      <c r="E4" s="65" t="str">
        <f>IF(C4&lt;&gt;"",IF(Sheet1!F21="ABS","ABS",SUM(Sheet1!D21,Sheet1!F21)),"")</f>
        <v/>
      </c>
      <c r="F4" t="str">
        <f>IF(C4&lt;&gt;"",IF(Sheet1!O12=30,1,IF(Sheet1!O12=60,2,IF(Sheet1!O12=90,3))),"")</f>
        <v/>
      </c>
      <c r="G4" t="str">
        <f>IF(C4&lt;&gt;"",G2,"")</f>
        <v/>
      </c>
    </row>
    <row r="5" spans="1:7">
      <c r="A5" t="str">
        <f>IF(C5&lt;&gt;"",A2,"")</f>
        <v/>
      </c>
      <c r="B5" t="str">
        <f>IF(C5&lt;&gt;"",B2,"")</f>
        <v/>
      </c>
      <c r="C5" t="str">
        <f>IF(Sheet1!B22&lt;&gt;"",Sheet1!B22,"")</f>
        <v/>
      </c>
      <c r="D5" t="str">
        <f>IF(C5&lt;&gt;"",D2,"")</f>
        <v/>
      </c>
      <c r="E5" s="65" t="str">
        <f>IF(C5&lt;&gt;"",IF(Sheet1!F22="ABS","ABS",SUM(Sheet1!D22,Sheet1!F22)),"")</f>
        <v/>
      </c>
      <c r="F5" t="str">
        <f>IF(C5&lt;&gt;"",IF(Sheet1!O12=30,1,IF(Sheet1!O12=60,2,IF(Sheet1!O12=90,3))),"")</f>
        <v/>
      </c>
      <c r="G5" t="str">
        <f>IF(C5&lt;&gt;"",G2,"")</f>
        <v/>
      </c>
    </row>
    <row r="6" spans="1:7">
      <c r="A6" t="str">
        <f>IF(C6&lt;&gt;"",A2,"")</f>
        <v/>
      </c>
      <c r="B6" t="str">
        <f>IF(C6&lt;&gt;"",B2,"")</f>
        <v/>
      </c>
      <c r="C6" t="str">
        <f>IF(Sheet1!B23&lt;&gt;"",Sheet1!B23,"")</f>
        <v/>
      </c>
      <c r="D6" t="str">
        <f>IF(C6&lt;&gt;"",D2,"")</f>
        <v/>
      </c>
      <c r="E6" s="65" t="str">
        <f>IF(C6&lt;&gt;"",IF(Sheet1!F23="ABS","ABS",SUM(Sheet1!D23,Sheet1!F23)),"")</f>
        <v/>
      </c>
      <c r="F6" t="str">
        <f>IF(C6&lt;&gt;"",IF(Sheet1!O12=30,1,IF(Sheet1!O12=60,2,IF(Sheet1!O12=90,3))),"")</f>
        <v/>
      </c>
      <c r="G6" t="str">
        <f>IF(C6&lt;&gt;"",G2,"")</f>
        <v/>
      </c>
    </row>
    <row r="7" spans="1:7">
      <c r="A7" t="str">
        <f>IF(C7&lt;&gt;"",A2,"")</f>
        <v/>
      </c>
      <c r="B7" t="str">
        <f>IF(C7&lt;&gt;"",B2,"")</f>
        <v/>
      </c>
      <c r="C7" t="str">
        <f>IF(Sheet1!B24&lt;&gt;"",Sheet1!B24,"")</f>
        <v/>
      </c>
      <c r="D7" t="str">
        <f>IF(C7&lt;&gt;"",D2,"")</f>
        <v/>
      </c>
      <c r="E7" s="65" t="str">
        <f>IF(C7&lt;&gt;"",IF(Sheet1!F24="ABS","ABS",SUM(Sheet1!D24,Sheet1!F24)),"")</f>
        <v/>
      </c>
      <c r="F7" t="str">
        <f>IF(C7&lt;&gt;"",IF(Sheet1!O12=30,1,IF(Sheet1!O12=60,2,IF(Sheet1!O12=90,3))),"")</f>
        <v/>
      </c>
      <c r="G7" t="str">
        <f>IF(C7&lt;&gt;"",G2,"")</f>
        <v/>
      </c>
    </row>
    <row r="8" spans="1:7">
      <c r="A8" t="str">
        <f>IF(C8&lt;&gt;"",A2,"")</f>
        <v/>
      </c>
      <c r="B8" t="str">
        <f>IF(C8&lt;&gt;"",B2,"")</f>
        <v/>
      </c>
      <c r="C8" t="str">
        <f>IF(Sheet1!B25&lt;&gt;"",Sheet1!B25,"")</f>
        <v/>
      </c>
      <c r="D8" t="str">
        <f>IF(C8&lt;&gt;"",D2,"")</f>
        <v/>
      </c>
      <c r="E8" s="65" t="str">
        <f>IF(C8&lt;&gt;"",IF(Sheet1!F25="ABS","ABS",SUM(Sheet1!D25,Sheet1!F25)),"")</f>
        <v/>
      </c>
      <c r="F8" t="str">
        <f>IF(C8&lt;&gt;"",IF(Sheet1!O12=30,1,IF(Sheet1!O12=60,2,IF(Sheet1!O12=90,3))),"")</f>
        <v/>
      </c>
      <c r="G8" t="str">
        <f>IF(C8&lt;&gt;"",G2,"")</f>
        <v/>
      </c>
    </row>
    <row r="9" spans="1:7">
      <c r="A9" t="str">
        <f>IF(C9&lt;&gt;"",A2,"")</f>
        <v/>
      </c>
      <c r="B9" t="str">
        <f>IF(C9&lt;&gt;"",B2,"")</f>
        <v/>
      </c>
      <c r="C9" t="str">
        <f>IF(Sheet1!B26&lt;&gt;"",Sheet1!B26,"")</f>
        <v/>
      </c>
      <c r="D9" t="str">
        <f>IF(C9&lt;&gt;"",D2,"")</f>
        <v/>
      </c>
      <c r="E9" s="65" t="str">
        <f>IF(C9&lt;&gt;"",IF(Sheet1!F26="ABS","ABS",SUM(Sheet1!D26,Sheet1!F26)),"")</f>
        <v/>
      </c>
      <c r="F9" t="str">
        <f>IF(C9&lt;&gt;"",IF(Sheet1!O12=30,1,IF(Sheet1!O12=60,2,IF(Sheet1!O12=90,3))),"")</f>
        <v/>
      </c>
      <c r="G9" t="str">
        <f>IF(C9&lt;&gt;"",G2,"")</f>
        <v/>
      </c>
    </row>
    <row r="10" spans="1:7">
      <c r="A10" t="str">
        <f>IF(C10&lt;&gt;"",A2,"")</f>
        <v/>
      </c>
      <c r="B10" t="str">
        <f>IF(C10&lt;&gt;"",B2,"")</f>
        <v/>
      </c>
      <c r="C10" t="str">
        <f>IF(Sheet1!B27&lt;&gt;"",Sheet1!B27,"")</f>
        <v/>
      </c>
      <c r="D10" t="str">
        <f>IF(C10&lt;&gt;"",D2,"")</f>
        <v/>
      </c>
      <c r="E10" s="65" t="str">
        <f>IF(C10&lt;&gt;"",IF(Sheet1!F27="ABS","ABS",SUM(Sheet1!D27,Sheet1!F27)),"")</f>
        <v/>
      </c>
      <c r="F10" t="str">
        <f>IF(C10&lt;&gt;"",IF(Sheet1!O12=30,1,IF(Sheet1!O12=60,2,IF(Sheet1!O12=90,3))),"")</f>
        <v/>
      </c>
      <c r="G10" t="str">
        <f>IF(C10&lt;&gt;"",G2,"")</f>
        <v/>
      </c>
    </row>
    <row r="11" spans="1:7">
      <c r="A11" t="str">
        <f>IF(C11&lt;&gt;"",A2,"")</f>
        <v/>
      </c>
      <c r="B11" t="str">
        <f>IF(C11&lt;&gt;"",B2,"")</f>
        <v/>
      </c>
      <c r="C11" t="str">
        <f>IF(Sheet1!B28&lt;&gt;"",Sheet1!B28,"")</f>
        <v/>
      </c>
      <c r="D11" t="str">
        <f>IF(C11&lt;&gt;"",D2,"")</f>
        <v/>
      </c>
      <c r="E11" s="65" t="str">
        <f>IF(C11&lt;&gt;"",IF(Sheet1!F28="ABS","ABS",SUM(Sheet1!D28,Sheet1!F28)),"")</f>
        <v/>
      </c>
      <c r="F11" t="str">
        <f>IF(C11&lt;&gt;"",IF(Sheet1!O12=30,1,IF(Sheet1!O12=60,2,IF(Sheet1!O12=90,3))),"")</f>
        <v/>
      </c>
      <c r="G11" t="str">
        <f>IF(C11&lt;&gt;"",G2,"")</f>
        <v/>
      </c>
    </row>
    <row r="12" spans="1:7">
      <c r="A12" t="str">
        <f>IF(C12&lt;&gt;"",A2,"")</f>
        <v/>
      </c>
      <c r="B12" t="str">
        <f>IF(C12&lt;&gt;"",B2,"")</f>
        <v/>
      </c>
      <c r="C12" t="str">
        <f>IF(Sheet1!B29&lt;&gt;"",Sheet1!B29,"")</f>
        <v/>
      </c>
      <c r="D12" t="str">
        <f>IF(C12&lt;&gt;"",D2,"")</f>
        <v/>
      </c>
      <c r="E12" s="65" t="str">
        <f>IF(C12&lt;&gt;"",IF(Sheet1!F29="ABS","ABS",SUM(Sheet1!D29,Sheet1!F29)),"")</f>
        <v/>
      </c>
      <c r="F12" t="str">
        <f>IF(C12&lt;&gt;"",IF(Sheet1!O12=30,1,IF(Sheet1!O12=60,2,IF(Sheet1!O12=90,3))),"")</f>
        <v/>
      </c>
      <c r="G12" t="str">
        <f>IF(C12&lt;&gt;"",G2,"")</f>
        <v/>
      </c>
    </row>
    <row r="13" spans="1:7">
      <c r="A13" t="str">
        <f>IF(C13&lt;&gt;"",A2,"")</f>
        <v/>
      </c>
      <c r="B13" t="str">
        <f>IF(C13&lt;&gt;"",B2,"")</f>
        <v/>
      </c>
      <c r="C13" t="str">
        <f>IF(Sheet1!B30&lt;&gt;"",Sheet1!B30,"")</f>
        <v/>
      </c>
      <c r="D13" t="str">
        <f>IF(C13&lt;&gt;"",D2,"")</f>
        <v/>
      </c>
      <c r="E13" s="65" t="str">
        <f>IF(C13&lt;&gt;"",IF(Sheet1!F30="ABS","ABS",SUM(Sheet1!D30,Sheet1!F30)),"")</f>
        <v/>
      </c>
      <c r="F13" t="str">
        <f>IF(C13&lt;&gt;"",IF(Sheet1!O12=30,1,IF(Sheet1!O12=60,2,IF(Sheet1!O12=90,3))),"")</f>
        <v/>
      </c>
      <c r="G13" t="str">
        <f>IF(C13&lt;&gt;"",G2,"")</f>
        <v/>
      </c>
    </row>
    <row r="14" spans="1:7">
      <c r="A14" t="str">
        <f>IF(C14&lt;&gt;"",A2,"")</f>
        <v/>
      </c>
      <c r="B14" t="str">
        <f>IF(C14&lt;&gt;"",B2,"")</f>
        <v/>
      </c>
      <c r="C14" t="str">
        <f>IF(Sheet1!B31&lt;&gt;"",Sheet1!B31,"")</f>
        <v/>
      </c>
      <c r="D14" t="str">
        <f>IF(C14&lt;&gt;"",D2,"")</f>
        <v/>
      </c>
      <c r="E14" s="65" t="str">
        <f>IF(C14&lt;&gt;"",IF(Sheet1!F31="ABS","ABS",SUM(Sheet1!D31,Sheet1!F31)),"")</f>
        <v/>
      </c>
      <c r="F14" t="str">
        <f>IF(C14&lt;&gt;"",IF(Sheet1!O12=30,1,IF(Sheet1!O12=60,2,IF(Sheet1!O12=90,3))),"")</f>
        <v/>
      </c>
      <c r="G14" t="str">
        <f>IF(C14&lt;&gt;"",G2,"")</f>
        <v/>
      </c>
    </row>
    <row r="15" spans="1:7">
      <c r="A15" t="str">
        <f>IF(C15&lt;&gt;"",A2,"")</f>
        <v/>
      </c>
      <c r="B15" t="str">
        <f>IF(C15&lt;&gt;"",B2,"")</f>
        <v/>
      </c>
      <c r="C15" t="str">
        <f>IF(Sheet1!B32&lt;&gt;"",Sheet1!B32,"")</f>
        <v/>
      </c>
      <c r="D15" t="str">
        <f>IF(C15&lt;&gt;"",D2,"")</f>
        <v/>
      </c>
      <c r="E15" s="65" t="str">
        <f>IF(C15&lt;&gt;"",IF(Sheet1!F32="ABS","ABS",SUM(Sheet1!D32,Sheet1!F32)),"")</f>
        <v/>
      </c>
      <c r="F15" t="str">
        <f>IF(C15&lt;&gt;"",IF(Sheet1!O12=30,1,IF(Sheet1!O12=60,2,IF(Sheet1!O12=90,3))),"")</f>
        <v/>
      </c>
      <c r="G15" t="str">
        <f>IF(C15&lt;&gt;"",G2,"")</f>
        <v/>
      </c>
    </row>
    <row r="16" spans="1:7">
      <c r="A16" t="str">
        <f>IF(C16&lt;&gt;"",A2,"")</f>
        <v/>
      </c>
      <c r="B16" t="str">
        <f>IF(C16&lt;&gt;"",B2,"")</f>
        <v/>
      </c>
      <c r="C16" t="str">
        <f>IF(Sheet1!B33&lt;&gt;"",Sheet1!B33,"")</f>
        <v/>
      </c>
      <c r="D16" t="str">
        <f>IF(C16&lt;&gt;"",D2,"")</f>
        <v/>
      </c>
      <c r="E16" s="65" t="str">
        <f>IF(C16&lt;&gt;"",IF(Sheet1!F33="ABS","ABS",SUM(Sheet1!D33,Sheet1!F33)),"")</f>
        <v/>
      </c>
      <c r="F16" t="str">
        <f>IF(C16&lt;&gt;"",IF(Sheet1!O12=30,1,IF(Sheet1!O12=60,2,IF(Sheet1!O12=90,3))),"")</f>
        <v/>
      </c>
      <c r="G16" t="str">
        <f>IF(C16&lt;&gt;"",G2,"")</f>
        <v/>
      </c>
    </row>
    <row r="17" spans="1:7">
      <c r="A17" t="str">
        <f>IF(C17&lt;&gt;"",A2,"")</f>
        <v/>
      </c>
      <c r="B17" t="str">
        <f>IF(C17&lt;&gt;"",B2,"")</f>
        <v/>
      </c>
      <c r="C17" t="str">
        <f>IF(Sheet1!B34&lt;&gt;"",Sheet1!B34,"")</f>
        <v/>
      </c>
      <c r="D17" t="str">
        <f>IF(C17&lt;&gt;"",D2,"")</f>
        <v/>
      </c>
      <c r="E17" s="65" t="str">
        <f>IF(C17&lt;&gt;"",IF(Sheet1!F34="ABS","ABS",SUM(Sheet1!D34,Sheet1!F34)),"")</f>
        <v/>
      </c>
      <c r="F17" t="str">
        <f>IF(C17&lt;&gt;"",IF(Sheet1!O12=30,1,IF(Sheet1!O12=60,2,IF(Sheet1!O12=90,3))),"")</f>
        <v/>
      </c>
      <c r="G17" t="str">
        <f>IF(C17&lt;&gt;"",G2,"")</f>
        <v/>
      </c>
    </row>
    <row r="18" spans="1:7">
      <c r="A18" t="str">
        <f>IF(C18&lt;&gt;"",A2,"")</f>
        <v/>
      </c>
      <c r="B18" t="str">
        <f>IF(C18&lt;&gt;"",B2,"")</f>
        <v/>
      </c>
      <c r="C18" t="str">
        <f>IF(Sheet1!B35&lt;&gt;"",Sheet1!B35,"")</f>
        <v/>
      </c>
      <c r="D18" t="str">
        <f>IF(C18&lt;&gt;"",D2,"")</f>
        <v/>
      </c>
      <c r="E18" s="65" t="str">
        <f>IF(C18&lt;&gt;"",IF(Sheet1!F35="ABS","ABS",SUM(Sheet1!D35,Sheet1!F35)),"")</f>
        <v/>
      </c>
      <c r="F18" t="str">
        <f>IF(C18&lt;&gt;"",IF(Sheet1!O12=30,1,IF(Sheet1!O12=60,2,IF(Sheet1!O12=90,3))),"")</f>
        <v/>
      </c>
      <c r="G18" t="str">
        <f>IF(C18&lt;&gt;"",G2,"")</f>
        <v/>
      </c>
    </row>
    <row r="19" spans="1:7">
      <c r="A19" t="str">
        <f>IF(C19&lt;&gt;"",A2,"")</f>
        <v/>
      </c>
      <c r="B19" t="str">
        <f>IF(C19&lt;&gt;"",B2,"")</f>
        <v/>
      </c>
      <c r="C19" t="str">
        <f>IF(Sheet1!B36&lt;&gt;"",Sheet1!B36,"")</f>
        <v/>
      </c>
      <c r="D19" t="str">
        <f>IF(C19&lt;&gt;"",D2,"")</f>
        <v/>
      </c>
      <c r="E19" s="65" t="str">
        <f>IF(C19&lt;&gt;"",IF(Sheet1!F36="ABS","ABS",SUM(Sheet1!D36,Sheet1!F36)),"")</f>
        <v/>
      </c>
      <c r="F19" t="str">
        <f>IF(C19&lt;&gt;"",IF(Sheet1!O12=30,1,IF(Sheet1!O12=60,2,IF(Sheet1!O12=90,3))),"")</f>
        <v/>
      </c>
      <c r="G19" t="str">
        <f>IF(C19&lt;&gt;"",G2,"")</f>
        <v/>
      </c>
    </row>
    <row r="20" spans="1:7">
      <c r="A20" t="str">
        <f>IF(C20&lt;&gt;"",A2,"")</f>
        <v/>
      </c>
      <c r="B20" t="str">
        <f>IF(C20&lt;&gt;"",B2,"")</f>
        <v/>
      </c>
      <c r="C20" t="str">
        <f>IF(Sheet1!B37&lt;&gt;"",Sheet1!B37,"")</f>
        <v/>
      </c>
      <c r="D20" t="str">
        <f>IF(C20&lt;&gt;"",D2,"")</f>
        <v/>
      </c>
      <c r="E20" s="65" t="str">
        <f>IF(C20&lt;&gt;"",IF(Sheet1!F37="ABS","ABS",SUM(Sheet1!D37,Sheet1!F37)),"")</f>
        <v/>
      </c>
      <c r="F20" t="str">
        <f>IF(C20&lt;&gt;"",IF(Sheet1!O12=30,1,IF(Sheet1!O12=60,2,IF(Sheet1!O12=90,3))),"")</f>
        <v/>
      </c>
      <c r="G20" t="str">
        <f>IF(C20&lt;&gt;"",G2,"")</f>
        <v/>
      </c>
    </row>
    <row r="21" spans="1:7">
      <c r="A21" t="str">
        <f>IF(C21&lt;&gt;"",A2,"")</f>
        <v/>
      </c>
      <c r="B21" t="str">
        <f>IF(C21&lt;&gt;"",B2,"")</f>
        <v/>
      </c>
      <c r="C21" t="str">
        <f>IF(Sheet1!B38&lt;&gt;"",Sheet1!B38,"")</f>
        <v/>
      </c>
      <c r="D21" t="str">
        <f>IF(C21&lt;&gt;"",D2,"")</f>
        <v/>
      </c>
      <c r="E21" s="65" t="str">
        <f>IF(C21&lt;&gt;"",IF(Sheet1!F38="ABS","ABS",SUM(Sheet1!D38,Sheet1!F38)),"")</f>
        <v/>
      </c>
      <c r="F21" t="str">
        <f>IF(C21&lt;&gt;"",IF(Sheet1!O12=30,1,IF(Sheet1!O12=60,2,IF(Sheet1!O12=90,3))),"")</f>
        <v/>
      </c>
      <c r="G21" t="str">
        <f>IF(C21&lt;&gt;"",G2,"")</f>
        <v/>
      </c>
    </row>
    <row r="22" spans="1:7">
      <c r="A22" s="62" t="str">
        <f>IF(C22&lt;&gt;"",A2,"")</f>
        <v/>
      </c>
      <c r="B22" s="62" t="str">
        <f>IF(C22&lt;&gt;"",B2,"")</f>
        <v/>
      </c>
      <c r="C22" s="62" t="str">
        <f>IF(Sheet2!B19&lt;&gt;"",Sheet2!B19,"")</f>
        <v/>
      </c>
      <c r="D22" s="62" t="str">
        <f>IF(C22&lt;&gt;"",D2,"")</f>
        <v/>
      </c>
      <c r="E22" s="66" t="str">
        <f>IF(C22&lt;&gt;"",IF(Sheet2!F19="ABS","ABS",SUM(Sheet2!D19,Sheet2!F19)),"")</f>
        <v/>
      </c>
      <c r="F22" t="str">
        <f>IF(C22&lt;&gt;"",IF(Sheet1!O12=30,1,IF(Sheet1!O12=60,2,IF(Sheet1!O12=90,3))),"")</f>
        <v/>
      </c>
      <c r="G22" t="str">
        <f>IF(C22&lt;&gt;"",G2,"")</f>
        <v/>
      </c>
    </row>
    <row r="23" spans="1:7">
      <c r="A23" t="str">
        <f>IF(C23&lt;&gt;"",A2,"")</f>
        <v/>
      </c>
      <c r="B23" t="str">
        <f>IF(C23&lt;&gt;"",B2,"")</f>
        <v/>
      </c>
      <c r="C23" t="str">
        <f>IF(Sheet2!B20&lt;&gt;"",Sheet2!B20,"")</f>
        <v/>
      </c>
      <c r="D23" t="str">
        <f>IF(C23&lt;&gt;"",D2,"")</f>
        <v/>
      </c>
      <c r="E23" s="65" t="str">
        <f>IF(C23&lt;&gt;"",IF(Sheet2!F20="ABS","ABS",SUM(Sheet2!D20,Sheet2!F20)),"")</f>
        <v/>
      </c>
      <c r="F23" t="str">
        <f>IF(C23&lt;&gt;"",IF(Sheet1!O12=30,1,IF(Sheet1!O12=60,2,IF(Sheet1!O12=90,3))),"")</f>
        <v/>
      </c>
      <c r="G23" t="str">
        <f>IF(C23&lt;&gt;"",G2,"")</f>
        <v/>
      </c>
    </row>
    <row r="24" spans="1:7">
      <c r="A24" t="str">
        <f>IF(C24&lt;&gt;"",A2,"")</f>
        <v/>
      </c>
      <c r="B24" t="str">
        <f>IF(C24&lt;&gt;"",B2,"")</f>
        <v/>
      </c>
      <c r="C24" t="str">
        <f>IF(Sheet2!B21&lt;&gt;"",Sheet2!B21,"")</f>
        <v/>
      </c>
      <c r="D24" t="str">
        <f>IF(C24&lt;&gt;"",D2,"")</f>
        <v/>
      </c>
      <c r="E24" s="65" t="str">
        <f>IF(C24&lt;&gt;"",IF(Sheet2!F21="ABS","ABS",SUM(Sheet2!D21,Sheet2!F21)),"")</f>
        <v/>
      </c>
      <c r="F24" t="str">
        <f>IF(C24&lt;&gt;"",IF(Sheet1!O12=30,1,IF(Sheet1!O12=60,2,IF(Sheet1!O12=90,3))),"")</f>
        <v/>
      </c>
      <c r="G24" t="str">
        <f>IF(C24&lt;&gt;"",G2,"")</f>
        <v/>
      </c>
    </row>
    <row r="25" spans="1:7">
      <c r="A25" t="str">
        <f>IF(C25&lt;&gt;"",A2,"")</f>
        <v/>
      </c>
      <c r="B25" t="str">
        <f>IF(C25&lt;&gt;"",B2,"")</f>
        <v/>
      </c>
      <c r="C25" t="str">
        <f>IF(Sheet2!B22&lt;&gt;"",Sheet2!B22,"")</f>
        <v/>
      </c>
      <c r="D25" t="str">
        <f>IF(C25&lt;&gt;"",D2,"")</f>
        <v/>
      </c>
      <c r="E25" s="65" t="str">
        <f>IF(C25&lt;&gt;"",IF(Sheet2!F22="ABS","ABS",SUM(Sheet2!D22,Sheet2!F22)),"")</f>
        <v/>
      </c>
      <c r="F25" t="str">
        <f>IF(C25&lt;&gt;"",IF(Sheet1!O12=30,1,IF(Sheet1!O12=60,2,IF(Sheet1!O12=90,3))),"")</f>
        <v/>
      </c>
      <c r="G25" t="str">
        <f>IF(C25&lt;&gt;"",G2,"")</f>
        <v/>
      </c>
    </row>
    <row r="26" spans="1:7">
      <c r="A26" t="str">
        <f>IF(C26&lt;&gt;"",A2,"")</f>
        <v/>
      </c>
      <c r="B26" t="str">
        <f>IF(C26&lt;&gt;"",B2,"")</f>
        <v/>
      </c>
      <c r="C26" t="str">
        <f>IF(Sheet2!B23&lt;&gt;"",Sheet2!B23,"")</f>
        <v/>
      </c>
      <c r="D26" t="str">
        <f>IF(C26&lt;&gt;"",D2,"")</f>
        <v/>
      </c>
      <c r="E26" s="65" t="str">
        <f>IF(C26&lt;&gt;"",IF(Sheet2!F23="ABS","ABS",SUM(Sheet2!D23,Sheet2!F23)),"")</f>
        <v/>
      </c>
      <c r="F26" t="str">
        <f>IF(C26&lt;&gt;"",IF(Sheet1!O12=30,1,IF(Sheet1!O12=60,2,IF(Sheet1!O12=90,3))),"")</f>
        <v/>
      </c>
      <c r="G26" t="str">
        <f>IF(C26&lt;&gt;"",G2,"")</f>
        <v/>
      </c>
    </row>
    <row r="27" spans="1:7">
      <c r="A27" t="str">
        <f>IF(C27&lt;&gt;"",A2,"")</f>
        <v/>
      </c>
      <c r="B27" t="str">
        <f>IF(C27&lt;&gt;"",B2,"")</f>
        <v/>
      </c>
      <c r="C27" t="str">
        <f>IF(Sheet2!B24&lt;&gt;"",Sheet2!B24,"")</f>
        <v/>
      </c>
      <c r="D27" t="str">
        <f>IF(C27&lt;&gt;"",D2,"")</f>
        <v/>
      </c>
      <c r="E27" s="65" t="str">
        <f>IF(C27&lt;&gt;"",IF(Sheet2!F24="ABS","ABS",SUM(Sheet2!D24,Sheet2!F24)),"")</f>
        <v/>
      </c>
      <c r="F27" t="str">
        <f>IF(C27&lt;&gt;"",IF(Sheet1!O12=30,1,IF(Sheet1!O12=60,2,IF(Sheet1!O12=90,3))),"")</f>
        <v/>
      </c>
      <c r="G27" t="str">
        <f>IF(C27&lt;&gt;"",G2,"")</f>
        <v/>
      </c>
    </row>
    <row r="28" spans="1:7">
      <c r="A28" t="str">
        <f>IF(C28&lt;&gt;"",A2,"")</f>
        <v/>
      </c>
      <c r="B28" t="str">
        <f>IF(C28&lt;&gt;"",B2,"")</f>
        <v/>
      </c>
      <c r="C28" t="str">
        <f>IF(Sheet2!B25&lt;&gt;"",Sheet2!B25,"")</f>
        <v/>
      </c>
      <c r="D28" t="str">
        <f>IF(C28&lt;&gt;"",D2,"")</f>
        <v/>
      </c>
      <c r="E28" s="65" t="str">
        <f>IF(C28&lt;&gt;"",IF(Sheet2!F25="ABS","ABS",SUM(Sheet2!D25,Sheet2!F25)),"")</f>
        <v/>
      </c>
      <c r="F28" t="str">
        <f>IF(C28&lt;&gt;"",IF(Sheet1!O12=30,1,IF(Sheet1!O12=60,2,IF(Sheet1!O12=90,3))),"")</f>
        <v/>
      </c>
      <c r="G28" t="str">
        <f>IF(C28&lt;&gt;"",G2,"")</f>
        <v/>
      </c>
    </row>
    <row r="29" spans="1:7">
      <c r="A29" t="str">
        <f>IF(C29&lt;&gt;"",A2,"")</f>
        <v/>
      </c>
      <c r="B29" t="str">
        <f>IF(C29&lt;&gt;"",B2,"")</f>
        <v/>
      </c>
      <c r="C29" t="str">
        <f>IF(Sheet2!B26&lt;&gt;"",Sheet2!B26,"")</f>
        <v/>
      </c>
      <c r="D29" t="str">
        <f>IF(C29&lt;&gt;"",D2,"")</f>
        <v/>
      </c>
      <c r="E29" s="65" t="str">
        <f>IF(C29&lt;&gt;"",IF(Sheet2!F26="ABS","ABS",SUM(Sheet2!D26,Sheet2!F26)),"")</f>
        <v/>
      </c>
      <c r="F29" t="str">
        <f>IF(C29&lt;&gt;"",IF(Sheet1!O12=30,1,IF(Sheet1!O12=60,2,IF(Sheet1!O12=90,3))),"")</f>
        <v/>
      </c>
      <c r="G29" t="str">
        <f>IF(C29&lt;&gt;"",G2,"")</f>
        <v/>
      </c>
    </row>
    <row r="30" spans="1:7">
      <c r="A30" t="str">
        <f>IF(C30&lt;&gt;"",A2,"")</f>
        <v/>
      </c>
      <c r="B30" t="str">
        <f>IF(C30&lt;&gt;"",B2,"")</f>
        <v/>
      </c>
      <c r="C30" t="str">
        <f>IF(Sheet2!B27&lt;&gt;"",Sheet2!B27,"")</f>
        <v/>
      </c>
      <c r="D30" t="str">
        <f>IF(C30&lt;&gt;"",D2,"")</f>
        <v/>
      </c>
      <c r="E30" s="65" t="str">
        <f>IF(C30&lt;&gt;"",IF(Sheet2!F27="ABS","ABS",SUM(Sheet2!D27,Sheet2!F27)),"")</f>
        <v/>
      </c>
      <c r="F30" t="str">
        <f>IF(C30&lt;&gt;"",IF(Sheet1!O12=30,1,IF(Sheet1!O12=60,2,IF(Sheet1!O12=90,3))),"")</f>
        <v/>
      </c>
      <c r="G30" t="str">
        <f>IF(C30&lt;&gt;"",G2,"")</f>
        <v/>
      </c>
    </row>
    <row r="31" spans="1:7">
      <c r="A31" t="str">
        <f>IF(C31&lt;&gt;"",A2,"")</f>
        <v/>
      </c>
      <c r="B31" t="str">
        <f>IF(C31&lt;&gt;"",B2,"")</f>
        <v/>
      </c>
      <c r="C31" t="str">
        <f>IF(Sheet2!B28&lt;&gt;"",Sheet2!B28,"")</f>
        <v/>
      </c>
      <c r="D31" t="str">
        <f>IF(C31&lt;&gt;"",D2,"")</f>
        <v/>
      </c>
      <c r="E31" s="65" t="str">
        <f>IF(C31&lt;&gt;"",IF(Sheet2!F28="ABS","ABS",SUM(Sheet2!D28,Sheet2!F28)),"")</f>
        <v/>
      </c>
      <c r="F31" t="str">
        <f>IF(C31&lt;&gt;"",IF(Sheet1!O12=30,1,IF(Sheet1!O12=60,2,IF(Sheet1!O12=90,3))),"")</f>
        <v/>
      </c>
      <c r="G31" t="str">
        <f>IF(C31&lt;&gt;"",G2,"")</f>
        <v/>
      </c>
    </row>
    <row r="32" spans="1:7">
      <c r="A32" t="str">
        <f>IF(C32&lt;&gt;"",A2,"")</f>
        <v/>
      </c>
      <c r="B32" t="str">
        <f>IF(C32&lt;&gt;"",B2,"")</f>
        <v/>
      </c>
      <c r="C32" t="str">
        <f>IF(Sheet2!B29&lt;&gt;"",Sheet2!B29,"")</f>
        <v/>
      </c>
      <c r="D32" t="str">
        <f>IF(C32&lt;&gt;"",D2,"")</f>
        <v/>
      </c>
      <c r="E32" s="65" t="str">
        <f>IF(C32&lt;&gt;"",IF(Sheet2!F29="ABS","ABS",SUM(Sheet2!D29,Sheet2!F29)),"")</f>
        <v/>
      </c>
      <c r="F32" t="str">
        <f>IF(C32&lt;&gt;"",IF(Sheet1!O12=30,1,IF(Sheet1!O12=60,2,IF(Sheet1!O12=90,3))),"")</f>
        <v/>
      </c>
      <c r="G32" t="str">
        <f>IF(C32&lt;&gt;"",G2,"")</f>
        <v/>
      </c>
    </row>
    <row r="33" spans="1:7">
      <c r="A33" t="str">
        <f>IF(C33&lt;&gt;"",A2,"")</f>
        <v/>
      </c>
      <c r="B33" t="str">
        <f>IF(C33&lt;&gt;"",B2,"")</f>
        <v/>
      </c>
      <c r="C33" t="str">
        <f>IF(Sheet2!B30&lt;&gt;"",Sheet2!B30,"")</f>
        <v/>
      </c>
      <c r="D33" t="str">
        <f>IF(C33&lt;&gt;"",D2,"")</f>
        <v/>
      </c>
      <c r="E33" s="65" t="str">
        <f>IF(C33&lt;&gt;"",IF(Sheet2!F30="ABS","ABS",SUM(Sheet2!D30,Sheet2!F30)),"")</f>
        <v/>
      </c>
      <c r="F33" t="str">
        <f>IF(C33&lt;&gt;"",IF(Sheet1!O12=30,1,IF(Sheet1!O12=60,2,IF(Sheet1!O12=90,3))),"")</f>
        <v/>
      </c>
      <c r="G33" t="str">
        <f>IF(C33&lt;&gt;"",G2,"")</f>
        <v/>
      </c>
    </row>
    <row r="34" spans="1:7">
      <c r="A34" t="str">
        <f>IF(C34&lt;&gt;"",A2,"")</f>
        <v/>
      </c>
      <c r="B34" t="str">
        <f>IF(C34&lt;&gt;"",B2,"")</f>
        <v/>
      </c>
      <c r="C34" t="str">
        <f>IF(Sheet2!B31&lt;&gt;"",Sheet2!B31,"")</f>
        <v/>
      </c>
      <c r="D34" t="str">
        <f>IF(C34&lt;&gt;"",D2,"")</f>
        <v/>
      </c>
      <c r="E34" s="65" t="str">
        <f>IF(C34&lt;&gt;"",IF(Sheet2!F31="ABS","ABS",SUM(Sheet2!D31,Sheet2!F31)),"")</f>
        <v/>
      </c>
      <c r="F34" t="str">
        <f>IF(C34&lt;&gt;"",IF(Sheet1!O12=30,1,IF(Sheet1!O12=60,2,IF(Sheet1!O12=90,3))),"")</f>
        <v/>
      </c>
      <c r="G34" t="str">
        <f>IF(C34&lt;&gt;"",G2,"")</f>
        <v/>
      </c>
    </row>
    <row r="35" spans="1:7">
      <c r="A35" t="str">
        <f>IF(C35&lt;&gt;"",A2,"")</f>
        <v/>
      </c>
      <c r="B35" t="str">
        <f>IF(C35&lt;&gt;"",B2,"")</f>
        <v/>
      </c>
      <c r="C35" t="str">
        <f>IF(Sheet2!B32&lt;&gt;"",Sheet2!B32,"")</f>
        <v/>
      </c>
      <c r="D35" t="str">
        <f>IF(C35&lt;&gt;"",D2,"")</f>
        <v/>
      </c>
      <c r="E35" s="65" t="str">
        <f>IF(C35&lt;&gt;"",IF(Sheet2!F32="ABS","ABS",SUM(Sheet2!D32,Sheet2!F32)),"")</f>
        <v/>
      </c>
      <c r="F35" t="str">
        <f>IF(C35&lt;&gt;"",IF(Sheet1!O12=30,1,IF(Sheet1!O12=60,2,IF(Sheet1!O12=90,3))),"")</f>
        <v/>
      </c>
      <c r="G35" t="str">
        <f>IF(C35&lt;&gt;"",G2,"")</f>
        <v/>
      </c>
    </row>
    <row r="36" spans="1:7">
      <c r="A36" t="str">
        <f>IF(C36&lt;&gt;"",A2,"")</f>
        <v/>
      </c>
      <c r="B36" t="str">
        <f>IF(C36&lt;&gt;"",B2,"")</f>
        <v/>
      </c>
      <c r="C36" t="str">
        <f>IF(Sheet2!B33&lt;&gt;"",Sheet2!B33,"")</f>
        <v/>
      </c>
      <c r="D36" t="str">
        <f>IF(C36&lt;&gt;"",D2,"")</f>
        <v/>
      </c>
      <c r="E36" s="65" t="str">
        <f>IF(C36&lt;&gt;"",IF(Sheet2!F33="ABS","ABS",SUM(Sheet2!D33,Sheet2!F33)),"")</f>
        <v/>
      </c>
      <c r="F36" t="str">
        <f>IF(C36&lt;&gt;"",IF(Sheet1!O12=30,1,IF(Sheet1!O12=60,2,IF(Sheet1!O12=90,3))),"")</f>
        <v/>
      </c>
      <c r="G36" t="str">
        <f>IF(C36&lt;&gt;"",G2,"")</f>
        <v/>
      </c>
    </row>
    <row r="37" spans="1:7">
      <c r="A37" t="str">
        <f>IF(C37&lt;&gt;"",A2,"")</f>
        <v/>
      </c>
      <c r="B37" t="str">
        <f>IF(C37&lt;&gt;"",B2,"")</f>
        <v/>
      </c>
      <c r="C37" t="str">
        <f>IF(Sheet2!B34&lt;&gt;"",Sheet2!B34,"")</f>
        <v/>
      </c>
      <c r="D37" t="str">
        <f>IF(C37&lt;&gt;"",D2,"")</f>
        <v/>
      </c>
      <c r="E37" s="65" t="str">
        <f>IF(C37&lt;&gt;"",IF(Sheet2!F34="ABS","ABS",SUM(Sheet2!D34,Sheet2!F34)),"")</f>
        <v/>
      </c>
      <c r="F37" t="str">
        <f>IF(C37&lt;&gt;"",IF(Sheet1!O12=30,1,IF(Sheet1!O12=60,2,IF(Sheet1!O12=90,3))),"")</f>
        <v/>
      </c>
      <c r="G37" t="str">
        <f>IF(C37&lt;&gt;"",G2,"")</f>
        <v/>
      </c>
    </row>
    <row r="38" spans="1:7">
      <c r="A38" t="str">
        <f>IF(C38&lt;&gt;"",A2,"")</f>
        <v/>
      </c>
      <c r="B38" t="str">
        <f>IF(C38&lt;&gt;"",B2,"")</f>
        <v/>
      </c>
      <c r="C38" t="str">
        <f>IF(Sheet2!B35&lt;&gt;"",Sheet2!B35,"")</f>
        <v/>
      </c>
      <c r="D38" t="str">
        <f>IF(C38&lt;&gt;"",D2,"")</f>
        <v/>
      </c>
      <c r="E38" s="65" t="str">
        <f>IF(C38&lt;&gt;"",IF(Sheet2!F35="ABS","ABS",SUM(Sheet2!D35,Sheet2!F35)),"")</f>
        <v/>
      </c>
      <c r="F38" t="str">
        <f>IF(C38&lt;&gt;"",IF(Sheet1!O12=30,1,IF(Sheet1!O12=60,2,IF(Sheet1!O12=90,3))),"")</f>
        <v/>
      </c>
      <c r="G38" t="str">
        <f>IF(C38&lt;&gt;"",G2,"")</f>
        <v/>
      </c>
    </row>
    <row r="39" spans="1:7">
      <c r="A39" t="str">
        <f>IF(C39&lt;&gt;"",A2,"")</f>
        <v/>
      </c>
      <c r="B39" t="str">
        <f>IF(C39&lt;&gt;"",B2,"")</f>
        <v/>
      </c>
      <c r="C39" t="str">
        <f>IF(Sheet2!B36&lt;&gt;"",Sheet2!B36,"")</f>
        <v/>
      </c>
      <c r="D39" t="str">
        <f>IF(C39&lt;&gt;"",D2,"")</f>
        <v/>
      </c>
      <c r="E39" s="65" t="str">
        <f>IF(C39&lt;&gt;"",IF(Sheet2!F36="ABS","ABS",SUM(Sheet2!D36,Sheet2!F36)),"")</f>
        <v/>
      </c>
      <c r="F39" t="str">
        <f>IF(C39&lt;&gt;"",IF(Sheet1!O12=30,1,IF(Sheet1!O12=60,2,IF(Sheet1!O12=90,3))),"")</f>
        <v/>
      </c>
      <c r="G39" t="str">
        <f>IF(C39&lt;&gt;"",G2,"")</f>
        <v/>
      </c>
    </row>
    <row r="40" spans="1:7">
      <c r="A40" t="str">
        <f>IF(C40&lt;&gt;"",A2,"")</f>
        <v/>
      </c>
      <c r="B40" t="str">
        <f>IF(C40&lt;&gt;"",B2,"")</f>
        <v/>
      </c>
      <c r="C40" t="str">
        <f>IF(Sheet2!B37&lt;&gt;"",Sheet2!B37,"")</f>
        <v/>
      </c>
      <c r="D40" t="str">
        <f>IF(C40&lt;&gt;"",D2,"")</f>
        <v/>
      </c>
      <c r="E40" s="65" t="str">
        <f>IF(C40&lt;&gt;"",IF(Sheet2!F37="ABS","ABS",SUM(Sheet2!D37,Sheet2!F37)),"")</f>
        <v/>
      </c>
      <c r="F40" t="str">
        <f>IF(C40&lt;&gt;"",IF(Sheet1!O12=30,1,IF(Sheet1!O12=60,2,IF(Sheet1!O12=90,3))),"")</f>
        <v/>
      </c>
      <c r="G40" t="str">
        <f>IF(C40&lt;&gt;"",G2,"")</f>
        <v/>
      </c>
    </row>
    <row r="41" spans="1:7">
      <c r="A41" t="str">
        <f>IF(C41&lt;&gt;"",A2,"")</f>
        <v/>
      </c>
      <c r="B41" t="str">
        <f>IF(C41&lt;&gt;"",B2,"")</f>
        <v/>
      </c>
      <c r="C41" t="str">
        <f>IF(Sheet2!B38&lt;&gt;"",Sheet2!B38,"")</f>
        <v/>
      </c>
      <c r="D41" t="str">
        <f>IF(C41&lt;&gt;"",D2,"")</f>
        <v/>
      </c>
      <c r="E41" s="65" t="str">
        <f>IF(C41&lt;&gt;"",IF(Sheet2!F38="ABS","ABS",SUM(Sheet2!D38,Sheet2!F38)),"")</f>
        <v/>
      </c>
      <c r="F41" t="str">
        <f>IF(C41&lt;&gt;"",IF(Sheet1!O12=30,1,IF(Sheet1!O12=60,2,IF(Sheet1!O12=90,3))),"")</f>
        <v/>
      </c>
      <c r="G41" t="str">
        <f>IF(C41&lt;&gt;"",G2,"")</f>
        <v/>
      </c>
    </row>
    <row r="42" spans="1:7">
      <c r="A42" s="62" t="str">
        <f>IF(C42&lt;&gt;"",A2,"")</f>
        <v/>
      </c>
      <c r="B42" s="62" t="str">
        <f>IF(C42&lt;&gt;"",B2,"")</f>
        <v/>
      </c>
      <c r="C42" s="62" t="str">
        <f>IF(Sheet3!B19&lt;&gt;"",Sheet3!B19,"")</f>
        <v/>
      </c>
      <c r="D42" s="62" t="str">
        <f>IF(C42&lt;&gt;"",D2,"")</f>
        <v/>
      </c>
      <c r="E42" s="66" t="str">
        <f>IF(C42&lt;&gt;"",IF(Sheet3!F19="ABS","ABS",SUM(Sheet3!D19,Sheet3!F19)),"")</f>
        <v/>
      </c>
      <c r="F42" t="str">
        <f>IF(C42&lt;&gt;"",IF(Sheet1!O12=30,1,IF(Sheet1!O12=60,2,IF(Sheet1!O12=90,3))),"")</f>
        <v/>
      </c>
      <c r="G42" t="str">
        <f>IF(C42&lt;&gt;"",G2,"")</f>
        <v/>
      </c>
    </row>
    <row r="43" spans="1:7">
      <c r="A43" t="str">
        <f>IF(C43&lt;&gt;"",A2,"")</f>
        <v/>
      </c>
      <c r="B43" t="str">
        <f>IF(C43&lt;&gt;"",B2,"")</f>
        <v/>
      </c>
      <c r="C43" t="str">
        <f>IF(Sheet3!B20&lt;&gt;"",Sheet3!B20,"")</f>
        <v/>
      </c>
      <c r="D43" t="str">
        <f>IF(C43&lt;&gt;"",D2,"")</f>
        <v/>
      </c>
      <c r="E43" s="65" t="str">
        <f>IF(C43&lt;&gt;"",IF(Sheet3!F20="ABS","ABS",SUM(Sheet3!D20,Sheet3!F20)),"")</f>
        <v/>
      </c>
      <c r="F43" t="str">
        <f>IF(C43&lt;&gt;"",IF(Sheet1!O12=30,1,IF(Sheet1!O12=60,2,IF(Sheet1!O12=90,3))),"")</f>
        <v/>
      </c>
      <c r="G43" t="str">
        <f>IF(C43&lt;&gt;"",G2,"")</f>
        <v/>
      </c>
    </row>
    <row r="44" spans="1:7">
      <c r="A44" t="str">
        <f>IF(C44&lt;&gt;"",A2,"")</f>
        <v/>
      </c>
      <c r="B44" t="str">
        <f>IF(C44&lt;&gt;"",B2,"")</f>
        <v/>
      </c>
      <c r="C44" t="str">
        <f>IF(Sheet3!B21&lt;&gt;"",Sheet3!B21,"")</f>
        <v/>
      </c>
      <c r="D44" t="str">
        <f>IF(C44&lt;&gt;"",D2,"")</f>
        <v/>
      </c>
      <c r="E44" s="65" t="str">
        <f>IF(C44&lt;&gt;"",IF(Sheet3!F21="ABS","ABS",SUM(Sheet3!D21,Sheet3!F21)),"")</f>
        <v/>
      </c>
      <c r="F44" t="str">
        <f>IF(C44&lt;&gt;"",IF(Sheet1!O12=30,1,IF(Sheet1!O12=60,2,IF(Sheet1!O12=90,3))),"")</f>
        <v/>
      </c>
      <c r="G44" t="str">
        <f>IF(C44&lt;&gt;"",G2,"")</f>
        <v/>
      </c>
    </row>
    <row r="45" spans="1:7">
      <c r="A45" t="str">
        <f>IF(C45&lt;&gt;"",A2,"")</f>
        <v/>
      </c>
      <c r="B45" t="str">
        <f>IF(C45&lt;&gt;"",B2,"")</f>
        <v/>
      </c>
      <c r="C45" t="str">
        <f>IF(Sheet3!B22&lt;&gt;"",Sheet3!B22,"")</f>
        <v/>
      </c>
      <c r="D45" t="str">
        <f>IF(C45&lt;&gt;"",D2,"")</f>
        <v/>
      </c>
      <c r="E45" s="65" t="str">
        <f>IF(C45&lt;&gt;"",IF(Sheet3!F22="ABS","ABS",SUM(Sheet3!D22,Sheet3!F22)),"")</f>
        <v/>
      </c>
      <c r="F45" t="str">
        <f>IF(C45&lt;&gt;"",IF(Sheet1!O12=30,1,IF(Sheet1!O12=60,2,IF(Sheet1!O12=90,3))),"")</f>
        <v/>
      </c>
      <c r="G45" t="str">
        <f>IF(C45&lt;&gt;"",G2,"")</f>
        <v/>
      </c>
    </row>
    <row r="46" spans="1:7">
      <c r="A46" t="str">
        <f>IF(C46&lt;&gt;"",A2,"")</f>
        <v/>
      </c>
      <c r="B46" t="str">
        <f>IF(C46&lt;&gt;"",B2,"")</f>
        <v/>
      </c>
      <c r="C46" t="str">
        <f>IF(Sheet3!B23&lt;&gt;"",Sheet3!B23,"")</f>
        <v/>
      </c>
      <c r="D46" t="str">
        <f>IF(C46&lt;&gt;"",D2,"")</f>
        <v/>
      </c>
      <c r="E46" s="65" t="str">
        <f>IF(C46&lt;&gt;"",IF(Sheet3!F23="ABS","ABS",SUM(Sheet3!D23,Sheet3!F23)),"")</f>
        <v/>
      </c>
      <c r="F46" t="str">
        <f>IF(C46&lt;&gt;"",IF(Sheet1!O12=30,1,IF(Sheet1!O12=60,2,IF(Sheet1!O12=90,3))),"")</f>
        <v/>
      </c>
      <c r="G46" t="str">
        <f>IF(C46&lt;&gt;"",G2,"")</f>
        <v/>
      </c>
    </row>
    <row r="47" spans="1:7">
      <c r="A47" t="str">
        <f>IF(C47&lt;&gt;"",A2,"")</f>
        <v/>
      </c>
      <c r="B47" t="str">
        <f>IF(C47&lt;&gt;"",B2,"")</f>
        <v/>
      </c>
      <c r="C47" t="str">
        <f>IF(Sheet3!B24&lt;&gt;"",Sheet3!B24,"")</f>
        <v/>
      </c>
      <c r="D47" t="str">
        <f>IF(C47&lt;&gt;"",D2,"")</f>
        <v/>
      </c>
      <c r="E47" s="65" t="str">
        <f>IF(C47&lt;&gt;"",IF(Sheet3!F24="ABS","ABS",SUM(Sheet3!D24,Sheet3!F24)),"")</f>
        <v/>
      </c>
      <c r="F47" t="str">
        <f>IF(C47&lt;&gt;"",IF(Sheet1!O12=30,1,IF(Sheet1!O12=60,2,IF(Sheet1!O12=90,3))),"")</f>
        <v/>
      </c>
      <c r="G47" t="str">
        <f>IF(C47&lt;&gt;"",G2,"")</f>
        <v/>
      </c>
    </row>
    <row r="48" spans="1:7">
      <c r="A48" t="str">
        <f>IF(C48&lt;&gt;"",A2,"")</f>
        <v/>
      </c>
      <c r="B48" t="str">
        <f>IF(C48&lt;&gt;"",B2,"")</f>
        <v/>
      </c>
      <c r="C48" t="str">
        <f>IF(Sheet3!B25&lt;&gt;"",Sheet3!B25,"")</f>
        <v/>
      </c>
      <c r="D48" t="str">
        <f>IF(C48&lt;&gt;"",D2,"")</f>
        <v/>
      </c>
      <c r="E48" s="65" t="str">
        <f>IF(C48&lt;&gt;"",IF(Sheet3!F25="ABS","ABS",SUM(Sheet3!D25,Sheet3!F25)),"")</f>
        <v/>
      </c>
      <c r="F48" t="str">
        <f>IF(C48&lt;&gt;"",IF(Sheet1!O12=30,1,IF(Sheet1!O12=60,2,IF(Sheet1!O12=90,3))),"")</f>
        <v/>
      </c>
      <c r="G48" t="str">
        <f>IF(C48&lt;&gt;"",G2,"")</f>
        <v/>
      </c>
    </row>
    <row r="49" spans="1:7">
      <c r="A49" t="str">
        <f>IF(C49&lt;&gt;"",A2,"")</f>
        <v/>
      </c>
      <c r="B49" t="str">
        <f>IF(C49&lt;&gt;"",B2,"")</f>
        <v/>
      </c>
      <c r="C49" t="str">
        <f>IF(Sheet3!B26&lt;&gt;"",Sheet3!B26,"")</f>
        <v/>
      </c>
      <c r="D49" t="str">
        <f>IF(C49&lt;&gt;"",D2,"")</f>
        <v/>
      </c>
      <c r="E49" s="65" t="str">
        <f>IF(C49&lt;&gt;"",IF(Sheet3!F26="ABS","ABS",SUM(Sheet3!D26,Sheet3!F26)),"")</f>
        <v/>
      </c>
      <c r="F49" t="str">
        <f>IF(C49&lt;&gt;"",IF(Sheet1!O12=30,1,IF(Sheet1!O12=60,2,IF(Sheet1!O12=90,3))),"")</f>
        <v/>
      </c>
      <c r="G49" t="str">
        <f>IF(C49&lt;&gt;"",G2,"")</f>
        <v/>
      </c>
    </row>
    <row r="50" spans="1:7">
      <c r="A50" t="str">
        <f>IF(C50&lt;&gt;"",A2,"")</f>
        <v/>
      </c>
      <c r="B50" t="str">
        <f>IF(C50&lt;&gt;"",B2,"")</f>
        <v/>
      </c>
      <c r="C50" t="str">
        <f>IF(Sheet3!B27&lt;&gt;"",Sheet3!B27,"")</f>
        <v/>
      </c>
      <c r="D50" t="str">
        <f>IF(C50&lt;&gt;"",D2,"")</f>
        <v/>
      </c>
      <c r="E50" s="65" t="str">
        <f>IF(C50&lt;&gt;"",IF(Sheet3!F27="ABS","ABS",SUM(Sheet3!D27,Sheet3!F27)),"")</f>
        <v/>
      </c>
      <c r="F50" t="str">
        <f>IF(C50&lt;&gt;"",IF(Sheet1!O12=30,1,IF(Sheet1!O12=60,2,IF(Sheet1!O12=90,3))),"")</f>
        <v/>
      </c>
      <c r="G50" t="str">
        <f>IF(C50&lt;&gt;"",G2,"")</f>
        <v/>
      </c>
    </row>
    <row r="51" spans="1:7">
      <c r="A51" t="str">
        <f>IF(C51&lt;&gt;"",A2,"")</f>
        <v/>
      </c>
      <c r="B51" t="str">
        <f>IF(C51&lt;&gt;"",B2,"")</f>
        <v/>
      </c>
      <c r="C51" t="str">
        <f>IF(Sheet3!B28&lt;&gt;"",Sheet3!B28,"")</f>
        <v/>
      </c>
      <c r="D51" t="str">
        <f>IF(C51&lt;&gt;"",D2,"")</f>
        <v/>
      </c>
      <c r="E51" s="65" t="str">
        <f>IF(C51&lt;&gt;"",IF(Sheet3!F28="ABS","ABS",SUM(Sheet3!D28,Sheet3!F28)),"")</f>
        <v/>
      </c>
      <c r="F51" t="str">
        <f>IF(C51&lt;&gt;"",IF(Sheet1!O12=30,1,IF(Sheet1!O12=60,2,IF(Sheet1!O12=90,3))),"")</f>
        <v/>
      </c>
      <c r="G51" t="str">
        <f>IF(C51&lt;&gt;"",G2,"")</f>
        <v/>
      </c>
    </row>
    <row r="52" spans="1:7">
      <c r="A52" t="str">
        <f>IF(C52&lt;&gt;"",A2,"")</f>
        <v/>
      </c>
      <c r="B52" t="str">
        <f>IF(C52&lt;&gt;"",B2,"")</f>
        <v/>
      </c>
      <c r="C52" t="str">
        <f>IF(Sheet3!B29&lt;&gt;"",Sheet3!B29,"")</f>
        <v/>
      </c>
      <c r="D52" t="str">
        <f>IF(C52&lt;&gt;"",D2,"")</f>
        <v/>
      </c>
      <c r="E52" s="65" t="str">
        <f>IF(C52&lt;&gt;"",IF(Sheet3!F29="ABS","ABS",SUM(Sheet3!D29,Sheet3!F29)),"")</f>
        <v/>
      </c>
      <c r="F52" t="str">
        <f>IF(C52&lt;&gt;"",IF(Sheet1!O12=30,1,IF(Sheet1!O12=60,2,IF(Sheet1!O12=90,3))),"")</f>
        <v/>
      </c>
      <c r="G52" t="str">
        <f>IF(C52&lt;&gt;"",G2,"")</f>
        <v/>
      </c>
    </row>
    <row r="53" spans="1:7">
      <c r="A53" t="str">
        <f>IF(C53&lt;&gt;"",A2,"")</f>
        <v/>
      </c>
      <c r="B53" t="str">
        <f>IF(C53&lt;&gt;"",B2,"")</f>
        <v/>
      </c>
      <c r="C53" t="str">
        <f>IF(Sheet3!B30&lt;&gt;"",Sheet3!B30,"")</f>
        <v/>
      </c>
      <c r="D53" t="str">
        <f>IF(C53&lt;&gt;"",D2,"")</f>
        <v/>
      </c>
      <c r="E53" s="65" t="str">
        <f>IF(C53&lt;&gt;"",IF(Sheet3!F30="ABS","ABS",SUM(Sheet3!D30,Sheet3!F30)),"")</f>
        <v/>
      </c>
      <c r="F53" t="str">
        <f>IF(C53&lt;&gt;"",IF(Sheet1!O12=30,1,IF(Sheet1!O12=60,2,IF(Sheet1!O12=90,3))),"")</f>
        <v/>
      </c>
      <c r="G53" t="str">
        <f>IF(C53&lt;&gt;"",G2,"")</f>
        <v/>
      </c>
    </row>
    <row r="54" spans="1:7">
      <c r="A54" t="str">
        <f>IF(C54&lt;&gt;"",A2,"")</f>
        <v/>
      </c>
      <c r="B54" t="str">
        <f>IF(C54&lt;&gt;"",B2,"")</f>
        <v/>
      </c>
      <c r="C54" t="str">
        <f>IF(Sheet3!B31&lt;&gt;"",Sheet3!B31,"")</f>
        <v/>
      </c>
      <c r="D54" t="str">
        <f>IF(C54&lt;&gt;"",D2,"")</f>
        <v/>
      </c>
      <c r="E54" s="65" t="str">
        <f>IF(C54&lt;&gt;"",IF(Sheet3!F31="ABS","ABS",SUM(Sheet3!D31,Sheet3!F31)),"")</f>
        <v/>
      </c>
      <c r="F54" t="str">
        <f>IF(C54&lt;&gt;"",IF(Sheet1!O12=30,1,IF(Sheet1!O12=60,2,IF(Sheet1!O12=90,3))),"")</f>
        <v/>
      </c>
      <c r="G54" t="str">
        <f>IF(C54&lt;&gt;"",G2,"")</f>
        <v/>
      </c>
    </row>
    <row r="55" spans="1:7">
      <c r="A55" t="str">
        <f>IF(C55&lt;&gt;"",A2,"")</f>
        <v/>
      </c>
      <c r="B55" t="str">
        <f>IF(C55&lt;&gt;"",B2,"")</f>
        <v/>
      </c>
      <c r="C55" t="str">
        <f>IF(Sheet3!B32&lt;&gt;"",Sheet3!B32,"")</f>
        <v/>
      </c>
      <c r="D55" t="str">
        <f>IF(C55&lt;&gt;"",D2,"")</f>
        <v/>
      </c>
      <c r="E55" s="65" t="str">
        <f>IF(C55&lt;&gt;"",IF(Sheet3!F32="ABS","ABS",SUM(Sheet3!D32,Sheet3!F32)),"")</f>
        <v/>
      </c>
      <c r="F55" t="str">
        <f>IF(C55&lt;&gt;"",IF(Sheet1!O12=30,1,IF(Sheet1!O12=60,2,IF(Sheet1!O12=90,3))),"")</f>
        <v/>
      </c>
      <c r="G55" t="str">
        <f>IF(C55&lt;&gt;"",G2,"")</f>
        <v/>
      </c>
    </row>
    <row r="56" spans="1:7">
      <c r="A56" t="str">
        <f>IF(C56&lt;&gt;"",A2,"")</f>
        <v/>
      </c>
      <c r="B56" t="str">
        <f>IF(C56&lt;&gt;"",B2,"")</f>
        <v/>
      </c>
      <c r="C56" t="str">
        <f>IF(Sheet3!B33&lt;&gt;"",Sheet3!B33,"")</f>
        <v/>
      </c>
      <c r="D56" t="str">
        <f>IF(C56&lt;&gt;"",D2,"")</f>
        <v/>
      </c>
      <c r="E56" s="65" t="str">
        <f>IF(C56&lt;&gt;"",IF(Sheet3!F33="ABS","ABS",SUM(Sheet3!D33,Sheet3!F33)),"")</f>
        <v/>
      </c>
      <c r="F56" t="str">
        <f>IF(C56&lt;&gt;"",IF(Sheet1!O12=30,1,IF(Sheet1!O12=60,2,IF(Sheet1!O12=90,3))),"")</f>
        <v/>
      </c>
      <c r="G56" t="str">
        <f>IF(C56&lt;&gt;"",G2,"")</f>
        <v/>
      </c>
    </row>
    <row r="57" spans="1:7">
      <c r="A57" t="str">
        <f>IF(C57&lt;&gt;"",A2,"")</f>
        <v/>
      </c>
      <c r="B57" t="str">
        <f>IF(C57&lt;&gt;"",B2,"")</f>
        <v/>
      </c>
      <c r="C57" t="str">
        <f>IF(Sheet3!B34&lt;&gt;"",Sheet3!B34,"")</f>
        <v/>
      </c>
      <c r="D57" t="str">
        <f>IF(C57&lt;&gt;"",D2,"")</f>
        <v/>
      </c>
      <c r="E57" s="65" t="str">
        <f>IF(C57&lt;&gt;"",IF(Sheet3!F34="ABS","ABS",SUM(Sheet3!D34,Sheet3!F34)),"")</f>
        <v/>
      </c>
      <c r="F57" t="str">
        <f>IF(C57&lt;&gt;"",IF(Sheet1!O12=30,1,IF(Sheet1!O12=60,2,IF(Sheet1!O12=90,3))),"")</f>
        <v/>
      </c>
      <c r="G57" t="str">
        <f>IF(C57&lt;&gt;"",G2,"")</f>
        <v/>
      </c>
    </row>
    <row r="58" spans="1:7">
      <c r="A58" t="str">
        <f>IF(C58&lt;&gt;"",A2,"")</f>
        <v/>
      </c>
      <c r="B58" t="str">
        <f>IF(C58&lt;&gt;"",B2,"")</f>
        <v/>
      </c>
      <c r="C58" t="str">
        <f>IF(Sheet3!B35&lt;&gt;"",Sheet3!B35,"")</f>
        <v/>
      </c>
      <c r="D58" t="str">
        <f>IF(C58&lt;&gt;"",D2,"")</f>
        <v/>
      </c>
      <c r="E58" s="65" t="str">
        <f>IF(C58&lt;&gt;"",IF(Sheet3!F35="ABS","ABS",SUM(Sheet3!D35,Sheet3!F35)),"")</f>
        <v/>
      </c>
      <c r="F58" t="str">
        <f>IF(C58&lt;&gt;"",IF(Sheet1!O12=30,1,IF(Sheet1!O12=60,2,IF(Sheet1!O12=90,3))),"")</f>
        <v/>
      </c>
      <c r="G58" t="str">
        <f>IF(C58&lt;&gt;"",G2,"")</f>
        <v/>
      </c>
    </row>
    <row r="59" spans="1:7">
      <c r="A59" t="str">
        <f>IF(C59&lt;&gt;"",A2,"")</f>
        <v/>
      </c>
      <c r="B59" t="str">
        <f>IF(C59&lt;&gt;"",B2,"")</f>
        <v/>
      </c>
      <c r="C59" t="str">
        <f>IF(Sheet3!B36&lt;&gt;"",Sheet3!B36,"")</f>
        <v/>
      </c>
      <c r="D59" t="str">
        <f>IF(C59&lt;&gt;"",D2,"")</f>
        <v/>
      </c>
      <c r="E59" s="65" t="str">
        <f>IF(C59&lt;&gt;"",IF(Sheet3!F36="ABS","ABS",SUM(Sheet3!D36,Sheet3!F36)),"")</f>
        <v/>
      </c>
      <c r="F59" t="str">
        <f>IF(C59&lt;&gt;"",IF(Sheet1!O12=30,1,IF(Sheet1!O12=60,2,IF(Sheet1!O12=90,3))),"")</f>
        <v/>
      </c>
      <c r="G59" t="str">
        <f>IF(C59&lt;&gt;"",G2,"")</f>
        <v/>
      </c>
    </row>
    <row r="60" spans="1:7">
      <c r="A60" t="str">
        <f>IF(C60&lt;&gt;"",A2,"")</f>
        <v/>
      </c>
      <c r="B60" t="str">
        <f>IF(C60&lt;&gt;"",B2,"")</f>
        <v/>
      </c>
      <c r="C60" t="str">
        <f>IF(Sheet3!B37&lt;&gt;"",Sheet3!B37,"")</f>
        <v/>
      </c>
      <c r="D60" t="str">
        <f>IF(C60&lt;&gt;"",D2,"")</f>
        <v/>
      </c>
      <c r="E60" s="65" t="str">
        <f>IF(C60&lt;&gt;"",IF(Sheet3!F37="ABS","ABS",SUM(Sheet3!D37,Sheet3!F37)),"")</f>
        <v/>
      </c>
      <c r="F60" t="str">
        <f>IF(C60&lt;&gt;"",IF(Sheet1!O12=30,1,IF(Sheet1!O12=60,2,IF(Sheet1!O12=90,3))),"")</f>
        <v/>
      </c>
      <c r="G60" t="str">
        <f>IF(C60&lt;&gt;"",G2,"")</f>
        <v/>
      </c>
    </row>
    <row r="61" spans="1:7">
      <c r="A61" t="str">
        <f>IF(C61&lt;&gt;"",A2,"")</f>
        <v/>
      </c>
      <c r="B61" t="str">
        <f>IF(C61&lt;&gt;"",B2,"")</f>
        <v/>
      </c>
      <c r="C61" t="str">
        <f>IF(Sheet3!B38&lt;&gt;"",Sheet3!B38,"")</f>
        <v/>
      </c>
      <c r="D61" t="str">
        <f>IF(C61&lt;&gt;"",D2,"")</f>
        <v/>
      </c>
      <c r="E61" s="65" t="str">
        <f>IF(C61&lt;&gt;"",IF(Sheet3!F38="ABS","ABS",SUM(Sheet3!D38,Sheet3!F38)),"")</f>
        <v/>
      </c>
      <c r="F61" t="str">
        <f>IF(C61&lt;&gt;"",IF(Sheet1!O12=30,1,IF(Sheet1!O12=60,2,IF(Sheet1!O12=90,3))),"")</f>
        <v/>
      </c>
      <c r="G61" t="str">
        <f>IF(C61&lt;&gt;"",G2,"")</f>
        <v/>
      </c>
    </row>
    <row r="62" spans="1:7">
      <c r="A62" s="62" t="str">
        <f>IF(C62&lt;&gt;"",A2,"")</f>
        <v/>
      </c>
      <c r="B62" s="62" t="str">
        <f>IF(C62&lt;&gt;"",B2,"")</f>
        <v/>
      </c>
      <c r="C62" s="62" t="str">
        <f>IF(Sheet4!B19&lt;&gt;"",Sheet4!B19,"")</f>
        <v/>
      </c>
      <c r="D62" s="62" t="str">
        <f>IF(C62&lt;&gt;"",D2,"")</f>
        <v/>
      </c>
      <c r="E62" s="66" t="str">
        <f>IF(C62&lt;&gt;"",IF(Sheet4!F19="ABS","ABS",SUM(Sheet4!D19,Sheet4!F19)),"")</f>
        <v/>
      </c>
      <c r="F62" t="str">
        <f>IF(C62&lt;&gt;"",IF(Sheet1!O12=30,1,IF(Sheet1!O12=60,2,IF(Sheet1!O12=90,3))),"")</f>
        <v/>
      </c>
      <c r="G62" t="str">
        <f>IF(C62&lt;&gt;"",G2,"")</f>
        <v/>
      </c>
    </row>
    <row r="63" spans="1:7">
      <c r="A63" t="str">
        <f>IF(C63&lt;&gt;"",A2,"")</f>
        <v/>
      </c>
      <c r="B63" t="str">
        <f>IF(C63&lt;&gt;"",B2,"")</f>
        <v/>
      </c>
      <c r="C63" t="str">
        <f>IF(Sheet4!B20&lt;&gt;"",Sheet4!B20,"")</f>
        <v/>
      </c>
      <c r="D63" t="str">
        <f>IF(C63&lt;&gt;"",D2,"")</f>
        <v/>
      </c>
      <c r="E63" s="65" t="str">
        <f>IF(C63&lt;&gt;"",IF(Sheet4!F20="ABS","ABS",SUM(Sheet4!D20,Sheet4!F20)),"")</f>
        <v/>
      </c>
      <c r="F63" t="str">
        <f>IF(C63&lt;&gt;"",IF(Sheet1!O12=30,1,IF(Sheet1!O12=60,2,IF(Sheet1!O12=90,3))),"")</f>
        <v/>
      </c>
      <c r="G63" t="str">
        <f>IF(C63&lt;&gt;"",G2,"")</f>
        <v/>
      </c>
    </row>
    <row r="64" spans="1:7">
      <c r="A64" t="str">
        <f>IF(C64&lt;&gt;"",A2,"")</f>
        <v/>
      </c>
      <c r="B64" t="str">
        <f>IF(C64&lt;&gt;"",B2,"")</f>
        <v/>
      </c>
      <c r="C64" t="str">
        <f>IF(Sheet4!B21&lt;&gt;"",Sheet4!B21,"")</f>
        <v/>
      </c>
      <c r="D64" t="str">
        <f>IF(C64&lt;&gt;"",D2,"")</f>
        <v/>
      </c>
      <c r="E64" s="65" t="str">
        <f>IF(C64&lt;&gt;"",IF(Sheet4!F21="ABS","ABS",SUM(Sheet4!D21,Sheet4!F21)),"")</f>
        <v/>
      </c>
      <c r="F64" t="str">
        <f>IF(C64&lt;&gt;"",IF(Sheet1!O12=30,1,IF(Sheet1!O12=60,2,IF(Sheet1!O12=90,3))),"")</f>
        <v/>
      </c>
      <c r="G64" t="str">
        <f>IF(C64&lt;&gt;"",G2,"")</f>
        <v/>
      </c>
    </row>
    <row r="65" spans="1:7">
      <c r="A65" t="str">
        <f>IF(C65&lt;&gt;"",A2,"")</f>
        <v/>
      </c>
      <c r="B65" t="str">
        <f>IF(C65&lt;&gt;"",B2,"")</f>
        <v/>
      </c>
      <c r="C65" t="str">
        <f>IF(Sheet4!B22&lt;&gt;"",Sheet4!B22,"")</f>
        <v/>
      </c>
      <c r="D65" t="str">
        <f>IF(C65&lt;&gt;"",D2,"")</f>
        <v/>
      </c>
      <c r="E65" s="65" t="str">
        <f>IF(C65&lt;&gt;"",IF(Sheet4!F22="ABS","ABS",SUM(Sheet4!D22,Sheet4!F22)),"")</f>
        <v/>
      </c>
      <c r="F65" t="str">
        <f>IF(C65&lt;&gt;"",IF(Sheet1!O12=30,1,IF(Sheet1!O12=60,2,IF(Sheet1!O12=90,3))),"")</f>
        <v/>
      </c>
      <c r="G65" t="str">
        <f>IF(C65&lt;&gt;"",G2,"")</f>
        <v/>
      </c>
    </row>
    <row r="66" spans="1:7">
      <c r="A66" t="str">
        <f>IF(C66&lt;&gt;"",A2,"")</f>
        <v/>
      </c>
      <c r="B66" t="str">
        <f>IF(C66&lt;&gt;"",B2,"")</f>
        <v/>
      </c>
      <c r="C66" t="str">
        <f>IF(Sheet4!B23&lt;&gt;"",Sheet4!B23,"")</f>
        <v/>
      </c>
      <c r="D66" t="str">
        <f>IF(C66&lt;&gt;"",D2,"")</f>
        <v/>
      </c>
      <c r="E66" s="65" t="str">
        <f>IF(C66&lt;&gt;"",IF(Sheet4!F23="ABS","ABS",SUM(Sheet4!D23,Sheet4!F23)),"")</f>
        <v/>
      </c>
      <c r="F66" t="str">
        <f>IF(C66&lt;&gt;"",IF(Sheet1!O12=30,1,IF(Sheet1!O12=60,2,IF(Sheet1!O12=90,3))),"")</f>
        <v/>
      </c>
      <c r="G66" t="str">
        <f>IF(C66&lt;&gt;"",G2,"")</f>
        <v/>
      </c>
    </row>
    <row r="67" spans="1:7">
      <c r="A67" t="str">
        <f>IF(C67&lt;&gt;"",A2,"")</f>
        <v/>
      </c>
      <c r="B67" t="str">
        <f>IF(C67&lt;&gt;"",B2,"")</f>
        <v/>
      </c>
      <c r="C67" t="str">
        <f>IF(Sheet4!B24&lt;&gt;"",Sheet4!B24,"")</f>
        <v/>
      </c>
      <c r="D67" t="str">
        <f>IF(C67&lt;&gt;"",D2,"")</f>
        <v/>
      </c>
      <c r="E67" s="65" t="str">
        <f>IF(C67&lt;&gt;"",IF(Sheet4!F24="ABS","ABS",SUM(Sheet4!D24,Sheet4!F24)),"")</f>
        <v/>
      </c>
      <c r="F67" t="str">
        <f>IF(C67&lt;&gt;"",IF(Sheet1!O12=30,1,IF(Sheet1!O12=60,2,IF(Sheet1!O12=90,3))),"")</f>
        <v/>
      </c>
      <c r="G67" t="str">
        <f>IF(C67&lt;&gt;"",G2,"")</f>
        <v/>
      </c>
    </row>
    <row r="68" spans="1:7">
      <c r="A68" t="str">
        <f>IF(C68&lt;&gt;"",A2,"")</f>
        <v/>
      </c>
      <c r="B68" t="str">
        <f>IF(C68&lt;&gt;"",B2,"")</f>
        <v/>
      </c>
      <c r="C68" t="str">
        <f>IF(Sheet4!B25&lt;&gt;"",Sheet4!B25,"")</f>
        <v/>
      </c>
      <c r="D68" t="str">
        <f>IF(C68&lt;&gt;"",D2,"")</f>
        <v/>
      </c>
      <c r="E68" s="65" t="str">
        <f>IF(C68&lt;&gt;"",IF(Sheet4!F25="ABS","ABS",SUM(Sheet4!D25,Sheet4!F25)),"")</f>
        <v/>
      </c>
      <c r="F68" t="str">
        <f>IF(C68&lt;&gt;"",IF(Sheet1!O12=30,1,IF(Sheet1!O12=60,2,IF(Sheet1!O12=90,3))),"")</f>
        <v/>
      </c>
      <c r="G68" t="str">
        <f>IF(C68&lt;&gt;"",G2,"")</f>
        <v/>
      </c>
    </row>
    <row r="69" spans="1:7">
      <c r="A69" t="str">
        <f>IF(C69&lt;&gt;"",A2,"")</f>
        <v/>
      </c>
      <c r="B69" t="str">
        <f>IF(C69&lt;&gt;"",B2,"")</f>
        <v/>
      </c>
      <c r="C69" t="str">
        <f>IF(Sheet4!B26&lt;&gt;"",Sheet4!B26,"")</f>
        <v/>
      </c>
      <c r="D69" t="str">
        <f>IF(C69&lt;&gt;"",D2,"")</f>
        <v/>
      </c>
      <c r="E69" s="65" t="str">
        <f>IF(C69&lt;&gt;"",IF(Sheet4!F26="ABS","ABS",SUM(Sheet4!D26,Sheet4!F26)),"")</f>
        <v/>
      </c>
      <c r="F69" t="str">
        <f>IF(C69&lt;&gt;"",IF(Sheet1!O12=30,1,IF(Sheet1!O12=60,2,IF(Sheet1!O12=90,3))),"")</f>
        <v/>
      </c>
      <c r="G69" t="str">
        <f>IF(C69&lt;&gt;"",G2,"")</f>
        <v/>
      </c>
    </row>
    <row r="70" spans="1:7">
      <c r="A70" t="str">
        <f>IF(C70&lt;&gt;"",A2,"")</f>
        <v/>
      </c>
      <c r="B70" t="str">
        <f>IF(C70&lt;&gt;"",B2,"")</f>
        <v/>
      </c>
      <c r="C70" t="str">
        <f>IF(Sheet4!B27&lt;&gt;"",Sheet4!B27,"")</f>
        <v/>
      </c>
      <c r="D70" t="str">
        <f>IF(C70&lt;&gt;"",D2,"")</f>
        <v/>
      </c>
      <c r="E70" s="65" t="str">
        <f>IF(C70&lt;&gt;"",IF(Sheet4!F27="ABS","ABS",SUM(Sheet4!D27,Sheet4!F27)),"")</f>
        <v/>
      </c>
      <c r="F70" t="str">
        <f>IF(C70&lt;&gt;"",IF(Sheet1!O12=30,1,IF(Sheet1!O12=60,2,IF(Sheet1!O12=90,3))),"")</f>
        <v/>
      </c>
      <c r="G70" t="str">
        <f>IF(C70&lt;&gt;"",G2,"")</f>
        <v/>
      </c>
    </row>
    <row r="71" spans="1:7">
      <c r="A71" t="str">
        <f>IF(C71&lt;&gt;"",A2,"")</f>
        <v/>
      </c>
      <c r="B71" t="str">
        <f>IF(C71&lt;&gt;"",B2,"")</f>
        <v/>
      </c>
      <c r="C71" t="str">
        <f>IF(Sheet4!B28&lt;&gt;"",Sheet4!B28,"")</f>
        <v/>
      </c>
      <c r="D71" t="str">
        <f>IF(C71&lt;&gt;"",D2,"")</f>
        <v/>
      </c>
      <c r="E71" s="65" t="str">
        <f>IF(C71&lt;&gt;"",IF(Sheet4!F28="ABS","ABS",SUM(Sheet4!D28,Sheet4!F28)),"")</f>
        <v/>
      </c>
      <c r="F71" t="str">
        <f>IF(C71&lt;&gt;"",IF(Sheet1!O12=30,1,IF(Sheet1!O12=60,2,IF(Sheet1!O12=90,3))),"")</f>
        <v/>
      </c>
      <c r="G71" t="str">
        <f>IF(C71&lt;&gt;"",G2,"")</f>
        <v/>
      </c>
    </row>
    <row r="72" spans="1:7">
      <c r="A72" t="str">
        <f>IF(C72&lt;&gt;"",A2,"")</f>
        <v/>
      </c>
      <c r="B72" t="str">
        <f>IF(C72&lt;&gt;"",B2,"")</f>
        <v/>
      </c>
      <c r="C72" t="str">
        <f>IF(Sheet4!B29&lt;&gt;"",Sheet4!B29,"")</f>
        <v/>
      </c>
      <c r="D72" t="str">
        <f>IF(C72&lt;&gt;"",D2,"")</f>
        <v/>
      </c>
      <c r="E72" s="65" t="str">
        <f>IF(C72&lt;&gt;"",IF(Sheet4!F29="ABS","ABS",SUM(Sheet4!D29,Sheet4!F29)),"")</f>
        <v/>
      </c>
      <c r="F72" t="str">
        <f>IF(C72&lt;&gt;"",IF(Sheet1!O12=30,1,IF(Sheet1!O12=60,2,IF(Sheet1!O12=90,3))),"")</f>
        <v/>
      </c>
      <c r="G72" t="str">
        <f>IF(C72&lt;&gt;"",G2,"")</f>
        <v/>
      </c>
    </row>
    <row r="73" spans="1:7">
      <c r="A73" t="str">
        <f>IF(C73&lt;&gt;"",A2,"")</f>
        <v/>
      </c>
      <c r="B73" t="str">
        <f>IF(C73&lt;&gt;"",B2,"")</f>
        <v/>
      </c>
      <c r="C73" t="str">
        <f>IF(Sheet4!B30&lt;&gt;"",Sheet4!B30,"")</f>
        <v/>
      </c>
      <c r="D73" t="str">
        <f>IF(C73&lt;&gt;"",D2,"")</f>
        <v/>
      </c>
      <c r="E73" s="65" t="str">
        <f>IF(C73&lt;&gt;"",IF(Sheet4!F30="ABS","ABS",SUM(Sheet4!D30,Sheet4!F30)),"")</f>
        <v/>
      </c>
      <c r="F73" t="str">
        <f>IF(C73&lt;&gt;"",IF(Sheet1!O12=30,1,IF(Sheet1!O12=60,2,IF(Sheet1!O12=90,3))),"")</f>
        <v/>
      </c>
      <c r="G73" t="str">
        <f>IF(C73&lt;&gt;"",G2,"")</f>
        <v/>
      </c>
    </row>
    <row r="74" spans="1:7">
      <c r="A74" t="str">
        <f>IF(C74&lt;&gt;"",A2,"")</f>
        <v/>
      </c>
      <c r="B74" t="str">
        <f>IF(C74&lt;&gt;"",B2,"")</f>
        <v/>
      </c>
      <c r="C74" t="str">
        <f>IF(Sheet4!B31&lt;&gt;"",Sheet4!B31,"")</f>
        <v/>
      </c>
      <c r="D74" t="str">
        <f>IF(C74&lt;&gt;"",D2,"")</f>
        <v/>
      </c>
      <c r="E74" s="65" t="str">
        <f>IF(C74&lt;&gt;"",IF(Sheet4!F31="ABS","ABS",SUM(Sheet4!D31,Sheet4!F31)),"")</f>
        <v/>
      </c>
      <c r="F74" t="str">
        <f>IF(C74&lt;&gt;"",IF(Sheet1!O12=30,1,IF(Sheet1!O12=60,2,IF(Sheet1!O12=90,3))),"")</f>
        <v/>
      </c>
      <c r="G74" t="str">
        <f>IF(C74&lt;&gt;"",G2,"")</f>
        <v/>
      </c>
    </row>
    <row r="75" spans="1:7">
      <c r="A75" t="str">
        <f>IF(C75&lt;&gt;"",A2,"")</f>
        <v/>
      </c>
      <c r="B75" t="str">
        <f>IF(C75&lt;&gt;"",B2,"")</f>
        <v/>
      </c>
      <c r="C75" t="str">
        <f>IF(Sheet4!B32&lt;&gt;"",Sheet4!B32,"")</f>
        <v/>
      </c>
      <c r="D75" t="str">
        <f>IF(C75&lt;&gt;"",D2,"")</f>
        <v/>
      </c>
      <c r="E75" s="65" t="str">
        <f>IF(C75&lt;&gt;"",IF(Sheet4!F32="ABS","ABS",SUM(Sheet4!D32,Sheet4!F32)),"")</f>
        <v/>
      </c>
      <c r="F75" t="str">
        <f>IF(C75&lt;&gt;"",IF(Sheet1!O12=30,1,IF(Sheet1!O12=60,2,IF(Sheet1!O12=90,3))),"")</f>
        <v/>
      </c>
      <c r="G75" t="str">
        <f>IF(C75&lt;&gt;"",G2,"")</f>
        <v/>
      </c>
    </row>
    <row r="76" spans="1:7">
      <c r="A76" t="str">
        <f>IF(C76&lt;&gt;"",A2,"")</f>
        <v/>
      </c>
      <c r="B76" t="str">
        <f>IF(C76&lt;&gt;"",B2,"")</f>
        <v/>
      </c>
      <c r="C76" t="str">
        <f>IF(Sheet4!B33&lt;&gt;"",Sheet4!B33,"")</f>
        <v/>
      </c>
      <c r="D76" t="str">
        <f>IF(C76&lt;&gt;"",D2,"")</f>
        <v/>
      </c>
      <c r="E76" s="65" t="str">
        <f>IF(C76&lt;&gt;"",IF(Sheet4!F33="ABS","ABS",SUM(Sheet4!D33,Sheet4!F33)),"")</f>
        <v/>
      </c>
      <c r="F76" t="str">
        <f>IF(C76&lt;&gt;"",IF(Sheet1!O12=30,1,IF(Sheet1!O12=60,2,IF(Sheet1!O12=90,3))),"")</f>
        <v/>
      </c>
      <c r="G76" t="str">
        <f>IF(C76&lt;&gt;"",G2,"")</f>
        <v/>
      </c>
    </row>
    <row r="77" spans="1:7">
      <c r="A77" t="str">
        <f>IF(C77&lt;&gt;"",A2,"")</f>
        <v/>
      </c>
      <c r="B77" t="str">
        <f>IF(C77&lt;&gt;"",B2,"")</f>
        <v/>
      </c>
      <c r="C77" t="str">
        <f>IF(Sheet4!B34&lt;&gt;"",Sheet4!B34,"")</f>
        <v/>
      </c>
      <c r="D77" t="str">
        <f>IF(C77&lt;&gt;"",D2,"")</f>
        <v/>
      </c>
      <c r="E77" s="65" t="str">
        <f>IF(C77&lt;&gt;"",IF(Sheet4!F34="ABS","ABS",SUM(Sheet4!D34,Sheet4!F34)),"")</f>
        <v/>
      </c>
      <c r="F77" t="str">
        <f>IF(C77&lt;&gt;"",IF(Sheet1!O12=30,1,IF(Sheet1!O12=60,2,IF(Sheet1!O12=90,3))),"")</f>
        <v/>
      </c>
      <c r="G77" t="str">
        <f>IF(C77&lt;&gt;"",G2,"")</f>
        <v/>
      </c>
    </row>
    <row r="78" spans="1:7">
      <c r="A78" t="str">
        <f>IF(C78&lt;&gt;"",A2,"")</f>
        <v/>
      </c>
      <c r="B78" t="str">
        <f>IF(C78&lt;&gt;"",B2,"")</f>
        <v/>
      </c>
      <c r="C78" t="str">
        <f>IF(Sheet4!B35&lt;&gt;"",Sheet4!B35,"")</f>
        <v/>
      </c>
      <c r="D78" t="str">
        <f>IF(C78&lt;&gt;"",D2,"")</f>
        <v/>
      </c>
      <c r="E78" s="65" t="str">
        <f>IF(C78&lt;&gt;"",IF(Sheet4!F35="ABS","ABS",SUM(Sheet4!D35,Sheet4!F35)),"")</f>
        <v/>
      </c>
      <c r="F78" t="str">
        <f>IF(C78&lt;&gt;"",IF(Sheet1!O12=30,1,IF(Sheet1!O12=60,2,IF(Sheet1!O12=90,3))),"")</f>
        <v/>
      </c>
      <c r="G78" t="str">
        <f>IF(C78&lt;&gt;"",G2,"")</f>
        <v/>
      </c>
    </row>
    <row r="79" spans="1:7">
      <c r="A79" t="str">
        <f>IF(C79&lt;&gt;"",A2,"")</f>
        <v/>
      </c>
      <c r="B79" t="str">
        <f>IF(C79&lt;&gt;"",B2,"")</f>
        <v/>
      </c>
      <c r="C79" t="str">
        <f>IF(Sheet4!B36&lt;&gt;"",Sheet4!B36,"")</f>
        <v/>
      </c>
      <c r="D79" t="str">
        <f>IF(C79&lt;&gt;"",D2,"")</f>
        <v/>
      </c>
      <c r="E79" s="65" t="str">
        <f>IF(C79&lt;&gt;"",IF(Sheet4!F36="ABS","ABS",SUM(Sheet4!D36,Sheet4!F36)),"")</f>
        <v/>
      </c>
      <c r="F79" t="str">
        <f>IF(C79&lt;&gt;"",IF(Sheet1!O12=30,1,IF(Sheet1!O12=60,2,IF(Sheet1!O12=90,3))),"")</f>
        <v/>
      </c>
      <c r="G79" t="str">
        <f>IF(C79&lt;&gt;"",G2,"")</f>
        <v/>
      </c>
    </row>
    <row r="80" spans="1:7">
      <c r="A80" t="str">
        <f>IF(C80&lt;&gt;"",A2,"")</f>
        <v/>
      </c>
      <c r="B80" t="str">
        <f>IF(C80&lt;&gt;"",B2,"")</f>
        <v/>
      </c>
      <c r="C80" t="str">
        <f>IF(Sheet4!B37&lt;&gt;"",Sheet4!B37,"")</f>
        <v/>
      </c>
      <c r="D80" t="str">
        <f>IF(C80&lt;&gt;"",D2,"")</f>
        <v/>
      </c>
      <c r="E80" s="65" t="str">
        <f>IF(C80&lt;&gt;"",IF(Sheet4!F37="ABS","ABS",SUM(Sheet4!D37,Sheet4!F37)),"")</f>
        <v/>
      </c>
      <c r="F80" t="str">
        <f>IF(C80&lt;&gt;"",IF(Sheet1!O12=30,1,IF(Sheet1!O12=60,2,IF(Sheet1!O12=90,3))),"")</f>
        <v/>
      </c>
      <c r="G80" t="str">
        <f>IF(C80&lt;&gt;"",G2,"")</f>
        <v/>
      </c>
    </row>
    <row r="81" spans="1:7">
      <c r="A81" t="str">
        <f>IF(C81&lt;&gt;"",A2,"")</f>
        <v/>
      </c>
      <c r="B81" t="str">
        <f>IF(C81&lt;&gt;"",B2,"")</f>
        <v/>
      </c>
      <c r="C81" t="str">
        <f>IF(Sheet4!B38&lt;&gt;"",Sheet4!B38,"")</f>
        <v/>
      </c>
      <c r="D81" t="str">
        <f>IF(C81&lt;&gt;"",D2,"")</f>
        <v/>
      </c>
      <c r="E81" s="65" t="str">
        <f>IF(C81&lt;&gt;"",IF(Sheet4!F38="ABS","ABS",SUM(Sheet4!D38,Sheet4!F38)),"")</f>
        <v/>
      </c>
      <c r="F81" t="str">
        <f>IF(C81&lt;&gt;"",IF(Sheet1!O12=30,1,IF(Sheet1!O12=60,2,IF(Sheet1!O12=90,3))),"")</f>
        <v/>
      </c>
      <c r="G81" t="str">
        <f>IF(C81&lt;&gt;"",G2,"")</f>
        <v/>
      </c>
    </row>
    <row r="82" spans="1:7">
      <c r="A82" s="62" t="str">
        <f>IF(C82&lt;&gt;"",A2,"")</f>
        <v/>
      </c>
      <c r="B82" s="62" t="str">
        <f>IF(C82&lt;&gt;"",B2,"")</f>
        <v/>
      </c>
      <c r="C82" s="62" t="str">
        <f>IF(Sheet5!B19&lt;&gt;"",Sheet5!B19,"")</f>
        <v/>
      </c>
      <c r="D82" s="62" t="str">
        <f>IF(C82&lt;&gt;"",D2,"")</f>
        <v/>
      </c>
      <c r="E82" s="66" t="str">
        <f>IF(C82&lt;&gt;"",IF(Sheet5!F19="ABS","ABS",SUM(Sheet5!D19,Sheet5!F19)),"")</f>
        <v/>
      </c>
      <c r="F82" t="str">
        <f>IF(C82&lt;&gt;"",IF(Sheet1!O12=30,1,IF(Sheet1!O12=60,2,IF(Sheet1!O12=90,3))),"")</f>
        <v/>
      </c>
      <c r="G82" t="str">
        <f>IF(C82&lt;&gt;"",G2,"")</f>
        <v/>
      </c>
    </row>
    <row r="83" spans="1:7">
      <c r="A83" t="str">
        <f>IF(C83&lt;&gt;"",A2,"")</f>
        <v/>
      </c>
      <c r="B83" t="str">
        <f>IF(C83&lt;&gt;"",B2,"")</f>
        <v/>
      </c>
      <c r="C83" t="str">
        <f>IF(Sheet5!B20&lt;&gt;"",Sheet5!B20,"")</f>
        <v/>
      </c>
      <c r="D83" t="str">
        <f>IF(C83&lt;&gt;"",D2,"")</f>
        <v/>
      </c>
      <c r="E83" s="65" t="str">
        <f>IF(C83&lt;&gt;"",IF(Sheet5!F20="ABS","ABS",SUM(Sheet5!D20,Sheet5!F20)),"")</f>
        <v/>
      </c>
      <c r="F83" t="str">
        <f>IF(C83&lt;&gt;"",IF(Sheet1!O12=30,1,IF(Sheet1!O12=60,2,IF(Sheet1!O12=90,3))),"")</f>
        <v/>
      </c>
      <c r="G83" t="str">
        <f>IF(C83&lt;&gt;"",G2,"")</f>
        <v/>
      </c>
    </row>
    <row r="84" spans="1:7">
      <c r="A84" t="str">
        <f>IF(C84&lt;&gt;"",A2,"")</f>
        <v/>
      </c>
      <c r="B84" t="str">
        <f>IF(C84&lt;&gt;"",B2,"")</f>
        <v/>
      </c>
      <c r="C84" t="str">
        <f>IF(Sheet5!B21&lt;&gt;"",Sheet5!B21,"")</f>
        <v/>
      </c>
      <c r="D84" t="str">
        <f>IF(C84&lt;&gt;"",D2,"")</f>
        <v/>
      </c>
      <c r="E84" s="65" t="str">
        <f>IF(C84&lt;&gt;"",IF(Sheet5!F21="ABS","ABS",SUM(Sheet5!D21,Sheet5!F21)),"")</f>
        <v/>
      </c>
      <c r="F84" t="str">
        <f>IF(C84&lt;&gt;"",IF(Sheet1!O12=30,1,IF(Sheet1!O12=60,2,IF(Sheet1!O12=90,3))),"")</f>
        <v/>
      </c>
      <c r="G84" t="str">
        <f>IF(C84&lt;&gt;"",G2,"")</f>
        <v/>
      </c>
    </row>
    <row r="85" spans="1:7">
      <c r="A85" t="str">
        <f>IF(C85&lt;&gt;"",A2,"")</f>
        <v/>
      </c>
      <c r="B85" t="str">
        <f>IF(C85&lt;&gt;"",B2,"")</f>
        <v/>
      </c>
      <c r="C85" t="str">
        <f>IF(Sheet5!B22&lt;&gt;"",Sheet5!B22,"")</f>
        <v/>
      </c>
      <c r="D85" t="str">
        <f>IF(C85&lt;&gt;"",D2,"")</f>
        <v/>
      </c>
      <c r="E85" s="65" t="str">
        <f>IF(C85&lt;&gt;"",IF(Sheet5!F22="ABS","ABS",SUM(Sheet5!D22,Sheet5!F22)),"")</f>
        <v/>
      </c>
      <c r="F85" t="str">
        <f>IF(C85&lt;&gt;"",IF(Sheet1!O12=30,1,IF(Sheet1!O12=60,2,IF(Sheet1!O12=90,3))),"")</f>
        <v/>
      </c>
      <c r="G85" t="str">
        <f>IF(C85&lt;&gt;"",G2,"")</f>
        <v/>
      </c>
    </row>
    <row r="86" spans="1:7">
      <c r="A86" t="str">
        <f>IF(C86&lt;&gt;"",A2,"")</f>
        <v/>
      </c>
      <c r="B86" t="str">
        <f>IF(C86&lt;&gt;"",B2,"")</f>
        <v/>
      </c>
      <c r="C86" t="str">
        <f>IF(Sheet5!B23&lt;&gt;"",Sheet5!B23,"")</f>
        <v/>
      </c>
      <c r="D86" t="str">
        <f>IF(C86&lt;&gt;"",D2,"")</f>
        <v/>
      </c>
      <c r="E86" s="65" t="str">
        <f>IF(C86&lt;&gt;"",IF(Sheet5!F23="ABS","ABS",SUM(Sheet5!D23,Sheet5!F23)),"")</f>
        <v/>
      </c>
      <c r="F86" t="str">
        <f>IF(C86&lt;&gt;"",IF(Sheet1!O12=30,1,IF(Sheet1!O12=60,2,IF(Sheet1!O12=90,3))),"")</f>
        <v/>
      </c>
      <c r="G86" t="str">
        <f>IF(C86&lt;&gt;"",G2,"")</f>
        <v/>
      </c>
    </row>
    <row r="87" spans="1:7">
      <c r="A87" t="str">
        <f>IF(C87&lt;&gt;"",A2,"")</f>
        <v/>
      </c>
      <c r="B87" t="str">
        <f>IF(C87&lt;&gt;"",B2,"")</f>
        <v/>
      </c>
      <c r="C87" t="str">
        <f>IF(Sheet5!B24&lt;&gt;"",Sheet5!B24,"")</f>
        <v/>
      </c>
      <c r="D87" t="str">
        <f>IF(C87&lt;&gt;"",D2,"")</f>
        <v/>
      </c>
      <c r="E87" s="65" t="str">
        <f>IF(C87&lt;&gt;"",IF(Sheet5!F24="ABS","ABS",SUM(Sheet5!D24,Sheet5!F24)),"")</f>
        <v/>
      </c>
      <c r="F87" t="str">
        <f>IF(C87&lt;&gt;"",IF(Sheet1!O12=30,1,IF(Sheet1!O12=60,2,IF(Sheet1!O12=90,3))),"")</f>
        <v/>
      </c>
      <c r="G87" t="str">
        <f>IF(C87&lt;&gt;"",G2,"")</f>
        <v/>
      </c>
    </row>
    <row r="88" spans="1:7">
      <c r="A88" t="str">
        <f>IF(C88&lt;&gt;"",A2,"")</f>
        <v/>
      </c>
      <c r="B88" t="str">
        <f>IF(C88&lt;&gt;"",B2,"")</f>
        <v/>
      </c>
      <c r="C88" t="str">
        <f>IF(Sheet5!B25&lt;&gt;"",Sheet5!B25,"")</f>
        <v/>
      </c>
      <c r="D88" t="str">
        <f>IF(C88&lt;&gt;"",D2,"")</f>
        <v/>
      </c>
      <c r="E88" s="65" t="str">
        <f>IF(C88&lt;&gt;"",IF(Sheet5!F25="ABS","ABS",SUM(Sheet5!D25,Sheet5!F25)),"")</f>
        <v/>
      </c>
      <c r="F88" t="str">
        <f>IF(C88&lt;&gt;"",IF(Sheet1!O12=30,1,IF(Sheet1!O12=60,2,IF(Sheet1!O12=90,3))),"")</f>
        <v/>
      </c>
      <c r="G88" t="str">
        <f>IF(C88&lt;&gt;"",G2,"")</f>
        <v/>
      </c>
    </row>
    <row r="89" spans="1:7">
      <c r="A89" t="str">
        <f>IF(C89&lt;&gt;"",A2,"")</f>
        <v/>
      </c>
      <c r="B89" t="str">
        <f>IF(C89&lt;&gt;"",B2,"")</f>
        <v/>
      </c>
      <c r="C89" t="str">
        <f>IF(Sheet5!B26&lt;&gt;"",Sheet5!B26,"")</f>
        <v/>
      </c>
      <c r="D89" t="str">
        <f>IF(C89&lt;&gt;"",D2,"")</f>
        <v/>
      </c>
      <c r="E89" s="65" t="str">
        <f>IF(C89&lt;&gt;"",IF(Sheet5!F26="ABS","ABS",SUM(Sheet5!D26,Sheet5!F26)),"")</f>
        <v/>
      </c>
      <c r="F89" t="str">
        <f>IF(C89&lt;&gt;"",IF(Sheet1!O12=30,1,IF(Sheet1!O12=60,2,IF(Sheet1!O12=90,3))),"")</f>
        <v/>
      </c>
      <c r="G89" t="str">
        <f>IF(C89&lt;&gt;"",G2,"")</f>
        <v/>
      </c>
    </row>
    <row r="90" spans="1:7">
      <c r="A90" t="str">
        <f>IF(C90&lt;&gt;"",A2,"")</f>
        <v/>
      </c>
      <c r="B90" t="str">
        <f>IF(C90&lt;&gt;"",B2,"")</f>
        <v/>
      </c>
      <c r="C90" t="str">
        <f>IF(Sheet5!B27&lt;&gt;"",Sheet5!B27,"")</f>
        <v/>
      </c>
      <c r="D90" t="str">
        <f>IF(C90&lt;&gt;"",D2,"")</f>
        <v/>
      </c>
      <c r="E90" s="65" t="str">
        <f>IF(C90&lt;&gt;"",IF(Sheet5!F27="ABS","ABS",SUM(Sheet5!D27,Sheet5!F27)),"")</f>
        <v/>
      </c>
      <c r="F90" t="str">
        <f>IF(C90&lt;&gt;"",IF(Sheet1!O12=30,1,IF(Sheet1!O12=60,2,IF(Sheet1!O12=90,3))),"")</f>
        <v/>
      </c>
      <c r="G90" t="str">
        <f>IF(C90&lt;&gt;"",G2,"")</f>
        <v/>
      </c>
    </row>
    <row r="91" spans="1:7">
      <c r="A91" t="str">
        <f>IF(C91&lt;&gt;"",A2,"")</f>
        <v/>
      </c>
      <c r="B91" t="str">
        <f>IF(C91&lt;&gt;"",B2,"")</f>
        <v/>
      </c>
      <c r="C91" t="str">
        <f>IF(Sheet5!B28&lt;&gt;"",Sheet5!B28,"")</f>
        <v/>
      </c>
      <c r="D91" t="str">
        <f>IF(C91&lt;&gt;"",D2,"")</f>
        <v/>
      </c>
      <c r="E91" s="65" t="str">
        <f>IF(C91&lt;&gt;"",IF(Sheet5!F28="ABS","ABS",SUM(Sheet5!D28,Sheet5!F28)),"")</f>
        <v/>
      </c>
      <c r="F91" t="str">
        <f>IF(C91&lt;&gt;"",IF(Sheet1!O12=30,1,IF(Sheet1!O12=60,2,IF(Sheet1!O12=90,3))),"")</f>
        <v/>
      </c>
      <c r="G91" t="str">
        <f>IF(C91&lt;&gt;"",G2,"")</f>
        <v/>
      </c>
    </row>
    <row r="92" spans="1:7">
      <c r="A92" t="str">
        <f>IF(C92&lt;&gt;"",A2,"")</f>
        <v/>
      </c>
      <c r="B92" t="str">
        <f>IF(C92&lt;&gt;"",B2,"")</f>
        <v/>
      </c>
      <c r="C92" t="str">
        <f>IF(Sheet5!B29&lt;&gt;"",Sheet5!B29,"")</f>
        <v/>
      </c>
      <c r="D92" t="str">
        <f>IF(C92&lt;&gt;"",D2,"")</f>
        <v/>
      </c>
      <c r="E92" s="65" t="str">
        <f>IF(C92&lt;&gt;"",IF(Sheet5!F29="ABS","ABS",SUM(Sheet5!D29,Sheet5!F29)),"")</f>
        <v/>
      </c>
      <c r="F92" t="str">
        <f>IF(C92&lt;&gt;"",IF(Sheet1!O12=30,1,IF(Sheet1!O12=60,2,IF(Sheet1!O12=90,3))),"")</f>
        <v/>
      </c>
      <c r="G92" t="str">
        <f>IF(C92&lt;&gt;"",G2,"")</f>
        <v/>
      </c>
    </row>
    <row r="93" spans="1:7">
      <c r="A93" t="str">
        <f>IF(C93&lt;&gt;"",A2,"")</f>
        <v/>
      </c>
      <c r="B93" t="str">
        <f>IF(C93&lt;&gt;"",B2,"")</f>
        <v/>
      </c>
      <c r="C93" t="str">
        <f>IF(Sheet5!B30&lt;&gt;"",Sheet5!B30,"")</f>
        <v/>
      </c>
      <c r="D93" t="str">
        <f>IF(C93&lt;&gt;"",D2,"")</f>
        <v/>
      </c>
      <c r="E93" s="65" t="str">
        <f>IF(C93&lt;&gt;"",IF(Sheet5!F30="ABS","ABS",SUM(Sheet5!D30,Sheet5!F30)),"")</f>
        <v/>
      </c>
      <c r="F93" t="str">
        <f>IF(C93&lt;&gt;"",IF(Sheet1!O12=30,1,IF(Sheet1!O12=60,2,IF(Sheet1!O12=90,3))),"")</f>
        <v/>
      </c>
      <c r="G93" t="str">
        <f>IF(C93&lt;&gt;"",G2,"")</f>
        <v/>
      </c>
    </row>
    <row r="94" spans="1:7">
      <c r="A94" t="str">
        <f>IF(C94&lt;&gt;"",A2,"")</f>
        <v/>
      </c>
      <c r="B94" t="str">
        <f>IF(C94&lt;&gt;"",B2,"")</f>
        <v/>
      </c>
      <c r="C94" t="str">
        <f>IF(Sheet5!B31&lt;&gt;"",Sheet5!B31,"")</f>
        <v/>
      </c>
      <c r="D94" t="str">
        <f>IF(C94&lt;&gt;"",D2,"")</f>
        <v/>
      </c>
      <c r="E94" s="65" t="str">
        <f>IF(C94&lt;&gt;"",IF(Sheet5!F31="ABS","ABS",SUM(Sheet5!D31,Sheet5!F31)),"")</f>
        <v/>
      </c>
      <c r="F94" t="str">
        <f>IF(C94&lt;&gt;"",IF(Sheet1!O12=30,1,IF(Sheet1!O12=60,2,IF(Sheet1!O12=90,3))),"")</f>
        <v/>
      </c>
      <c r="G94" t="str">
        <f>IF(C94&lt;&gt;"",G2,"")</f>
        <v/>
      </c>
    </row>
    <row r="95" spans="1:7">
      <c r="A95" t="str">
        <f>IF(C95&lt;&gt;"",A2,"")</f>
        <v/>
      </c>
      <c r="B95" t="str">
        <f>IF(C95&lt;&gt;"",B2,"")</f>
        <v/>
      </c>
      <c r="C95" t="str">
        <f>IF(Sheet5!B32&lt;&gt;"",Sheet5!B32,"")</f>
        <v/>
      </c>
      <c r="D95" t="str">
        <f>IF(C95&lt;&gt;"",D2,"")</f>
        <v/>
      </c>
      <c r="E95" s="65" t="str">
        <f>IF(C95&lt;&gt;"",IF(Sheet5!F32="ABS","ABS",SUM(Sheet5!D32,Sheet5!F32)),"")</f>
        <v/>
      </c>
      <c r="F95" t="str">
        <f>IF(C95&lt;&gt;"",IF(Sheet1!O12=30,1,IF(Sheet1!O12=60,2,IF(Sheet1!O12=90,3))),"")</f>
        <v/>
      </c>
      <c r="G95" t="str">
        <f>IF(C95&lt;&gt;"",G2,"")</f>
        <v/>
      </c>
    </row>
    <row r="96" spans="1:7">
      <c r="A96" t="str">
        <f>IF(C96&lt;&gt;"",A2,"")</f>
        <v/>
      </c>
      <c r="B96" t="str">
        <f>IF(C96&lt;&gt;"",B2,"")</f>
        <v/>
      </c>
      <c r="C96" t="str">
        <f>IF(Sheet5!B33&lt;&gt;"",Sheet5!B33,"")</f>
        <v/>
      </c>
      <c r="D96" t="str">
        <f>IF(C96&lt;&gt;"",D2,"")</f>
        <v/>
      </c>
      <c r="E96" s="65" t="str">
        <f>IF(C96&lt;&gt;"",IF(Sheet5!F33="ABS","ABS",SUM(Sheet5!D33,Sheet5!F33)),"")</f>
        <v/>
      </c>
      <c r="F96" t="str">
        <f>IF(C96&lt;&gt;"",IF(Sheet1!O12=30,1,IF(Sheet1!O12=60,2,IF(Sheet1!O12=90,3))),"")</f>
        <v/>
      </c>
      <c r="G96" t="str">
        <f>IF(C96&lt;&gt;"",G2,"")</f>
        <v/>
      </c>
    </row>
    <row r="97" spans="1:7">
      <c r="A97" t="str">
        <f>IF(C97&lt;&gt;"",A2,"")</f>
        <v/>
      </c>
      <c r="B97" t="str">
        <f>IF(C97&lt;&gt;"",B2,"")</f>
        <v/>
      </c>
      <c r="C97" t="str">
        <f>IF(Sheet5!B34&lt;&gt;"",Sheet5!B34,"")</f>
        <v/>
      </c>
      <c r="D97" t="str">
        <f>IF(C97&lt;&gt;"",D2,"")</f>
        <v/>
      </c>
      <c r="E97" s="65" t="str">
        <f>IF(C97&lt;&gt;"",IF(Sheet5!F34="ABS","ABS",SUM(Sheet5!D34,Sheet5!F34)),"")</f>
        <v/>
      </c>
      <c r="F97" t="str">
        <f>IF(C97&lt;&gt;"",IF(Sheet1!O12=30,1,IF(Sheet1!O12=60,2,IF(Sheet1!O12=90,3))),"")</f>
        <v/>
      </c>
      <c r="G97" t="str">
        <f>IF(C97&lt;&gt;"",G2,"")</f>
        <v/>
      </c>
    </row>
    <row r="98" spans="1:7">
      <c r="A98" t="str">
        <f>IF(C98&lt;&gt;"",A2,"")</f>
        <v/>
      </c>
      <c r="B98" t="str">
        <f>IF(C98&lt;&gt;"",B2,"")</f>
        <v/>
      </c>
      <c r="C98" t="str">
        <f>IF(Sheet5!B35&lt;&gt;"",Sheet5!B35,"")</f>
        <v/>
      </c>
      <c r="D98" t="str">
        <f>IF(C98&lt;&gt;"",D2,"")</f>
        <v/>
      </c>
      <c r="E98" s="65" t="str">
        <f>IF(C98&lt;&gt;"",IF(Sheet5!F35="ABS","ABS",SUM(Sheet5!D35,Sheet5!F35)),"")</f>
        <v/>
      </c>
      <c r="F98" t="str">
        <f>IF(C98&lt;&gt;"",IF(Sheet1!O12=30,1,IF(Sheet1!O12=60,2,IF(Sheet1!O12=90,3))),"")</f>
        <v/>
      </c>
      <c r="G98" t="str">
        <f>IF(C98&lt;&gt;"",G2,"")</f>
        <v/>
      </c>
    </row>
    <row r="99" spans="1:7">
      <c r="A99" t="str">
        <f>IF(C99&lt;&gt;"",A2,"")</f>
        <v/>
      </c>
      <c r="B99" t="str">
        <f>IF(C99&lt;&gt;"",B2,"")</f>
        <v/>
      </c>
      <c r="C99" t="str">
        <f>IF(Sheet5!B36&lt;&gt;"",Sheet5!B36,"")</f>
        <v/>
      </c>
      <c r="D99" t="str">
        <f>IF(C99&lt;&gt;"",D2,"")</f>
        <v/>
      </c>
      <c r="E99" s="65" t="str">
        <f>IF(C99&lt;&gt;"",IF(Sheet5!F36="ABS","ABS",SUM(Sheet5!D36,Sheet5!F36)),"")</f>
        <v/>
      </c>
      <c r="F99" t="str">
        <f>IF(C99&lt;&gt;"",IF(Sheet1!O12=30,1,IF(Sheet1!O12=60,2,IF(Sheet1!O12=90,3))),"")</f>
        <v/>
      </c>
      <c r="G99" t="str">
        <f>IF(C99&lt;&gt;"",G2,"")</f>
        <v/>
      </c>
    </row>
    <row r="100" spans="1:7">
      <c r="A100" t="str">
        <f>IF(C100&lt;&gt;"",A2,"")</f>
        <v/>
      </c>
      <c r="B100" t="str">
        <f>IF(C100&lt;&gt;"",B2,"")</f>
        <v/>
      </c>
      <c r="C100" t="str">
        <f>IF(Sheet5!B37&lt;&gt;"",Sheet5!B37,"")</f>
        <v/>
      </c>
      <c r="D100" t="str">
        <f>IF(C100&lt;&gt;"",D2,"")</f>
        <v/>
      </c>
      <c r="E100" s="65" t="str">
        <f>IF(C100&lt;&gt;"",IF(Sheet5!F37="ABS","ABS",SUM(Sheet5!D37,Sheet5!F37)),"")</f>
        <v/>
      </c>
      <c r="F100" t="str">
        <f>IF(C100&lt;&gt;"",IF(Sheet1!O12=30,1,IF(Sheet1!O12=60,2,IF(Sheet1!O12=90,3))),"")</f>
        <v/>
      </c>
      <c r="G100" t="str">
        <f>IF(C100&lt;&gt;"",G2,"")</f>
        <v/>
      </c>
    </row>
    <row r="101" spans="1:7">
      <c r="A101" t="str">
        <f>IF(C101&lt;&gt;"",A2,"")</f>
        <v/>
      </c>
      <c r="B101" t="str">
        <f>IF(C101&lt;&gt;"",B2,"")</f>
        <v/>
      </c>
      <c r="C101" t="str">
        <f>IF(Sheet5!B38&lt;&gt;"",Sheet5!B38,"")</f>
        <v/>
      </c>
      <c r="D101" t="str">
        <f>IF(C101&lt;&gt;"",D2,"")</f>
        <v/>
      </c>
      <c r="E101" s="65" t="str">
        <f>IF(C101&lt;&gt;"",IF(Sheet5!F38="ABS","ABS",SUM(Sheet5!D38,Sheet5!F38)),"")</f>
        <v/>
      </c>
      <c r="F101" t="str">
        <f>IF(C101&lt;&gt;"",IF(Sheet1!O12=30,1,IF(Sheet1!O12=60,2,IF(Sheet1!O12=90,3))),"")</f>
        <v/>
      </c>
      <c r="G101" t="str">
        <f>IF(C101&lt;&gt;"",G2,"")</f>
        <v/>
      </c>
    </row>
    <row r="102" spans="1:7">
      <c r="A102" s="62" t="str">
        <f>IF(C102&lt;&gt;"",A2,"")</f>
        <v/>
      </c>
      <c r="B102" s="62" t="str">
        <f>IF(C102&lt;&gt;"",B2,"")</f>
        <v/>
      </c>
      <c r="C102" s="62" t="str">
        <f>IF(Sheet6!B19&lt;&gt;"",Sheet6!B19,"")</f>
        <v/>
      </c>
      <c r="D102" s="62" t="str">
        <f>IF(C102&lt;&gt;"",D2,"")</f>
        <v/>
      </c>
      <c r="E102" s="66" t="str">
        <f>IF(C102&lt;&gt;"",IF(Sheet6!F19="ABS","ABS",SUM(Sheet6!D19,Sheet6!F19)),"")</f>
        <v/>
      </c>
      <c r="F102" t="str">
        <f>IF(C102&lt;&gt;"",IF(Sheet1!O12=30,1,IF(Sheet1!O12=60,2,IF(Sheet1!O12=90,3))),"")</f>
        <v/>
      </c>
      <c r="G102" t="str">
        <f>IF(C102&lt;&gt;"",G2,"")</f>
        <v/>
      </c>
    </row>
    <row r="103" spans="1:7">
      <c r="A103" t="str">
        <f>IF(C103&lt;&gt;"",A2,"")</f>
        <v/>
      </c>
      <c r="B103" t="str">
        <f>IF(C103&lt;&gt;"",B2,"")</f>
        <v/>
      </c>
      <c r="C103" t="str">
        <f>IF(Sheet6!B20&lt;&gt;"",Sheet6!B20,"")</f>
        <v/>
      </c>
      <c r="D103" t="str">
        <f>IF(C103&lt;&gt;"",D2,"")</f>
        <v/>
      </c>
      <c r="E103" s="65" t="str">
        <f>IF(C103&lt;&gt;"",IF(Sheet6!F20="ABS","ABS",SUM(Sheet6!D20,Sheet6!F20)),"")</f>
        <v/>
      </c>
      <c r="F103" t="str">
        <f>IF(C103&lt;&gt;"",IF(Sheet1!O12=30,1,IF(Sheet1!O12=60,2,IF(Sheet1!O12=90,3))),"")</f>
        <v/>
      </c>
      <c r="G103" t="str">
        <f>IF(C103&lt;&gt;"",G2,"")</f>
        <v/>
      </c>
    </row>
    <row r="104" spans="1:7">
      <c r="A104" t="str">
        <f>IF(C104&lt;&gt;"",A2,"")</f>
        <v/>
      </c>
      <c r="B104" t="str">
        <f>IF(C104&lt;&gt;"",B2,"")</f>
        <v/>
      </c>
      <c r="C104" t="str">
        <f>IF(Sheet6!B21&lt;&gt;"",Sheet6!B21,"")</f>
        <v/>
      </c>
      <c r="D104" t="str">
        <f>IF(C104&lt;&gt;"",D2,"")</f>
        <v/>
      </c>
      <c r="E104" s="65" t="str">
        <f>IF(C104&lt;&gt;"",IF(Sheet6!F21="ABS","ABS",SUM(Sheet6!D21,Sheet6!F21)),"")</f>
        <v/>
      </c>
      <c r="F104" t="str">
        <f>IF(C104&lt;&gt;"",IF(Sheet1!O12=30,1,IF(Sheet1!O12=60,2,IF(Sheet1!O12=90,3))),"")</f>
        <v/>
      </c>
      <c r="G104" t="str">
        <f>IF(C104&lt;&gt;"",G2,"")</f>
        <v/>
      </c>
    </row>
    <row r="105" spans="1:7">
      <c r="A105" t="str">
        <f>IF(C105&lt;&gt;"",A2,"")</f>
        <v/>
      </c>
      <c r="B105" t="str">
        <f>IF(C105&lt;&gt;"",B2,"")</f>
        <v/>
      </c>
      <c r="C105" t="str">
        <f>IF(Sheet6!B22&lt;&gt;"",Sheet6!B22,"")</f>
        <v/>
      </c>
      <c r="D105" t="str">
        <f>IF(C105&lt;&gt;"",D2,"")</f>
        <v/>
      </c>
      <c r="E105" s="65" t="str">
        <f>IF(C105&lt;&gt;"",IF(Sheet6!F22="ABS","ABS",SUM(Sheet6!D22,Sheet6!F22)),"")</f>
        <v/>
      </c>
      <c r="F105" t="str">
        <f>IF(C105&lt;&gt;"",IF(Sheet1!O12=30,1,IF(Sheet1!O12=60,2,IF(Sheet1!O12=90,3))),"")</f>
        <v/>
      </c>
      <c r="G105" t="str">
        <f>IF(C105&lt;&gt;"",G2,"")</f>
        <v/>
      </c>
    </row>
    <row r="106" spans="1:7">
      <c r="A106" t="str">
        <f>IF(C106&lt;&gt;"",A2,"")</f>
        <v/>
      </c>
      <c r="B106" t="str">
        <f>IF(C106&lt;&gt;"",B2,"")</f>
        <v/>
      </c>
      <c r="C106" t="str">
        <f>IF(Sheet6!B23&lt;&gt;"",Sheet6!B23,"")</f>
        <v/>
      </c>
      <c r="D106" t="str">
        <f>IF(C106&lt;&gt;"",D2,"")</f>
        <v/>
      </c>
      <c r="E106" s="65" t="str">
        <f>IF(C106&lt;&gt;"",IF(Sheet6!F23="ABS","ABS",SUM(Sheet6!D23,Sheet6!F23)),"")</f>
        <v/>
      </c>
      <c r="F106" t="str">
        <f>IF(C106&lt;&gt;"",IF(Sheet1!O12=30,1,IF(Sheet1!O12=60,2,IF(Sheet1!O12=90,3))),"")</f>
        <v/>
      </c>
      <c r="G106" t="str">
        <f>IF(C106&lt;&gt;"",G2,"")</f>
        <v/>
      </c>
    </row>
    <row r="107" spans="1:7">
      <c r="A107" t="str">
        <f>IF(C107&lt;&gt;"",A2,"")</f>
        <v/>
      </c>
      <c r="B107" t="str">
        <f>IF(C107&lt;&gt;"",B2,"")</f>
        <v/>
      </c>
      <c r="C107" t="str">
        <f>IF(Sheet6!B24&lt;&gt;"",Sheet6!B24,"")</f>
        <v/>
      </c>
      <c r="D107" t="str">
        <f>IF(C107&lt;&gt;"",D2,"")</f>
        <v/>
      </c>
      <c r="E107" s="65" t="str">
        <f>IF(C107&lt;&gt;"",IF(Sheet6!F24="ABS","ABS",SUM(Sheet6!D24,Sheet6!F24)),"")</f>
        <v/>
      </c>
      <c r="F107" t="str">
        <f>IF(C107&lt;&gt;"",IF(Sheet1!O12=30,1,IF(Sheet1!O12=60,2,IF(Sheet1!O12=90,3))),"")</f>
        <v/>
      </c>
      <c r="G107" t="str">
        <f>IF(C107&lt;&gt;"",G2,"")</f>
        <v/>
      </c>
    </row>
    <row r="108" spans="1:7">
      <c r="A108" t="str">
        <f>IF(C108&lt;&gt;"",A2,"")</f>
        <v/>
      </c>
      <c r="B108" t="str">
        <f>IF(C108&lt;&gt;"",B2,"")</f>
        <v/>
      </c>
      <c r="C108" t="str">
        <f>IF(Sheet6!B25&lt;&gt;"",Sheet6!B25,"")</f>
        <v/>
      </c>
      <c r="D108" t="str">
        <f>IF(C108&lt;&gt;"",D2,"")</f>
        <v/>
      </c>
      <c r="E108" s="65" t="str">
        <f>IF(C108&lt;&gt;"",IF(Sheet6!F25="ABS","ABS",SUM(Sheet6!D25,Sheet6!F25)),"")</f>
        <v/>
      </c>
      <c r="F108" t="str">
        <f>IF(C108&lt;&gt;"",IF(Sheet1!O12=30,1,IF(Sheet1!O12=60,2,IF(Sheet1!O12=90,3))),"")</f>
        <v/>
      </c>
      <c r="G108" t="str">
        <f>IF(C108&lt;&gt;"",G2,"")</f>
        <v/>
      </c>
    </row>
    <row r="109" spans="1:7">
      <c r="A109" t="str">
        <f>IF(C109&lt;&gt;"",A2,"")</f>
        <v/>
      </c>
      <c r="B109" t="str">
        <f>IF(C109&lt;&gt;"",B2,"")</f>
        <v/>
      </c>
      <c r="C109" t="str">
        <f>IF(Sheet6!B26&lt;&gt;"",Sheet6!B26,"")</f>
        <v/>
      </c>
      <c r="D109" t="str">
        <f>IF(C109&lt;&gt;"",D2,"")</f>
        <v/>
      </c>
      <c r="E109" s="65" t="str">
        <f>IF(C109&lt;&gt;"",IF(Sheet6!F26="ABS","ABS",SUM(Sheet6!D26,Sheet6!F26)),"")</f>
        <v/>
      </c>
      <c r="F109" t="str">
        <f>IF(C109&lt;&gt;"",IF(Sheet1!O12=30,1,IF(Sheet1!O12=60,2,IF(Sheet1!O12=90,3))),"")</f>
        <v/>
      </c>
      <c r="G109" t="str">
        <f>IF(C109&lt;&gt;"",G2,"")</f>
        <v/>
      </c>
    </row>
    <row r="110" spans="1:7">
      <c r="A110" t="str">
        <f>IF(C110&lt;&gt;"",A2,"")</f>
        <v/>
      </c>
      <c r="B110" t="str">
        <f>IF(C110&lt;&gt;"",B2,"")</f>
        <v/>
      </c>
      <c r="C110" t="str">
        <f>IF(Sheet6!B27&lt;&gt;"",Sheet6!B27,"")</f>
        <v/>
      </c>
      <c r="D110" t="str">
        <f>IF(C110&lt;&gt;"",D2,"")</f>
        <v/>
      </c>
      <c r="E110" s="65" t="str">
        <f>IF(C110&lt;&gt;"",IF(Sheet6!F27="ABS","ABS",SUM(Sheet6!D27,Sheet6!F27)),"")</f>
        <v/>
      </c>
      <c r="F110" t="str">
        <f>IF(C110&lt;&gt;"",IF(Sheet1!O12=30,1,IF(Sheet1!O12=60,2,IF(Sheet1!O12=90,3))),"")</f>
        <v/>
      </c>
      <c r="G110" t="str">
        <f>IF(C110&lt;&gt;"",G2,"")</f>
        <v/>
      </c>
    </row>
    <row r="111" spans="1:7">
      <c r="A111" t="str">
        <f>IF(C111&lt;&gt;"",A2,"")</f>
        <v/>
      </c>
      <c r="B111" t="str">
        <f>IF(C111&lt;&gt;"",B2,"")</f>
        <v/>
      </c>
      <c r="C111" t="str">
        <f>IF(Sheet6!B28&lt;&gt;"",Sheet6!B28,"")</f>
        <v/>
      </c>
      <c r="D111" t="str">
        <f>IF(C111&lt;&gt;"",D2,"")</f>
        <v/>
      </c>
      <c r="E111" s="65" t="str">
        <f>IF(C111&lt;&gt;"",IF(Sheet6!F28="ABS","ABS",SUM(Sheet6!D28,Sheet6!F28)),"")</f>
        <v/>
      </c>
      <c r="F111" t="str">
        <f>IF(C111&lt;&gt;"",IF(Sheet1!O12=30,1,IF(Sheet1!O12=60,2,IF(Sheet1!O12=90,3))),"")</f>
        <v/>
      </c>
      <c r="G111" t="str">
        <f>IF(C111&lt;&gt;"",G2,"")</f>
        <v/>
      </c>
    </row>
    <row r="112" spans="1:7">
      <c r="A112" t="str">
        <f>IF(C112&lt;&gt;"",A2,"")</f>
        <v/>
      </c>
      <c r="B112" t="str">
        <f>IF(C112&lt;&gt;"",B2,"")</f>
        <v/>
      </c>
      <c r="C112" t="str">
        <f>IF(Sheet6!B29&lt;&gt;"",Sheet6!B29,"")</f>
        <v/>
      </c>
      <c r="D112" t="str">
        <f>IF(C112&lt;&gt;"",D2,"")</f>
        <v/>
      </c>
      <c r="E112" s="65" t="str">
        <f>IF(C112&lt;&gt;"",IF(Sheet6!F29="ABS","ABS",SUM(Sheet6!D29,Sheet6!F29)),"")</f>
        <v/>
      </c>
      <c r="F112" t="str">
        <f>IF(C112&lt;&gt;"",IF(Sheet1!O12=30,1,IF(Sheet1!O12=60,2,IF(Sheet1!O12=90,3))),"")</f>
        <v/>
      </c>
      <c r="G112" t="str">
        <f>IF(C112&lt;&gt;"",G2,"")</f>
        <v/>
      </c>
    </row>
    <row r="113" spans="1:7">
      <c r="A113" t="str">
        <f>IF(C113&lt;&gt;"",A2,"")</f>
        <v/>
      </c>
      <c r="B113" t="str">
        <f>IF(C113&lt;&gt;"",B2,"")</f>
        <v/>
      </c>
      <c r="C113" t="str">
        <f>IF(Sheet6!B30&lt;&gt;"",Sheet6!B30,"")</f>
        <v/>
      </c>
      <c r="D113" t="str">
        <f>IF(C113&lt;&gt;"",D2,"")</f>
        <v/>
      </c>
      <c r="E113" s="65" t="str">
        <f>IF(C113&lt;&gt;"",IF(Sheet6!F30="ABS","ABS",SUM(Sheet6!D30,Sheet6!F30)),"")</f>
        <v/>
      </c>
      <c r="F113" t="str">
        <f>IF(C113&lt;&gt;"",IF(Sheet1!O12=30,1,IF(Sheet1!O12=60,2,IF(Sheet1!O12=90,3))),"")</f>
        <v/>
      </c>
      <c r="G113" t="str">
        <f>IF(C113&lt;&gt;"",G2,"")</f>
        <v/>
      </c>
    </row>
    <row r="114" spans="1:7">
      <c r="A114" t="str">
        <f>IF(C114&lt;&gt;"",A2,"")</f>
        <v/>
      </c>
      <c r="B114" t="str">
        <f>IF(C114&lt;&gt;"",B2,"")</f>
        <v/>
      </c>
      <c r="C114" t="str">
        <f>IF(Sheet6!B31&lt;&gt;"",Sheet6!B31,"")</f>
        <v/>
      </c>
      <c r="D114" t="str">
        <f>IF(C114&lt;&gt;"",D2,"")</f>
        <v/>
      </c>
      <c r="E114" s="65" t="str">
        <f>IF(C114&lt;&gt;"",IF(Sheet6!F31="ABS","ABS",SUM(Sheet6!D31,Sheet6!F31)),"")</f>
        <v/>
      </c>
      <c r="F114" t="str">
        <f>IF(C114&lt;&gt;"",IF(Sheet1!O12=30,1,IF(Sheet1!O12=60,2,IF(Sheet1!O12=90,3))),"")</f>
        <v/>
      </c>
      <c r="G114" t="str">
        <f>IF(C114&lt;&gt;"",G2,"")</f>
        <v/>
      </c>
    </row>
    <row r="115" spans="1:7">
      <c r="A115" t="str">
        <f>IF(C115&lt;&gt;"",A2,"")</f>
        <v/>
      </c>
      <c r="B115" t="str">
        <f>IF(C115&lt;&gt;"",B2,"")</f>
        <v/>
      </c>
      <c r="C115" t="str">
        <f>IF(Sheet6!B32&lt;&gt;"",Sheet6!B32,"")</f>
        <v/>
      </c>
      <c r="D115" t="str">
        <f>IF(C115&lt;&gt;"",D2,"")</f>
        <v/>
      </c>
      <c r="E115" s="65" t="str">
        <f>IF(C115&lt;&gt;"",IF(Sheet6!F32="ABS","ABS",SUM(Sheet6!D32,Sheet6!F32)),"")</f>
        <v/>
      </c>
      <c r="F115" t="str">
        <f>IF(C115&lt;&gt;"",IF(Sheet1!O12=30,1,IF(Sheet1!O12=60,2,IF(Sheet1!O12=90,3))),"")</f>
        <v/>
      </c>
      <c r="G115" t="str">
        <f>IF(C115&lt;&gt;"",G2,"")</f>
        <v/>
      </c>
    </row>
    <row r="116" spans="1:7">
      <c r="A116" t="str">
        <f>IF(C116&lt;&gt;"",A2,"")</f>
        <v/>
      </c>
      <c r="B116" t="str">
        <f>IF(C116&lt;&gt;"",B2,"")</f>
        <v/>
      </c>
      <c r="C116" t="str">
        <f>IF(Sheet6!B33&lt;&gt;"",Sheet6!B33,"")</f>
        <v/>
      </c>
      <c r="D116" t="str">
        <f>IF(C116&lt;&gt;"",D2,"")</f>
        <v/>
      </c>
      <c r="E116" s="65" t="str">
        <f>IF(C116&lt;&gt;"",IF(Sheet6!F33="ABS","ABS",SUM(Sheet6!D33,Sheet6!F33)),"")</f>
        <v/>
      </c>
      <c r="F116" t="str">
        <f>IF(C116&lt;&gt;"",IF(Sheet1!O12=30,1,IF(Sheet1!O12=60,2,IF(Sheet1!O12=90,3))),"")</f>
        <v/>
      </c>
      <c r="G116" t="str">
        <f>IF(C116&lt;&gt;"",G2,"")</f>
        <v/>
      </c>
    </row>
    <row r="117" spans="1:7">
      <c r="A117" t="str">
        <f>IF(C117&lt;&gt;"",A2,"")</f>
        <v/>
      </c>
      <c r="B117" t="str">
        <f>IF(C117&lt;&gt;"",B2,"")</f>
        <v/>
      </c>
      <c r="C117" t="str">
        <f>IF(Sheet6!B34&lt;&gt;"",Sheet6!B34,"")</f>
        <v/>
      </c>
      <c r="D117" t="str">
        <f>IF(C117&lt;&gt;"",D2,"")</f>
        <v/>
      </c>
      <c r="E117" s="65" t="str">
        <f>IF(C117&lt;&gt;"",IF(Sheet6!F34="ABS","ABS",SUM(Sheet6!D34,Sheet6!F34)),"")</f>
        <v/>
      </c>
      <c r="F117" t="str">
        <f>IF(C117&lt;&gt;"",IF(Sheet1!O12=30,1,IF(Sheet1!O12=60,2,IF(Sheet1!O12=90,3))),"")</f>
        <v/>
      </c>
      <c r="G117" t="str">
        <f>IF(C117&lt;&gt;"",G2,"")</f>
        <v/>
      </c>
    </row>
    <row r="118" spans="1:7">
      <c r="A118" t="str">
        <f>IF(C118&lt;&gt;"",A2,"")</f>
        <v/>
      </c>
      <c r="B118" t="str">
        <f>IF(C118&lt;&gt;"",B2,"")</f>
        <v/>
      </c>
      <c r="C118" t="str">
        <f>IF(Sheet6!B35&lt;&gt;"",Sheet6!B35,"")</f>
        <v/>
      </c>
      <c r="D118" t="str">
        <f>IF(C118&lt;&gt;"",D2,"")</f>
        <v/>
      </c>
      <c r="E118" s="65" t="str">
        <f>IF(C118&lt;&gt;"",IF(Sheet6!F35="ABS","ABS",SUM(Sheet6!D35,Sheet6!F35)),"")</f>
        <v/>
      </c>
      <c r="F118" t="str">
        <f>IF(C118&lt;&gt;"",IF(Sheet1!O12=30,1,IF(Sheet1!O12=60,2,IF(Sheet1!O12=90,3))),"")</f>
        <v/>
      </c>
      <c r="G118" t="str">
        <f>IF(C118&lt;&gt;"",G2,"")</f>
        <v/>
      </c>
    </row>
    <row r="119" spans="1:7">
      <c r="A119" t="str">
        <f>IF(C119&lt;&gt;"",A2,"")</f>
        <v/>
      </c>
      <c r="B119" t="str">
        <f>IF(C119&lt;&gt;"",B2,"")</f>
        <v/>
      </c>
      <c r="C119" t="str">
        <f>IF(Sheet6!B36&lt;&gt;"",Sheet6!B36,"")</f>
        <v/>
      </c>
      <c r="D119" t="str">
        <f>IF(C119&lt;&gt;"",D2,"")</f>
        <v/>
      </c>
      <c r="E119" s="65" t="str">
        <f>IF(C119&lt;&gt;"",IF(Sheet6!F36="ABS","ABS",SUM(Sheet6!D36,Sheet6!F36)),"")</f>
        <v/>
      </c>
      <c r="F119" t="str">
        <f>IF(C119&lt;&gt;"",IF(Sheet1!O12=30,1,IF(Sheet1!O12=60,2,IF(Sheet1!O12=90,3))),"")</f>
        <v/>
      </c>
      <c r="G119" t="str">
        <f>IF(C119&lt;&gt;"",G2,"")</f>
        <v/>
      </c>
    </row>
    <row r="120" spans="1:7">
      <c r="A120" t="str">
        <f>IF(C120&lt;&gt;"",A2,"")</f>
        <v/>
      </c>
      <c r="B120" t="str">
        <f>IF(C120&lt;&gt;"",B2,"")</f>
        <v/>
      </c>
      <c r="C120" t="str">
        <f>IF(Sheet6!B37&lt;&gt;"",Sheet6!B37,"")</f>
        <v/>
      </c>
      <c r="D120" t="str">
        <f>IF(C120&lt;&gt;"",D2,"")</f>
        <v/>
      </c>
      <c r="E120" s="65" t="str">
        <f>IF(C120&lt;&gt;"",IF(Sheet6!F37="ABS","ABS",SUM(Sheet6!D37,Sheet6!F37)),"")</f>
        <v/>
      </c>
      <c r="F120" t="str">
        <f>IF(C120&lt;&gt;"",IF(Sheet1!O12=30,1,IF(Sheet1!O12=60,2,IF(Sheet1!O12=90,3))),"")</f>
        <v/>
      </c>
      <c r="G120" t="str">
        <f>IF(C120&lt;&gt;"",G2,"")</f>
        <v/>
      </c>
    </row>
    <row r="121" spans="1:7">
      <c r="A121" t="str">
        <f>IF(C121&lt;&gt;"",A2,"")</f>
        <v/>
      </c>
      <c r="B121" t="str">
        <f>IF(C121&lt;&gt;"",B2,"")</f>
        <v/>
      </c>
      <c r="C121" t="str">
        <f>IF(Sheet6!B38&lt;&gt;"",Sheet6!B38,"")</f>
        <v/>
      </c>
      <c r="D121" t="str">
        <f>IF(C121&lt;&gt;"",D2,"")</f>
        <v/>
      </c>
      <c r="E121" s="65" t="str">
        <f>IF(C121&lt;&gt;"",IF(Sheet6!F38="ABS","ABS",SUM(Sheet6!D38,Sheet6!F38)),"")</f>
        <v/>
      </c>
      <c r="F121" t="str">
        <f>IF(C121&lt;&gt;"",IF(Sheet1!O12=30,1,IF(Sheet1!O12=60,2,IF(Sheet1!O12=90,3))),"")</f>
        <v/>
      </c>
      <c r="G121" t="str">
        <f>IF(C121&lt;&gt;"",G2,"")</f>
        <v/>
      </c>
    </row>
    <row r="122" spans="1:7">
      <c r="A122" s="62" t="str">
        <f>IF(C122&lt;&gt;"",A2,"")</f>
        <v/>
      </c>
      <c r="B122" s="62" t="str">
        <f>IF(C122&lt;&gt;"",B2,"")</f>
        <v/>
      </c>
      <c r="C122" s="62" t="str">
        <f>IF(Sheet7!B19&lt;&gt;"",Sheet7!B19,"")</f>
        <v/>
      </c>
      <c r="D122" s="62" t="str">
        <f>IF(C122&lt;&gt;"",D2,"")</f>
        <v/>
      </c>
      <c r="E122" s="66" t="str">
        <f>IF(C122&lt;&gt;"",IF(Sheet7!F19="ABS","ABS",SUM(Sheet7!D19,Sheet7!F19)),"")</f>
        <v/>
      </c>
      <c r="F122" t="str">
        <f>IF(C122&lt;&gt;"",IF(Sheet1!O12=30,1,IF(Sheet1!O12=60,2,IF(Sheet1!O12=90,3))),"")</f>
        <v/>
      </c>
      <c r="G122" t="str">
        <f>IF(C122&lt;&gt;"",G2,"")</f>
        <v/>
      </c>
    </row>
    <row r="123" spans="1:7">
      <c r="A123" t="str">
        <f>IF(C123&lt;&gt;"",A2,"")</f>
        <v/>
      </c>
      <c r="B123" t="str">
        <f>IF(C123&lt;&gt;"",B2,"")</f>
        <v/>
      </c>
      <c r="C123" t="str">
        <f>IF(Sheet7!B20&lt;&gt;"",Sheet7!B20,"")</f>
        <v/>
      </c>
      <c r="D123" t="str">
        <f>IF(C123&lt;&gt;"",D2,"")</f>
        <v/>
      </c>
      <c r="E123" s="65" t="str">
        <f>IF(C123&lt;&gt;"",IF(Sheet7!F20="ABS","ABS",SUM(Sheet7!D20,Sheet7!F20)),"")</f>
        <v/>
      </c>
      <c r="F123" t="str">
        <f>IF(C123&lt;&gt;"",IF(Sheet1!O12=30,1,IF(Sheet1!O12=60,2,IF(Sheet1!O12=90,3))),"")</f>
        <v/>
      </c>
      <c r="G123" t="str">
        <f>IF(C123&lt;&gt;"",G2,"")</f>
        <v/>
      </c>
    </row>
    <row r="124" spans="1:7">
      <c r="A124" t="str">
        <f>IF(C124&lt;&gt;"",A2,"")</f>
        <v/>
      </c>
      <c r="B124" t="str">
        <f>IF(C124&lt;&gt;"",B2,"")</f>
        <v/>
      </c>
      <c r="C124" t="str">
        <f>IF(Sheet7!B21&lt;&gt;"",Sheet7!B21,"")</f>
        <v/>
      </c>
      <c r="D124" t="str">
        <f>IF(C124&lt;&gt;"",D2,"")</f>
        <v/>
      </c>
      <c r="E124" s="65" t="str">
        <f>IF(C124&lt;&gt;"",IF(Sheet7!F21="ABS","ABS",SUM(Sheet7!D21,Sheet7!F21)),"")</f>
        <v/>
      </c>
      <c r="F124" t="str">
        <f>IF(C124&lt;&gt;"",IF(Sheet1!O12=30,1,IF(Sheet1!O12=60,2,IF(Sheet1!O12=90,3))),"")</f>
        <v/>
      </c>
      <c r="G124" t="str">
        <f>IF(C124&lt;&gt;"",G2,"")</f>
        <v/>
      </c>
    </row>
    <row r="125" spans="1:7">
      <c r="A125" t="str">
        <f>IF(C125&lt;&gt;"",A2,"")</f>
        <v/>
      </c>
      <c r="B125" t="str">
        <f>IF(C125&lt;&gt;"",B2,"")</f>
        <v/>
      </c>
      <c r="C125" t="str">
        <f>IF(Sheet7!B22&lt;&gt;"",Sheet7!B22,"")</f>
        <v/>
      </c>
      <c r="D125" t="str">
        <f>IF(C125&lt;&gt;"",D2,"")</f>
        <v/>
      </c>
      <c r="E125" s="65" t="str">
        <f>IF(C125&lt;&gt;"",IF(Sheet7!F22="ABS","ABS",SUM(Sheet7!D22,Sheet7!F22)),"")</f>
        <v/>
      </c>
      <c r="F125" t="str">
        <f>IF(C125&lt;&gt;"",IF(Sheet1!O12=30,1,IF(Sheet1!O12=60,2,IF(Sheet1!O12=90,3))),"")</f>
        <v/>
      </c>
      <c r="G125" t="str">
        <f>IF(C125&lt;&gt;"",G2,"")</f>
        <v/>
      </c>
    </row>
    <row r="126" spans="1:7">
      <c r="A126" t="str">
        <f>IF(C126&lt;&gt;"",A2,"")</f>
        <v/>
      </c>
      <c r="B126" t="str">
        <f>IF(C126&lt;&gt;"",B2,"")</f>
        <v/>
      </c>
      <c r="C126" t="str">
        <f>IF(Sheet7!B23&lt;&gt;"",Sheet7!B23,"")</f>
        <v/>
      </c>
      <c r="D126" t="str">
        <f>IF(C126&lt;&gt;"",D2,"")</f>
        <v/>
      </c>
      <c r="E126" s="65" t="str">
        <f>IF(C126&lt;&gt;"",IF(Sheet7!F23="ABS","ABS",SUM(Sheet7!D23,Sheet7!F23)),"")</f>
        <v/>
      </c>
      <c r="F126" t="str">
        <f>IF(C126&lt;&gt;"",IF(Sheet1!O12=30,1,IF(Sheet1!O12=60,2,IF(Sheet1!O12=90,3))),"")</f>
        <v/>
      </c>
      <c r="G126" t="str">
        <f>IF(C126&lt;&gt;"",G2,"")</f>
        <v/>
      </c>
    </row>
    <row r="127" spans="1:7">
      <c r="A127" t="str">
        <f>IF(C127&lt;&gt;"",A2,"")</f>
        <v/>
      </c>
      <c r="B127" t="str">
        <f>IF(C127&lt;&gt;"",B2,"")</f>
        <v/>
      </c>
      <c r="C127" t="str">
        <f>IF(Sheet7!B24&lt;&gt;"",Sheet7!B24,"")</f>
        <v/>
      </c>
      <c r="D127" t="str">
        <f>IF(C127&lt;&gt;"",D2,"")</f>
        <v/>
      </c>
      <c r="E127" s="65" t="str">
        <f>IF(C127&lt;&gt;"",IF(Sheet7!F24="ABS","ABS",SUM(Sheet7!D24,Sheet7!F24)),"")</f>
        <v/>
      </c>
      <c r="F127" t="str">
        <f>IF(C127&lt;&gt;"",IF(Sheet1!O12=30,1,IF(Sheet1!O12=60,2,IF(Sheet1!O12=90,3))),"")</f>
        <v/>
      </c>
      <c r="G127" t="str">
        <f>IF(C127&lt;&gt;"",G2,"")</f>
        <v/>
      </c>
    </row>
    <row r="128" spans="1:7">
      <c r="A128" t="str">
        <f>IF(C128&lt;&gt;"",A2,"")</f>
        <v/>
      </c>
      <c r="B128" t="str">
        <f>IF(C128&lt;&gt;"",B2,"")</f>
        <v/>
      </c>
      <c r="C128" t="str">
        <f>IF(Sheet7!B25&lt;&gt;"",Sheet7!B25,"")</f>
        <v/>
      </c>
      <c r="D128" t="str">
        <f>IF(C128&lt;&gt;"",D2,"")</f>
        <v/>
      </c>
      <c r="E128" s="65" t="str">
        <f>IF(C128&lt;&gt;"",IF(Sheet7!F25="ABS","ABS",SUM(Sheet7!D25,Sheet7!F25)),"")</f>
        <v/>
      </c>
      <c r="F128" t="str">
        <f>IF(C128&lt;&gt;"",IF(Sheet1!O12=30,1,IF(Sheet1!O12=60,2,IF(Sheet1!O12=90,3))),"")</f>
        <v/>
      </c>
      <c r="G128" t="str">
        <f>IF(C128&lt;&gt;"",G2,"")</f>
        <v/>
      </c>
    </row>
    <row r="129" spans="1:7">
      <c r="A129" t="str">
        <f>IF(C129&lt;&gt;"",A2,"")</f>
        <v/>
      </c>
      <c r="B129" t="str">
        <f>IF(C129&lt;&gt;"",B2,"")</f>
        <v/>
      </c>
      <c r="C129" t="str">
        <f>IF(Sheet7!B26&lt;&gt;"",Sheet7!B26,"")</f>
        <v/>
      </c>
      <c r="D129" t="str">
        <f>IF(C129&lt;&gt;"",D2,"")</f>
        <v/>
      </c>
      <c r="E129" s="65" t="str">
        <f>IF(C129&lt;&gt;"",IF(Sheet7!F26="ABS","ABS",SUM(Sheet7!D26,Sheet7!F26)),"")</f>
        <v/>
      </c>
      <c r="F129" t="str">
        <f>IF(C129&lt;&gt;"",IF(Sheet1!O12=30,1,IF(Sheet1!O12=60,2,IF(Sheet1!O12=90,3))),"")</f>
        <v/>
      </c>
      <c r="G129" t="str">
        <f>IF(C129&lt;&gt;"",G2,"")</f>
        <v/>
      </c>
    </row>
    <row r="130" spans="1:7">
      <c r="A130" t="str">
        <f>IF(C130&lt;&gt;"",A2,"")</f>
        <v/>
      </c>
      <c r="B130" t="str">
        <f>IF(C130&lt;&gt;"",B2,"")</f>
        <v/>
      </c>
      <c r="C130" t="str">
        <f>IF(Sheet7!B27&lt;&gt;"",Sheet7!B27,"")</f>
        <v/>
      </c>
      <c r="D130" t="str">
        <f>IF(C130&lt;&gt;"",D2,"")</f>
        <v/>
      </c>
      <c r="E130" s="65" t="str">
        <f>IF(C130&lt;&gt;"",IF(Sheet7!F27="ABS","ABS",SUM(Sheet7!D27,Sheet7!F27)),"")</f>
        <v/>
      </c>
      <c r="F130" t="str">
        <f>IF(C130&lt;&gt;"",IF(Sheet1!O12=30,1,IF(Sheet1!O12=60,2,IF(Sheet1!O12=90,3))),"")</f>
        <v/>
      </c>
      <c r="G130" t="str">
        <f>IF(C130&lt;&gt;"",G2,"")</f>
        <v/>
      </c>
    </row>
    <row r="131" spans="1:7">
      <c r="A131" t="str">
        <f>IF(C131&lt;&gt;"",A2,"")</f>
        <v/>
      </c>
      <c r="B131" t="str">
        <f>IF(C131&lt;&gt;"",B2,"")</f>
        <v/>
      </c>
      <c r="C131" t="str">
        <f>IF(Sheet7!B28&lt;&gt;"",Sheet7!B28,"")</f>
        <v/>
      </c>
      <c r="D131" t="str">
        <f>IF(C131&lt;&gt;"",D2,"")</f>
        <v/>
      </c>
      <c r="E131" s="65" t="str">
        <f>IF(C131&lt;&gt;"",IF(Sheet7!F28="ABS","ABS",SUM(Sheet7!D28,Sheet7!F28)),"")</f>
        <v/>
      </c>
      <c r="F131" t="str">
        <f>IF(C131&lt;&gt;"",IF(Sheet1!O12=30,1,IF(Sheet1!O12=60,2,IF(Sheet1!O12=90,3))),"")</f>
        <v/>
      </c>
      <c r="G131" t="str">
        <f>IF(C131&lt;&gt;"",G2,"")</f>
        <v/>
      </c>
    </row>
    <row r="132" spans="1:7">
      <c r="A132" t="str">
        <f>IF(C132&lt;&gt;"",A2,"")</f>
        <v/>
      </c>
      <c r="B132" t="str">
        <f>IF(C132&lt;&gt;"",B2,"")</f>
        <v/>
      </c>
      <c r="C132" t="str">
        <f>IF(Sheet7!B29&lt;&gt;"",Sheet7!B29,"")</f>
        <v/>
      </c>
      <c r="D132" t="str">
        <f>IF(C132&lt;&gt;"",D2,"")</f>
        <v/>
      </c>
      <c r="E132" s="65" t="str">
        <f>IF(C132&lt;&gt;"",IF(Sheet7!F29="ABS","ABS",SUM(Sheet7!D29,Sheet7!F29)),"")</f>
        <v/>
      </c>
      <c r="F132" t="str">
        <f>IF(C132&lt;&gt;"",IF(Sheet1!O12=30,1,IF(Sheet1!O12=60,2,IF(Sheet1!O12=90,3))),"")</f>
        <v/>
      </c>
      <c r="G132" t="str">
        <f>IF(C132&lt;&gt;"",G2,"")</f>
        <v/>
      </c>
    </row>
    <row r="133" spans="1:7">
      <c r="A133" t="str">
        <f>IF(C133&lt;&gt;"",A2,"")</f>
        <v/>
      </c>
      <c r="B133" t="str">
        <f>IF(C133&lt;&gt;"",B2,"")</f>
        <v/>
      </c>
      <c r="C133" t="str">
        <f>IF(Sheet7!B30&lt;&gt;"",Sheet7!B30,"")</f>
        <v/>
      </c>
      <c r="D133" t="str">
        <f>IF(C133&lt;&gt;"",D2,"")</f>
        <v/>
      </c>
      <c r="E133" s="65" t="str">
        <f>IF(C133&lt;&gt;"",IF(Sheet7!F30="ABS","ABS",SUM(Sheet7!D30,Sheet7!F30)),"")</f>
        <v/>
      </c>
      <c r="F133" t="str">
        <f>IF(C133&lt;&gt;"",IF(Sheet1!O12=30,1,IF(Sheet1!O12=60,2,IF(Sheet1!O12=90,3))),"")</f>
        <v/>
      </c>
      <c r="G133" t="str">
        <f>IF(C133&lt;&gt;"",G2,"")</f>
        <v/>
      </c>
    </row>
    <row r="134" spans="1:7">
      <c r="A134" t="str">
        <f>IF(C134&lt;&gt;"",A2,"")</f>
        <v/>
      </c>
      <c r="B134" t="str">
        <f>IF(C134&lt;&gt;"",B2,"")</f>
        <v/>
      </c>
      <c r="C134" t="str">
        <f>IF(Sheet7!B31&lt;&gt;"",Sheet7!B31,"")</f>
        <v/>
      </c>
      <c r="D134" t="str">
        <f>IF(C134&lt;&gt;"",D2,"")</f>
        <v/>
      </c>
      <c r="E134" s="65" t="str">
        <f>IF(C134&lt;&gt;"",IF(Sheet7!F31="ABS","ABS",SUM(Sheet7!D31,Sheet7!F31)),"")</f>
        <v/>
      </c>
      <c r="F134" t="str">
        <f>IF(C134&lt;&gt;"",IF(Sheet1!O12=30,1,IF(Sheet1!O12=60,2,IF(Sheet1!O12=90,3))),"")</f>
        <v/>
      </c>
      <c r="G134" t="str">
        <f>IF(C134&lt;&gt;"",G2,"")</f>
        <v/>
      </c>
    </row>
    <row r="135" spans="1:7">
      <c r="A135" t="str">
        <f>IF(C135&lt;&gt;"",A2,"")</f>
        <v/>
      </c>
      <c r="B135" t="str">
        <f>IF(C135&lt;&gt;"",B2,"")</f>
        <v/>
      </c>
      <c r="C135" t="str">
        <f>IF(Sheet7!B32&lt;&gt;"",Sheet7!B32,"")</f>
        <v/>
      </c>
      <c r="D135" t="str">
        <f>IF(C135&lt;&gt;"",D2,"")</f>
        <v/>
      </c>
      <c r="E135" s="65" t="str">
        <f>IF(C135&lt;&gt;"",IF(Sheet7!F32="ABS","ABS",SUM(Sheet7!D32,Sheet7!F32)),"")</f>
        <v/>
      </c>
      <c r="F135" t="str">
        <f>IF(C135&lt;&gt;"",IF(Sheet1!O12=30,1,IF(Sheet1!O12=60,2,IF(Sheet1!O12=90,3))),"")</f>
        <v/>
      </c>
      <c r="G135" t="str">
        <f>IF(C135&lt;&gt;"",G2,"")</f>
        <v/>
      </c>
    </row>
    <row r="136" spans="1:7">
      <c r="A136" t="str">
        <f>IF(C136&lt;&gt;"",A2,"")</f>
        <v/>
      </c>
      <c r="B136" t="str">
        <f>IF(C136&lt;&gt;"",B2,"")</f>
        <v/>
      </c>
      <c r="C136" t="str">
        <f>IF(Sheet7!B33&lt;&gt;"",Sheet7!B33,"")</f>
        <v/>
      </c>
      <c r="D136" t="str">
        <f>IF(C136&lt;&gt;"",D2,"")</f>
        <v/>
      </c>
      <c r="E136" s="65" t="str">
        <f>IF(C136&lt;&gt;"",IF(Sheet7!F33="ABS","ABS",SUM(Sheet7!D33,Sheet7!F33)),"")</f>
        <v/>
      </c>
      <c r="F136" t="str">
        <f>IF(C136&lt;&gt;"",IF(Sheet1!O12=30,1,IF(Sheet1!O12=60,2,IF(Sheet1!O12=90,3))),"")</f>
        <v/>
      </c>
      <c r="G136" t="str">
        <f>IF(C136&lt;&gt;"",G2,"")</f>
        <v/>
      </c>
    </row>
    <row r="137" spans="1:7">
      <c r="A137" t="str">
        <f>IF(C137&lt;&gt;"",A2,"")</f>
        <v/>
      </c>
      <c r="B137" t="str">
        <f>IF(C137&lt;&gt;"",B2,"")</f>
        <v/>
      </c>
      <c r="C137" t="str">
        <f>IF(Sheet7!B34&lt;&gt;"",Sheet7!B34,"")</f>
        <v/>
      </c>
      <c r="D137" t="str">
        <f>IF(C137&lt;&gt;"",D2,"")</f>
        <v/>
      </c>
      <c r="E137" s="65" t="str">
        <f>IF(C137&lt;&gt;"",IF(Sheet7!F34="ABS","ABS",SUM(Sheet7!D34,Sheet7!F34)),"")</f>
        <v/>
      </c>
      <c r="F137" t="str">
        <f>IF(C137&lt;&gt;"",IF(Sheet1!O12=30,1,IF(Sheet1!O12=60,2,IF(Sheet1!O12=90,3))),"")</f>
        <v/>
      </c>
      <c r="G137" t="str">
        <f>IF(C137&lt;&gt;"",G2,"")</f>
        <v/>
      </c>
    </row>
    <row r="138" spans="1:7">
      <c r="A138" t="str">
        <f>IF(C138&lt;&gt;"",A2,"")</f>
        <v/>
      </c>
      <c r="B138" t="str">
        <f>IF(C138&lt;&gt;"",B2,"")</f>
        <v/>
      </c>
      <c r="C138" t="str">
        <f>IF(Sheet7!B35&lt;&gt;"",Sheet7!B35,"")</f>
        <v/>
      </c>
      <c r="D138" t="str">
        <f>IF(C138&lt;&gt;"",D2,"")</f>
        <v/>
      </c>
      <c r="E138" s="65" t="str">
        <f>IF(C138&lt;&gt;"",IF(Sheet7!F35="ABS","ABS",SUM(Sheet7!D35,Sheet7!F35)),"")</f>
        <v/>
      </c>
      <c r="F138" t="str">
        <f>IF(C138&lt;&gt;"",IF(Sheet1!O12=30,1,IF(Sheet1!O12=60,2,IF(Sheet1!O12=90,3))),"")</f>
        <v/>
      </c>
      <c r="G138" t="str">
        <f>IF(C138&lt;&gt;"",G2,"")</f>
        <v/>
      </c>
    </row>
    <row r="139" spans="1:7">
      <c r="A139" t="str">
        <f>IF(C139&lt;&gt;"",A2,"")</f>
        <v/>
      </c>
      <c r="B139" t="str">
        <f>IF(C139&lt;&gt;"",B2,"")</f>
        <v/>
      </c>
      <c r="C139" t="str">
        <f>IF(Sheet7!B36&lt;&gt;"",Sheet7!B36,"")</f>
        <v/>
      </c>
      <c r="D139" t="str">
        <f>IF(C139&lt;&gt;"",D2,"")</f>
        <v/>
      </c>
      <c r="E139" s="65" t="str">
        <f>IF(C139&lt;&gt;"",IF(Sheet7!F36="ABS","ABS",SUM(Sheet7!D36,Sheet7!F36)),"")</f>
        <v/>
      </c>
      <c r="F139" t="str">
        <f>IF(C139&lt;&gt;"",IF(Sheet1!O12=30,1,IF(Sheet1!O12=60,2,IF(Sheet1!O12=90,3))),"")</f>
        <v/>
      </c>
      <c r="G139" t="str">
        <f>IF(C139&lt;&gt;"",G2,"")</f>
        <v/>
      </c>
    </row>
    <row r="140" spans="1:7">
      <c r="A140" t="str">
        <f>IF(C140&lt;&gt;"",A2,"")</f>
        <v/>
      </c>
      <c r="B140" t="str">
        <f>IF(C140&lt;&gt;"",B2,"")</f>
        <v/>
      </c>
      <c r="C140" t="str">
        <f>IF(Sheet7!B37&lt;&gt;"",Sheet7!B37,"")</f>
        <v/>
      </c>
      <c r="D140" t="str">
        <f>IF(C140&lt;&gt;"",D2,"")</f>
        <v/>
      </c>
      <c r="E140" s="65" t="str">
        <f>IF(C140&lt;&gt;"",IF(Sheet7!F37="ABS","ABS",SUM(Sheet7!D37,Sheet7!F37)),"")</f>
        <v/>
      </c>
      <c r="F140" t="str">
        <f>IF(C140&lt;&gt;"",IF(Sheet1!O12=30,1,IF(Sheet1!O12=60,2,IF(Sheet1!O12=90,3))),"")</f>
        <v/>
      </c>
      <c r="G140" t="str">
        <f>IF(C140&lt;&gt;"",G2,"")</f>
        <v/>
      </c>
    </row>
    <row r="141" spans="1:7">
      <c r="A141" t="str">
        <f>IF(C141&lt;&gt;"",A2,"")</f>
        <v/>
      </c>
      <c r="B141" t="str">
        <f>IF(C141&lt;&gt;"",B2,"")</f>
        <v/>
      </c>
      <c r="C141" t="str">
        <f>IF(Sheet7!B38&lt;&gt;"",Sheet7!B38,"")</f>
        <v/>
      </c>
      <c r="D141" t="str">
        <f>IF(C141&lt;&gt;"",D2,"")</f>
        <v/>
      </c>
      <c r="E141" s="65" t="str">
        <f>IF(C141&lt;&gt;"",IF(Sheet7!F38="ABS","ABS",SUM(Sheet7!D38,Sheet7!F38)),"")</f>
        <v/>
      </c>
      <c r="F141" t="str">
        <f>IF(C141&lt;&gt;"",IF(Sheet1!O12=30,1,IF(Sheet1!O12=60,2,IF(Sheet1!O12=90,3))),"")</f>
        <v/>
      </c>
      <c r="G141" t="str">
        <f>IF(C141&lt;&gt;"",G2,"")</f>
        <v/>
      </c>
    </row>
    <row r="142" spans="1:7">
      <c r="A142" s="62" t="str">
        <f>IF(C142&lt;&gt;"",A2,"")</f>
        <v/>
      </c>
      <c r="B142" s="62" t="str">
        <f>IF(C142&lt;&gt;"",B2,"")</f>
        <v/>
      </c>
      <c r="C142" s="62" t="str">
        <f>IF(Sheet8!B19&lt;&gt;"",Sheet8!B19,"")</f>
        <v/>
      </c>
      <c r="D142" s="62" t="str">
        <f>IF(C142&lt;&gt;"",D2,"")</f>
        <v/>
      </c>
      <c r="E142" s="66" t="str">
        <f>IF(C142&lt;&gt;"",IF(Sheet8!F19="ABS","ABS",SUM(Sheet8!D19,Sheet8!F19)),"")</f>
        <v/>
      </c>
      <c r="F142" t="str">
        <f>IF(C142&lt;&gt;"",IF(Sheet1!O12=30,1,IF(Sheet1!O12=60,2,IF(Sheet1!O12=90,3))),"")</f>
        <v/>
      </c>
      <c r="G142" t="str">
        <f>IF(C142&lt;&gt;"",G2,"")</f>
        <v/>
      </c>
    </row>
    <row r="143" spans="1:7">
      <c r="A143" t="str">
        <f>IF(C143&lt;&gt;"",A2,"")</f>
        <v/>
      </c>
      <c r="B143" t="str">
        <f>IF(C143&lt;&gt;"",B2,"")</f>
        <v/>
      </c>
      <c r="C143" t="str">
        <f>IF(Sheet8!B20&lt;&gt;"",Sheet8!B20,"")</f>
        <v/>
      </c>
      <c r="D143" t="str">
        <f>IF(C143&lt;&gt;"",D2,"")</f>
        <v/>
      </c>
      <c r="E143" s="65" t="str">
        <f>IF(C143&lt;&gt;"",IF(Sheet8!F20="ABS","ABS",SUM(Sheet8!D20,Sheet8!F20)),"")</f>
        <v/>
      </c>
      <c r="F143" t="str">
        <f>IF(C143&lt;&gt;"",IF(Sheet1!O12=30,1,IF(Sheet1!O12=60,2,IF(Sheet1!O12=90,3))),"")</f>
        <v/>
      </c>
      <c r="G143" t="str">
        <f>IF(C143&lt;&gt;"",G2,"")</f>
        <v/>
      </c>
    </row>
    <row r="144" spans="1:7">
      <c r="A144" t="str">
        <f>IF(C144&lt;&gt;"",A2,"")</f>
        <v/>
      </c>
      <c r="B144" t="str">
        <f>IF(C144&lt;&gt;"",B2,"")</f>
        <v/>
      </c>
      <c r="C144" t="str">
        <f>IF(Sheet8!B21&lt;&gt;"",Sheet8!B21,"")</f>
        <v/>
      </c>
      <c r="D144" t="str">
        <f>IF(C144&lt;&gt;"",D2,"")</f>
        <v/>
      </c>
      <c r="E144" s="65" t="str">
        <f>IF(C144&lt;&gt;"",IF(Sheet8!F21="ABS","ABS",SUM(Sheet8!D21,Sheet8!F21)),"")</f>
        <v/>
      </c>
      <c r="F144" t="str">
        <f>IF(C144&lt;&gt;"",IF(Sheet1!O12=30,1,IF(Sheet1!O12=60,2,IF(Sheet1!O12=90,3))),"")</f>
        <v/>
      </c>
      <c r="G144" t="str">
        <f>IF(C144&lt;&gt;"",G2,"")</f>
        <v/>
      </c>
    </row>
    <row r="145" spans="1:7">
      <c r="A145" t="str">
        <f>IF(C145&lt;&gt;"",A2,"")</f>
        <v/>
      </c>
      <c r="B145" t="str">
        <f>IF(C145&lt;&gt;"",B2,"")</f>
        <v/>
      </c>
      <c r="C145" t="str">
        <f>IF(Sheet8!B22&lt;&gt;"",Sheet8!B22,"")</f>
        <v/>
      </c>
      <c r="D145" t="str">
        <f>IF(C145&lt;&gt;"",D2,"")</f>
        <v/>
      </c>
      <c r="E145" s="65" t="str">
        <f>IF(C145&lt;&gt;"",IF(Sheet8!F22="ABS","ABS",SUM(Sheet8!D22,Sheet8!F22)),"")</f>
        <v/>
      </c>
      <c r="F145" t="str">
        <f>IF(C145&lt;&gt;"",IF(Sheet1!O12=30,1,IF(Sheet1!O12=60,2,IF(Sheet1!O12=90,3))),"")</f>
        <v/>
      </c>
      <c r="G145" t="str">
        <f>IF(C145&lt;&gt;"",G2,"")</f>
        <v/>
      </c>
    </row>
    <row r="146" spans="1:7">
      <c r="A146" t="str">
        <f>IF(C146&lt;&gt;"",A2,"")</f>
        <v/>
      </c>
      <c r="B146" t="str">
        <f>IF(C146&lt;&gt;"",B2,"")</f>
        <v/>
      </c>
      <c r="C146" t="str">
        <f>IF(Sheet8!B23&lt;&gt;"",Sheet8!B23,"")</f>
        <v/>
      </c>
      <c r="D146" t="str">
        <f>IF(C146&lt;&gt;"",D2,"")</f>
        <v/>
      </c>
      <c r="E146" s="65" t="str">
        <f>IF(C146&lt;&gt;"",IF(Sheet8!F23="ABS","ABS",SUM(Sheet8!D23,Sheet8!F23)),"")</f>
        <v/>
      </c>
      <c r="F146" t="str">
        <f>IF(C146&lt;&gt;"",IF(Sheet1!O12=30,1,IF(Sheet1!O12=60,2,IF(Sheet1!O12=90,3))),"")</f>
        <v/>
      </c>
      <c r="G146" t="str">
        <f>IF(C146&lt;&gt;"",G2,"")</f>
        <v/>
      </c>
    </row>
    <row r="147" spans="1:7">
      <c r="A147" t="str">
        <f>IF(C147&lt;&gt;"",A2,"")</f>
        <v/>
      </c>
      <c r="B147" t="str">
        <f>IF(C147&lt;&gt;"",B2,"")</f>
        <v/>
      </c>
      <c r="C147" t="str">
        <f>IF(Sheet8!B24&lt;&gt;"",Sheet8!B24,"")</f>
        <v/>
      </c>
      <c r="D147" t="str">
        <f>IF(C147&lt;&gt;"",D2,"")</f>
        <v/>
      </c>
      <c r="E147" s="65" t="str">
        <f>IF(C147&lt;&gt;"",IF(Sheet8!F24="ABS","ABS",SUM(Sheet8!D24,Sheet8!F24)),"")</f>
        <v/>
      </c>
      <c r="F147" t="str">
        <f>IF(C147&lt;&gt;"",IF(Sheet1!O12=30,1,IF(Sheet1!O12=60,2,IF(Sheet1!O12=90,3))),"")</f>
        <v/>
      </c>
      <c r="G147" t="str">
        <f>IF(C147&lt;&gt;"",G2,"")</f>
        <v/>
      </c>
    </row>
    <row r="148" spans="1:7">
      <c r="A148" t="str">
        <f>IF(C148&lt;&gt;"",A2,"")</f>
        <v/>
      </c>
      <c r="B148" t="str">
        <f>IF(C148&lt;&gt;"",B2,"")</f>
        <v/>
      </c>
      <c r="C148" t="str">
        <f>IF(Sheet8!B25&lt;&gt;"",Sheet8!B25,"")</f>
        <v/>
      </c>
      <c r="D148" t="str">
        <f>IF(C148&lt;&gt;"",D2,"")</f>
        <v/>
      </c>
      <c r="E148" s="65" t="str">
        <f>IF(C148&lt;&gt;"",IF(Sheet8!F25="ABS","ABS",SUM(Sheet8!D25,Sheet8!F25)),"")</f>
        <v/>
      </c>
      <c r="F148" t="str">
        <f>IF(C148&lt;&gt;"",IF(Sheet1!O12=30,1,IF(Sheet1!O12=60,2,IF(Sheet1!O12=90,3))),"")</f>
        <v/>
      </c>
      <c r="G148" t="str">
        <f>IF(C148&lt;&gt;"",G2,"")</f>
        <v/>
      </c>
    </row>
    <row r="149" spans="1:7">
      <c r="A149" t="str">
        <f>IF(C149&lt;&gt;"",A2,"")</f>
        <v/>
      </c>
      <c r="B149" t="str">
        <f>IF(C149&lt;&gt;"",B2,"")</f>
        <v/>
      </c>
      <c r="C149" t="str">
        <f>IF(Sheet8!B26&lt;&gt;"",Sheet8!B26,"")</f>
        <v/>
      </c>
      <c r="D149" t="str">
        <f>IF(C149&lt;&gt;"",D2,"")</f>
        <v/>
      </c>
      <c r="E149" s="65" t="str">
        <f>IF(C149&lt;&gt;"",IF(Sheet8!F26="ABS","ABS",SUM(Sheet8!D26,Sheet8!F26)),"")</f>
        <v/>
      </c>
      <c r="F149" t="str">
        <f>IF(C149&lt;&gt;"",IF(Sheet1!O12=30,1,IF(Sheet1!O12=60,2,IF(Sheet1!O12=90,3))),"")</f>
        <v/>
      </c>
      <c r="G149" t="str">
        <f>IF(C149&lt;&gt;"",G2,"")</f>
        <v/>
      </c>
    </row>
    <row r="150" spans="1:7">
      <c r="A150" t="str">
        <f>IF(C150&lt;&gt;"",A2,"")</f>
        <v/>
      </c>
      <c r="B150" t="str">
        <f>IF(C150&lt;&gt;"",B2,"")</f>
        <v/>
      </c>
      <c r="C150" t="str">
        <f>IF(Sheet8!B27&lt;&gt;"",Sheet8!B27,"")</f>
        <v/>
      </c>
      <c r="D150" t="str">
        <f>IF(C150&lt;&gt;"",D2,"")</f>
        <v/>
      </c>
      <c r="E150" s="65" t="str">
        <f>IF(C150&lt;&gt;"",IF(Sheet8!F27="ABS","ABS",SUM(Sheet8!D27,Sheet8!F27)),"")</f>
        <v/>
      </c>
      <c r="F150" t="str">
        <f>IF(C150&lt;&gt;"",IF(Sheet1!O12=30,1,IF(Sheet1!O12=60,2,IF(Sheet1!O12=90,3))),"")</f>
        <v/>
      </c>
      <c r="G150" t="str">
        <f>IF(C150&lt;&gt;"",G2,"")</f>
        <v/>
      </c>
    </row>
    <row r="151" spans="1:7">
      <c r="A151" t="str">
        <f>IF(C151&lt;&gt;"",A2,"")</f>
        <v/>
      </c>
      <c r="B151" t="str">
        <f>IF(C151&lt;&gt;"",B2,"")</f>
        <v/>
      </c>
      <c r="C151" t="str">
        <f>IF(Sheet8!B28&lt;&gt;"",Sheet8!B28,"")</f>
        <v/>
      </c>
      <c r="D151" t="str">
        <f>IF(C151&lt;&gt;"",D2,"")</f>
        <v/>
      </c>
      <c r="E151" s="65" t="str">
        <f>IF(C151&lt;&gt;"",IF(Sheet8!F28="ABS","ABS",SUM(Sheet8!D28,Sheet8!F28)),"")</f>
        <v/>
      </c>
      <c r="F151" t="str">
        <f>IF(C151&lt;&gt;"",IF(Sheet1!O12=30,1,IF(Sheet1!O12=60,2,IF(Sheet1!O12=90,3))),"")</f>
        <v/>
      </c>
      <c r="G151" t="str">
        <f>IF(C151&lt;&gt;"",G2,"")</f>
        <v/>
      </c>
    </row>
    <row r="152" spans="1:7">
      <c r="A152" t="str">
        <f>IF(C152&lt;&gt;"",A2,"")</f>
        <v/>
      </c>
      <c r="B152" t="str">
        <f>IF(C152&lt;&gt;"",B2,"")</f>
        <v/>
      </c>
      <c r="C152" t="str">
        <f>IF(Sheet8!B29&lt;&gt;"",Sheet8!B29,"")</f>
        <v/>
      </c>
      <c r="D152" t="str">
        <f>IF(C152&lt;&gt;"",D2,"")</f>
        <v/>
      </c>
      <c r="E152" s="65" t="str">
        <f>IF(C152&lt;&gt;"",IF(Sheet8!F29="ABS","ABS",SUM(Sheet8!D29,Sheet8!F29)),"")</f>
        <v/>
      </c>
      <c r="F152" t="str">
        <f>IF(C152&lt;&gt;"",IF(Sheet1!O12=30,1,IF(Sheet1!O12=60,2,IF(Sheet1!O12=90,3))),"")</f>
        <v/>
      </c>
      <c r="G152" t="str">
        <f>IF(C152&lt;&gt;"",G2,"")</f>
        <v/>
      </c>
    </row>
    <row r="153" spans="1:7">
      <c r="A153" t="str">
        <f>IF(C153&lt;&gt;"",A2,"")</f>
        <v/>
      </c>
      <c r="B153" t="str">
        <f>IF(C153&lt;&gt;"",B2,"")</f>
        <v/>
      </c>
      <c r="C153" t="str">
        <f>IF(Sheet8!B30&lt;&gt;"",Sheet8!B30,"")</f>
        <v/>
      </c>
      <c r="D153" t="str">
        <f>IF(C153&lt;&gt;"",D2,"")</f>
        <v/>
      </c>
      <c r="E153" s="65" t="str">
        <f>IF(C153&lt;&gt;"",IF(Sheet8!F30="ABS","ABS",SUM(Sheet8!D30,Sheet8!F30)),"")</f>
        <v/>
      </c>
      <c r="F153" t="str">
        <f>IF(C153&lt;&gt;"",IF(Sheet1!O12=30,1,IF(Sheet1!O12=60,2,IF(Sheet1!O12=90,3))),"")</f>
        <v/>
      </c>
      <c r="G153" t="str">
        <f>IF(C153&lt;&gt;"",G2,"")</f>
        <v/>
      </c>
    </row>
    <row r="154" spans="1:7">
      <c r="A154" t="str">
        <f>IF(C154&lt;&gt;"",A2,"")</f>
        <v/>
      </c>
      <c r="B154" t="str">
        <f>IF(C154&lt;&gt;"",B2,"")</f>
        <v/>
      </c>
      <c r="C154" t="str">
        <f>IF(Sheet8!B31&lt;&gt;"",Sheet8!B31,"")</f>
        <v/>
      </c>
      <c r="D154" t="str">
        <f>IF(C154&lt;&gt;"",D2,"")</f>
        <v/>
      </c>
      <c r="E154" s="65" t="str">
        <f>IF(C154&lt;&gt;"",IF(Sheet8!F31="ABS","ABS",SUM(Sheet8!D31,Sheet8!F31)),"")</f>
        <v/>
      </c>
      <c r="F154" t="str">
        <f>IF(C154&lt;&gt;"",IF(Sheet1!O12=30,1,IF(Sheet1!O12=60,2,IF(Sheet1!O12=90,3))),"")</f>
        <v/>
      </c>
      <c r="G154" t="str">
        <f>IF(C154&lt;&gt;"",G2,"")</f>
        <v/>
      </c>
    </row>
    <row r="155" spans="1:7">
      <c r="A155" t="str">
        <f>IF(C155&lt;&gt;"",A2,"")</f>
        <v/>
      </c>
      <c r="B155" t="str">
        <f>IF(C155&lt;&gt;"",B2,"")</f>
        <v/>
      </c>
      <c r="C155" t="str">
        <f>IF(Sheet8!B32&lt;&gt;"",Sheet8!B32,"")</f>
        <v/>
      </c>
      <c r="D155" t="str">
        <f>IF(C155&lt;&gt;"",D2,"")</f>
        <v/>
      </c>
      <c r="E155" s="65" t="str">
        <f>IF(C155&lt;&gt;"",IF(Sheet8!F32="ABS","ABS",SUM(Sheet8!D32,Sheet8!F32)),"")</f>
        <v/>
      </c>
      <c r="F155" t="str">
        <f>IF(C155&lt;&gt;"",IF(Sheet1!O12=30,1,IF(Sheet1!O12=60,2,IF(Sheet1!O12=90,3))),"")</f>
        <v/>
      </c>
      <c r="G155" t="str">
        <f>IF(C155&lt;&gt;"",G2,"")</f>
        <v/>
      </c>
    </row>
    <row r="156" spans="1:7">
      <c r="A156" t="str">
        <f>IF(C156&lt;&gt;"",A2,"")</f>
        <v/>
      </c>
      <c r="B156" t="str">
        <f>IF(C156&lt;&gt;"",B2,"")</f>
        <v/>
      </c>
      <c r="C156" t="str">
        <f>IF(Sheet8!B33&lt;&gt;"",Sheet8!B33,"")</f>
        <v/>
      </c>
      <c r="D156" t="str">
        <f>IF(C156&lt;&gt;"",D2,"")</f>
        <v/>
      </c>
      <c r="E156" s="65" t="str">
        <f>IF(C156&lt;&gt;"",IF(Sheet8!F33="ABS","ABS",SUM(Sheet8!D33,Sheet8!F33)),"")</f>
        <v/>
      </c>
      <c r="F156" t="str">
        <f>IF(C156&lt;&gt;"",IF(Sheet1!O12=30,1,IF(Sheet1!O12=60,2,IF(Sheet1!O12=90,3))),"")</f>
        <v/>
      </c>
      <c r="G156" t="str">
        <f>IF(C156&lt;&gt;"",G2,"")</f>
        <v/>
      </c>
    </row>
    <row r="157" spans="1:7">
      <c r="A157" t="str">
        <f>IF(C157&lt;&gt;"",A2,"")</f>
        <v/>
      </c>
      <c r="B157" t="str">
        <f>IF(C157&lt;&gt;"",B2,"")</f>
        <v/>
      </c>
      <c r="C157" t="str">
        <f>IF(Sheet8!B34&lt;&gt;"",Sheet8!B34,"")</f>
        <v/>
      </c>
      <c r="D157" t="str">
        <f>IF(C157&lt;&gt;"",D2,"")</f>
        <v/>
      </c>
      <c r="E157" s="65" t="str">
        <f>IF(C157&lt;&gt;"",IF(Sheet8!F34="ABS","ABS",SUM(Sheet8!D34,Sheet8!F34)),"")</f>
        <v/>
      </c>
      <c r="F157" t="str">
        <f>IF(C157&lt;&gt;"",IF(Sheet1!O12=30,1,IF(Sheet1!O12=60,2,IF(Sheet1!O12=90,3))),"")</f>
        <v/>
      </c>
      <c r="G157" t="str">
        <f>IF(C157&lt;&gt;"",G2,"")</f>
        <v/>
      </c>
    </row>
    <row r="158" spans="1:7">
      <c r="A158" t="str">
        <f>IF(C158&lt;&gt;"",A2,"")</f>
        <v/>
      </c>
      <c r="B158" t="str">
        <f>IF(C158&lt;&gt;"",B2,"")</f>
        <v/>
      </c>
      <c r="C158" t="str">
        <f>IF(Sheet8!B35&lt;&gt;"",Sheet8!B35,"")</f>
        <v/>
      </c>
      <c r="D158" t="str">
        <f>IF(C158&lt;&gt;"",D2,"")</f>
        <v/>
      </c>
      <c r="E158" s="65" t="str">
        <f>IF(C158&lt;&gt;"",IF(Sheet8!F35="ABS","ABS",SUM(Sheet8!D35,Sheet8!F35)),"")</f>
        <v/>
      </c>
      <c r="F158" t="str">
        <f>IF(C158&lt;&gt;"",IF(Sheet1!O12=30,1,IF(Sheet1!O12=60,2,IF(Sheet1!O12=90,3))),"")</f>
        <v/>
      </c>
      <c r="G158" t="str">
        <f>IF(C158&lt;&gt;"",G2,"")</f>
        <v/>
      </c>
    </row>
    <row r="159" spans="1:7">
      <c r="A159" t="str">
        <f>IF(C159&lt;&gt;"",A2,"")</f>
        <v/>
      </c>
      <c r="B159" t="str">
        <f>IF(C159&lt;&gt;"",B2,"")</f>
        <v/>
      </c>
      <c r="C159" t="str">
        <f>IF(Sheet8!B36&lt;&gt;"",Sheet8!B36,"")</f>
        <v/>
      </c>
      <c r="D159" t="str">
        <f>IF(C159&lt;&gt;"",D2,"")</f>
        <v/>
      </c>
      <c r="E159" s="65" t="str">
        <f>IF(C159&lt;&gt;"",IF(Sheet8!F36="ABS","ABS",SUM(Sheet8!D36,Sheet8!F36)),"")</f>
        <v/>
      </c>
      <c r="F159" t="str">
        <f>IF(C159&lt;&gt;"",IF(Sheet1!O12=30,1,IF(Sheet1!O12=60,2,IF(Sheet1!O12=90,3))),"")</f>
        <v/>
      </c>
      <c r="G159" t="str">
        <f>IF(C159&lt;&gt;"",G2,"")</f>
        <v/>
      </c>
    </row>
    <row r="160" spans="1:7">
      <c r="A160" t="str">
        <f>IF(C160&lt;&gt;"",A2,"")</f>
        <v/>
      </c>
      <c r="B160" t="str">
        <f>IF(C160&lt;&gt;"",B2,"")</f>
        <v/>
      </c>
      <c r="C160" t="str">
        <f>IF(Sheet8!B37&lt;&gt;"",Sheet8!B37,"")</f>
        <v/>
      </c>
      <c r="D160" t="str">
        <f>IF(C160&lt;&gt;"",D2,"")</f>
        <v/>
      </c>
      <c r="E160" s="65" t="str">
        <f>IF(C160&lt;&gt;"",IF(Sheet8!F37="ABS","ABS",SUM(Sheet8!D37,Sheet8!F37)),"")</f>
        <v/>
      </c>
      <c r="F160" t="str">
        <f>IF(C160&lt;&gt;"",IF(Sheet1!O12=30,1,IF(Sheet1!O12=60,2,IF(Sheet1!O12=90,3))),"")</f>
        <v/>
      </c>
      <c r="G160" t="str">
        <f>IF(C160&lt;&gt;"",G2,"")</f>
        <v/>
      </c>
    </row>
    <row r="161" spans="1:7">
      <c r="A161" t="str">
        <f>IF(C161&lt;&gt;"",A2,"")</f>
        <v/>
      </c>
      <c r="B161" t="str">
        <f>IF(C161&lt;&gt;"",B2,"")</f>
        <v/>
      </c>
      <c r="C161" t="str">
        <f>IF(Sheet8!B38&lt;&gt;"",Sheet8!B38,"")</f>
        <v/>
      </c>
      <c r="D161" t="str">
        <f>IF(C161&lt;&gt;"",D2,"")</f>
        <v/>
      </c>
      <c r="E161" s="65" t="str">
        <f>IF(C161&lt;&gt;"",IF(Sheet8!F38="ABS","ABS",SUM(Sheet8!D38,Sheet8!F38)),"")</f>
        <v/>
      </c>
      <c r="F161" t="str">
        <f>IF(C161&lt;&gt;"",IF(Sheet1!O12=30,1,IF(Sheet1!O12=60,2,IF(Sheet1!O12=90,3))),"")</f>
        <v/>
      </c>
      <c r="G161" t="str">
        <f>IF(C161&lt;&gt;"",G2,"")</f>
        <v/>
      </c>
    </row>
    <row r="162" spans="1:7">
      <c r="A162" s="62" t="str">
        <f>IF(C162&lt;&gt;"",A2,"")</f>
        <v/>
      </c>
      <c r="B162" s="62" t="str">
        <f>IF(C162&lt;&gt;"",B2,"")</f>
        <v/>
      </c>
      <c r="C162" s="62" t="str">
        <f>IF(Sheet9!B19&lt;&gt;"",Sheet9!B19,"")</f>
        <v/>
      </c>
      <c r="D162" s="62" t="str">
        <f>IF(C162&lt;&gt;"",D2,"")</f>
        <v/>
      </c>
      <c r="E162" s="66" t="str">
        <f>IF(C162&lt;&gt;"",IF(Sheet9!F19="ABS","ABS",SUM(Sheet9!D19,Sheet9!F19)),"")</f>
        <v/>
      </c>
      <c r="F162" t="str">
        <f>IF(C162&lt;&gt;"",IF(Sheet1!O12=30,1,IF(Sheet1!O12=60,2,IF(Sheet1!O12=90,3))),"")</f>
        <v/>
      </c>
      <c r="G162" t="str">
        <f>IF(C162&lt;&gt;"",G2,"")</f>
        <v/>
      </c>
    </row>
    <row r="163" spans="1:7">
      <c r="A163" t="str">
        <f>IF(C163&lt;&gt;"",A2,"")</f>
        <v/>
      </c>
      <c r="B163" t="str">
        <f>IF(C163&lt;&gt;"",B2,"")</f>
        <v/>
      </c>
      <c r="C163" t="str">
        <f>IF(Sheet9!B20&lt;&gt;"",Sheet9!B20,"")</f>
        <v/>
      </c>
      <c r="D163" t="str">
        <f>IF(C163&lt;&gt;"",D2,"")</f>
        <v/>
      </c>
      <c r="E163" s="65" t="str">
        <f>IF(C163&lt;&gt;"",IF(Sheet9!F20="ABS","ABS",SUM(Sheet9!D20,Sheet9!F20)),"")</f>
        <v/>
      </c>
      <c r="F163" t="str">
        <f>IF(C163&lt;&gt;"",IF(Sheet1!O12=30,1,IF(Sheet1!O12=60,2,IF(Sheet1!O12=90,3))),"")</f>
        <v/>
      </c>
      <c r="G163" t="str">
        <f>IF(C163&lt;&gt;"",G2,"")</f>
        <v/>
      </c>
    </row>
    <row r="164" spans="1:7">
      <c r="A164" t="str">
        <f>IF(C164&lt;&gt;"",A2,"")</f>
        <v/>
      </c>
      <c r="B164" t="str">
        <f>IF(C164&lt;&gt;"",B2,"")</f>
        <v/>
      </c>
      <c r="C164" t="str">
        <f>IF(Sheet9!B21&lt;&gt;"",Sheet9!B21,"")</f>
        <v/>
      </c>
      <c r="D164" t="str">
        <f>IF(C164&lt;&gt;"",D2,"")</f>
        <v/>
      </c>
      <c r="E164" s="65" t="str">
        <f>IF(C164&lt;&gt;"",IF(Sheet9!F21="ABS","ABS",SUM(Sheet9!D21,Sheet9!F21)),"")</f>
        <v/>
      </c>
      <c r="F164" t="str">
        <f>IF(C164&lt;&gt;"",IF(Sheet1!O12=30,1,IF(Sheet1!O12=60,2,IF(Sheet1!O12=90,3))),"")</f>
        <v/>
      </c>
      <c r="G164" t="str">
        <f>IF(C164&lt;&gt;"",G2,"")</f>
        <v/>
      </c>
    </row>
    <row r="165" spans="1:7">
      <c r="A165" t="str">
        <f>IF(C165&lt;&gt;"",A2,"")</f>
        <v/>
      </c>
      <c r="B165" t="str">
        <f>IF(C165&lt;&gt;"",B2,"")</f>
        <v/>
      </c>
      <c r="C165" t="str">
        <f>IF(Sheet9!B22&lt;&gt;"",Sheet9!B22,"")</f>
        <v/>
      </c>
      <c r="D165" t="str">
        <f>IF(C165&lt;&gt;"",D2,"")</f>
        <v/>
      </c>
      <c r="E165" s="65" t="str">
        <f>IF(C165&lt;&gt;"",IF(Sheet9!F22="ABS","ABS",SUM(Sheet9!D22,Sheet9!F22)),"")</f>
        <v/>
      </c>
      <c r="F165" t="str">
        <f>IF(C165&lt;&gt;"",IF(Sheet1!O12=30,1,IF(Sheet1!O12=60,2,IF(Sheet1!O12=90,3))),"")</f>
        <v/>
      </c>
      <c r="G165" t="str">
        <f>IF(C165&lt;&gt;"",G2,"")</f>
        <v/>
      </c>
    </row>
    <row r="166" spans="1:7">
      <c r="A166" t="str">
        <f>IF(C166&lt;&gt;"",A2,"")</f>
        <v/>
      </c>
      <c r="B166" t="str">
        <f>IF(C166&lt;&gt;"",B2,"")</f>
        <v/>
      </c>
      <c r="C166" t="str">
        <f>IF(Sheet9!B23&lt;&gt;"",Sheet9!B23,"")</f>
        <v/>
      </c>
      <c r="D166" t="str">
        <f>IF(C166&lt;&gt;"",D2,"")</f>
        <v/>
      </c>
      <c r="E166" s="65" t="str">
        <f>IF(C166&lt;&gt;"",IF(Sheet9!F23="ABS","ABS",SUM(Sheet9!D23,Sheet9!F23)),"")</f>
        <v/>
      </c>
      <c r="F166" t="str">
        <f>IF(C166&lt;&gt;"",IF(Sheet1!O12=30,1,IF(Sheet1!O12=60,2,IF(Sheet1!O12=90,3))),"")</f>
        <v/>
      </c>
      <c r="G166" t="str">
        <f>IF(C166&lt;&gt;"",G2,"")</f>
        <v/>
      </c>
    </row>
    <row r="167" spans="1:7">
      <c r="A167" t="str">
        <f>IF(C167&lt;&gt;"",A2,"")</f>
        <v/>
      </c>
      <c r="B167" t="str">
        <f>IF(C167&lt;&gt;"",B2,"")</f>
        <v/>
      </c>
      <c r="C167" t="str">
        <f>IF(Sheet9!B24&lt;&gt;"",Sheet9!B24,"")</f>
        <v/>
      </c>
      <c r="D167" t="str">
        <f>IF(C167&lt;&gt;"",D2,"")</f>
        <v/>
      </c>
      <c r="E167" s="65" t="str">
        <f>IF(C167&lt;&gt;"",IF(Sheet9!F24="ABS","ABS",SUM(Sheet9!D24,Sheet9!F24)),"")</f>
        <v/>
      </c>
      <c r="F167" t="str">
        <f>IF(C167&lt;&gt;"",IF(Sheet1!O12=30,1,IF(Sheet1!O12=60,2,IF(Sheet1!O12=90,3))),"")</f>
        <v/>
      </c>
      <c r="G167" t="str">
        <f>IF(C167&lt;&gt;"",G2,"")</f>
        <v/>
      </c>
    </row>
    <row r="168" spans="1:7">
      <c r="A168" t="str">
        <f>IF(C168&lt;&gt;"",A2,"")</f>
        <v/>
      </c>
      <c r="B168" t="str">
        <f>IF(C168&lt;&gt;"",B2,"")</f>
        <v/>
      </c>
      <c r="C168" t="str">
        <f>IF(Sheet9!B25&lt;&gt;"",Sheet9!B25,"")</f>
        <v/>
      </c>
      <c r="D168" t="str">
        <f>IF(C168&lt;&gt;"",D2,"")</f>
        <v/>
      </c>
      <c r="E168" s="65" t="str">
        <f>IF(C168&lt;&gt;"",IF(Sheet9!F25="ABS","ABS",SUM(Sheet9!D25,Sheet9!F25)),"")</f>
        <v/>
      </c>
      <c r="F168" t="str">
        <f>IF(C168&lt;&gt;"",IF(Sheet1!O12=30,1,IF(Sheet1!O12=60,2,IF(Sheet1!O12=90,3))),"")</f>
        <v/>
      </c>
      <c r="G168" t="str">
        <f>IF(C168&lt;&gt;"",G2,"")</f>
        <v/>
      </c>
    </row>
    <row r="169" spans="1:7">
      <c r="A169" t="str">
        <f>IF(C169&lt;&gt;"",A2,"")</f>
        <v/>
      </c>
      <c r="B169" t="str">
        <f>IF(C169&lt;&gt;"",B2,"")</f>
        <v/>
      </c>
      <c r="C169" t="str">
        <f>IF(Sheet9!B26&lt;&gt;"",Sheet9!B26,"")</f>
        <v/>
      </c>
      <c r="D169" t="str">
        <f>IF(C169&lt;&gt;"",D2,"")</f>
        <v/>
      </c>
      <c r="E169" s="65" t="str">
        <f>IF(C169&lt;&gt;"",IF(Sheet9!F26="ABS","ABS",SUM(Sheet9!D26,Sheet9!F26)),"")</f>
        <v/>
      </c>
      <c r="F169" t="str">
        <f>IF(C169&lt;&gt;"",IF(Sheet1!O12=30,1,IF(Sheet1!O12=60,2,IF(Sheet1!O12=90,3))),"")</f>
        <v/>
      </c>
      <c r="G169" t="str">
        <f>IF(C169&lt;&gt;"",G2,"")</f>
        <v/>
      </c>
    </row>
    <row r="170" spans="1:7">
      <c r="A170" t="str">
        <f>IF(C170&lt;&gt;"",A2,"")</f>
        <v/>
      </c>
      <c r="B170" t="str">
        <f>IF(C170&lt;&gt;"",B2,"")</f>
        <v/>
      </c>
      <c r="C170" t="str">
        <f>IF(Sheet9!B27&lt;&gt;"",Sheet9!B27,"")</f>
        <v/>
      </c>
      <c r="D170" t="str">
        <f>IF(C170&lt;&gt;"",D2,"")</f>
        <v/>
      </c>
      <c r="E170" s="65" t="str">
        <f>IF(C170&lt;&gt;"",IF(Sheet9!F27="ABS","ABS",SUM(Sheet9!D27,Sheet9!F27)),"")</f>
        <v/>
      </c>
      <c r="F170" t="str">
        <f>IF(C170&lt;&gt;"",IF(Sheet1!O12=30,1,IF(Sheet1!O12=60,2,IF(Sheet1!O12=90,3))),"")</f>
        <v/>
      </c>
      <c r="G170" t="str">
        <f>IF(C170&lt;&gt;"",G2,"")</f>
        <v/>
      </c>
    </row>
    <row r="171" spans="1:7">
      <c r="A171" t="str">
        <f>IF(C171&lt;&gt;"",A2,"")</f>
        <v/>
      </c>
      <c r="B171" t="str">
        <f>IF(C171&lt;&gt;"",B2,"")</f>
        <v/>
      </c>
      <c r="C171" t="str">
        <f>IF(Sheet9!B28&lt;&gt;"",Sheet9!B28,"")</f>
        <v/>
      </c>
      <c r="D171" t="str">
        <f>IF(C171&lt;&gt;"",D2,"")</f>
        <v/>
      </c>
      <c r="E171" s="65" t="str">
        <f>IF(C171&lt;&gt;"",IF(Sheet9!F28="ABS","ABS",SUM(Sheet9!D28,Sheet9!F28)),"")</f>
        <v/>
      </c>
      <c r="F171" t="str">
        <f>IF(C171&lt;&gt;"",IF(Sheet1!O12=30,1,IF(Sheet1!O12=60,2,IF(Sheet1!O12=90,3))),"")</f>
        <v/>
      </c>
      <c r="G171" t="str">
        <f>IF(C171&lt;&gt;"",G2,"")</f>
        <v/>
      </c>
    </row>
    <row r="172" spans="1:7">
      <c r="A172" t="str">
        <f>IF(C172&lt;&gt;"",A2,"")</f>
        <v/>
      </c>
      <c r="B172" t="str">
        <f>IF(C172&lt;&gt;"",B2,"")</f>
        <v/>
      </c>
      <c r="C172" t="str">
        <f>IF(Sheet9!B29&lt;&gt;"",Sheet9!B29,"")</f>
        <v/>
      </c>
      <c r="D172" t="str">
        <f>IF(C172&lt;&gt;"",D2,"")</f>
        <v/>
      </c>
      <c r="E172" s="65" t="str">
        <f>IF(C172&lt;&gt;"",IF(Sheet9!F29="ABS","ABS",SUM(Sheet9!D29,Sheet9!F29)),"")</f>
        <v/>
      </c>
      <c r="F172" t="str">
        <f>IF(C172&lt;&gt;"",IF(Sheet1!O12=30,1,IF(Sheet1!O12=60,2,IF(Sheet1!O12=90,3))),"")</f>
        <v/>
      </c>
      <c r="G172" t="str">
        <f>IF(C172&lt;&gt;"",G2,"")</f>
        <v/>
      </c>
    </row>
    <row r="173" spans="1:7">
      <c r="A173" t="str">
        <f>IF(C173&lt;&gt;"",A2,"")</f>
        <v/>
      </c>
      <c r="B173" t="str">
        <f>IF(C173&lt;&gt;"",B2,"")</f>
        <v/>
      </c>
      <c r="C173" t="str">
        <f>IF(Sheet9!B30&lt;&gt;"",Sheet9!B30,"")</f>
        <v/>
      </c>
      <c r="D173" t="str">
        <f>IF(C173&lt;&gt;"",D2,"")</f>
        <v/>
      </c>
      <c r="E173" s="65" t="str">
        <f>IF(C173&lt;&gt;"",IF(Sheet9!F30="ABS","ABS",SUM(Sheet9!D30,Sheet9!F30)),"")</f>
        <v/>
      </c>
      <c r="F173" t="str">
        <f>IF(C173&lt;&gt;"",IF(Sheet1!O12=30,1,IF(Sheet1!O12=60,2,IF(Sheet1!O12=90,3))),"")</f>
        <v/>
      </c>
      <c r="G173" t="str">
        <f>IF(C173&lt;&gt;"",G2,"")</f>
        <v/>
      </c>
    </row>
    <row r="174" spans="1:7">
      <c r="A174" t="str">
        <f>IF(C174&lt;&gt;"",A2,"")</f>
        <v/>
      </c>
      <c r="B174" t="str">
        <f>IF(C174&lt;&gt;"",B2,"")</f>
        <v/>
      </c>
      <c r="C174" t="str">
        <f>IF(Sheet9!B31&lt;&gt;"",Sheet9!B31,"")</f>
        <v/>
      </c>
      <c r="D174" t="str">
        <f>IF(C174&lt;&gt;"",D2,"")</f>
        <v/>
      </c>
      <c r="E174" s="65" t="str">
        <f>IF(C174&lt;&gt;"",IF(Sheet9!F31="ABS","ABS",SUM(Sheet9!D31,Sheet9!F31)),"")</f>
        <v/>
      </c>
      <c r="F174" t="str">
        <f>IF(C174&lt;&gt;"",IF(Sheet1!O12=30,1,IF(Sheet1!O12=60,2,IF(Sheet1!O12=90,3))),"")</f>
        <v/>
      </c>
      <c r="G174" t="str">
        <f>IF(C174&lt;&gt;"",G2,"")</f>
        <v/>
      </c>
    </row>
    <row r="175" spans="1:7">
      <c r="A175" t="str">
        <f>IF(C175&lt;&gt;"",A2,"")</f>
        <v/>
      </c>
      <c r="B175" t="str">
        <f>IF(C175&lt;&gt;"",B2,"")</f>
        <v/>
      </c>
      <c r="C175" t="str">
        <f>IF(Sheet9!B32&lt;&gt;"",Sheet9!B32,"")</f>
        <v/>
      </c>
      <c r="D175" t="str">
        <f>IF(C175&lt;&gt;"",D2,"")</f>
        <v/>
      </c>
      <c r="E175" s="65" t="str">
        <f>IF(C175&lt;&gt;"",IF(Sheet9!F32="ABS","ABS",SUM(Sheet9!D32,Sheet9!F32)),"")</f>
        <v/>
      </c>
      <c r="F175" t="str">
        <f>IF(C175&lt;&gt;"",IF(Sheet1!O12=30,1,IF(Sheet1!O12=60,2,IF(Sheet1!O12=90,3))),"")</f>
        <v/>
      </c>
      <c r="G175" t="str">
        <f>IF(C175&lt;&gt;"",G2,"")</f>
        <v/>
      </c>
    </row>
    <row r="176" spans="1:7">
      <c r="A176" t="str">
        <f>IF(C176&lt;&gt;"",A2,"")</f>
        <v/>
      </c>
      <c r="B176" t="str">
        <f>IF(C176&lt;&gt;"",B2,"")</f>
        <v/>
      </c>
      <c r="C176" t="str">
        <f>IF(Sheet9!B33&lt;&gt;"",Sheet9!B33,"")</f>
        <v/>
      </c>
      <c r="D176" t="str">
        <f>IF(C176&lt;&gt;"",D2,"")</f>
        <v/>
      </c>
      <c r="E176" s="65" t="str">
        <f>IF(C176&lt;&gt;"",IF(Sheet9!F33="ABS","ABS",SUM(Sheet9!D33,Sheet9!F33)),"")</f>
        <v/>
      </c>
      <c r="F176" t="str">
        <f>IF(C176&lt;&gt;"",IF(Sheet1!O12=30,1,IF(Sheet1!O12=60,2,IF(Sheet1!O12=90,3))),"")</f>
        <v/>
      </c>
      <c r="G176" t="str">
        <f>IF(C176&lt;&gt;"",G2,"")</f>
        <v/>
      </c>
    </row>
    <row r="177" spans="1:7">
      <c r="A177" t="str">
        <f>IF(C177&lt;&gt;"",A2,"")</f>
        <v/>
      </c>
      <c r="B177" t="str">
        <f>IF(C177&lt;&gt;"",B2,"")</f>
        <v/>
      </c>
      <c r="C177" t="str">
        <f>IF(Sheet9!B34&lt;&gt;"",Sheet9!B34,"")</f>
        <v/>
      </c>
      <c r="D177" t="str">
        <f>IF(C177&lt;&gt;"",D2,"")</f>
        <v/>
      </c>
      <c r="E177" s="65" t="str">
        <f>IF(C177&lt;&gt;"",IF(Sheet9!F34="ABS","ABS",SUM(Sheet9!D34,Sheet9!F34)),"")</f>
        <v/>
      </c>
      <c r="F177" t="str">
        <f>IF(C177&lt;&gt;"",IF(Sheet1!O12=30,1,IF(Sheet1!O12=60,2,IF(Sheet1!O12=90,3))),"")</f>
        <v/>
      </c>
      <c r="G177" t="str">
        <f>IF(C177&lt;&gt;"",G2,"")</f>
        <v/>
      </c>
    </row>
    <row r="178" spans="1:7">
      <c r="A178" t="str">
        <f>IF(C178&lt;&gt;"",A2,"")</f>
        <v/>
      </c>
      <c r="B178" t="str">
        <f>IF(C178&lt;&gt;"",B2,"")</f>
        <v/>
      </c>
      <c r="C178" t="str">
        <f>IF(Sheet9!B35&lt;&gt;"",Sheet9!B35,"")</f>
        <v/>
      </c>
      <c r="D178" t="str">
        <f>IF(C178&lt;&gt;"",D2,"")</f>
        <v/>
      </c>
      <c r="E178" s="65" t="str">
        <f>IF(C178&lt;&gt;"",IF(Sheet9!F35="ABS","ABS",SUM(Sheet9!D35,Sheet9!F35)),"")</f>
        <v/>
      </c>
      <c r="F178" t="str">
        <f>IF(C178&lt;&gt;"",IF(Sheet1!O12=30,1,IF(Sheet1!O12=60,2,IF(Sheet1!O12=90,3))),"")</f>
        <v/>
      </c>
      <c r="G178" t="str">
        <f>IF(C178&lt;&gt;"",G2,"")</f>
        <v/>
      </c>
    </row>
    <row r="179" spans="1:7">
      <c r="A179" t="str">
        <f>IF(C179&lt;&gt;"",A2,"")</f>
        <v/>
      </c>
      <c r="B179" t="str">
        <f>IF(C179&lt;&gt;"",B2,"")</f>
        <v/>
      </c>
      <c r="C179" t="str">
        <f>IF(Sheet9!B36&lt;&gt;"",Sheet9!B36,"")</f>
        <v/>
      </c>
      <c r="D179" t="str">
        <f>IF(C179&lt;&gt;"",D2,"")</f>
        <v/>
      </c>
      <c r="E179" s="65" t="str">
        <f>IF(C179&lt;&gt;"",IF(Sheet9!F36="ABS","ABS",SUM(Sheet9!D36,Sheet9!F36)),"")</f>
        <v/>
      </c>
      <c r="F179" t="str">
        <f>IF(C179&lt;&gt;"",IF(Sheet1!O12=30,1,IF(Sheet1!O12=60,2,IF(Sheet1!O12=90,3))),"")</f>
        <v/>
      </c>
      <c r="G179" t="str">
        <f>IF(C179&lt;&gt;"",G2,"")</f>
        <v/>
      </c>
    </row>
    <row r="180" spans="1:7">
      <c r="A180" t="str">
        <f>IF(C180&lt;&gt;"",A2,"")</f>
        <v/>
      </c>
      <c r="B180" t="str">
        <f>IF(C180&lt;&gt;"",B2,"")</f>
        <v/>
      </c>
      <c r="C180" t="str">
        <f>IF(Sheet9!B37&lt;&gt;"",Sheet9!B37,"")</f>
        <v/>
      </c>
      <c r="D180" t="str">
        <f>IF(C180&lt;&gt;"",D2,"")</f>
        <v/>
      </c>
      <c r="E180" s="65" t="str">
        <f>IF(C180&lt;&gt;"",IF(Sheet9!F37="ABS","ABS",SUM(Sheet9!D37,Sheet9!F37)),"")</f>
        <v/>
      </c>
      <c r="F180" t="str">
        <f>IF(C180&lt;&gt;"",IF(Sheet1!O12=30,1,IF(Sheet1!O12=60,2,IF(Sheet1!O12=90,3))),"")</f>
        <v/>
      </c>
      <c r="G180" t="str">
        <f>IF(C180&lt;&gt;"",G2,"")</f>
        <v/>
      </c>
    </row>
    <row r="181" spans="1:7">
      <c r="A181" t="str">
        <f>IF(C181&lt;&gt;"",A2,"")</f>
        <v/>
      </c>
      <c r="B181" t="str">
        <f>IF(C181&lt;&gt;"",B2,"")</f>
        <v/>
      </c>
      <c r="C181" t="str">
        <f>IF(Sheet9!B38&lt;&gt;"",Sheet9!B38,"")</f>
        <v/>
      </c>
      <c r="D181" t="str">
        <f>IF(C181&lt;&gt;"",D2,"")</f>
        <v/>
      </c>
      <c r="E181" s="65" t="str">
        <f>IF(C181&lt;&gt;"",IF(Sheet9!F38="ABS","ABS",SUM(Sheet9!D38,Sheet9!F38)),"")</f>
        <v/>
      </c>
      <c r="F181" t="str">
        <f>IF(C181&lt;&gt;"",IF(Sheet1!O12=30,1,IF(Sheet1!O12=60,2,IF(Sheet1!O12=90,3))),"")</f>
        <v/>
      </c>
      <c r="G181" t="str">
        <f>IF(C181&lt;&gt;"",G2,"")</f>
        <v/>
      </c>
    </row>
    <row r="182" spans="1:7">
      <c r="A182" s="62" t="str">
        <f>IF(C182&lt;&gt;"",A2,"")</f>
        <v/>
      </c>
      <c r="B182" s="62" t="str">
        <f>IF(C182&lt;&gt;"",B2,"")</f>
        <v/>
      </c>
      <c r="C182" s="62" t="str">
        <f>IF(Sheet10!B19&lt;&gt;"",Sheet10!B19,"")</f>
        <v/>
      </c>
      <c r="D182" s="62" t="str">
        <f>IF(C182&lt;&gt;"",D2,"")</f>
        <v/>
      </c>
      <c r="E182" s="66" t="str">
        <f>IF(C182&lt;&gt;"",IF(Sheet10!F19="ABS","ABS",SUM(Sheet10!D19,Sheet10!F19)),"")</f>
        <v/>
      </c>
      <c r="F182" t="str">
        <f>IF(C182&lt;&gt;"",IF(Sheet1!O12=30,1,IF(Sheet1!O12=60,2,IF(Sheet1!O12=90,3))),"")</f>
        <v/>
      </c>
      <c r="G182" t="str">
        <f>IF(C182&lt;&gt;"",G2,"")</f>
        <v/>
      </c>
    </row>
    <row r="183" spans="1:7">
      <c r="A183" t="str">
        <f>IF(C183&lt;&gt;"",A2,"")</f>
        <v/>
      </c>
      <c r="B183" t="str">
        <f>IF(C183&lt;&gt;"",B2,"")</f>
        <v/>
      </c>
      <c r="C183" t="str">
        <f>IF(Sheet10!B20&lt;&gt;"",Sheet10!B20,"")</f>
        <v/>
      </c>
      <c r="D183" t="str">
        <f>IF(C183&lt;&gt;"",D2,"")</f>
        <v/>
      </c>
      <c r="E183" s="65" t="str">
        <f>IF(C183&lt;&gt;"",IF(Sheet10!F20="ABS","ABS",SUM(Sheet10!D20,Sheet10!F20)),"")</f>
        <v/>
      </c>
      <c r="F183" t="str">
        <f>IF(C183&lt;&gt;"",IF(Sheet1!O12=30,1,IF(Sheet1!O12=60,2,IF(Sheet1!O12=90,3))),"")</f>
        <v/>
      </c>
      <c r="G183" t="str">
        <f>IF(C183&lt;&gt;"",G2,"")</f>
        <v/>
      </c>
    </row>
    <row r="184" spans="1:7">
      <c r="A184" t="str">
        <f>IF(C184&lt;&gt;"",A2,"")</f>
        <v/>
      </c>
      <c r="B184" t="str">
        <f>IF(C184&lt;&gt;"",B2,"")</f>
        <v/>
      </c>
      <c r="C184" t="str">
        <f>IF(Sheet10!B21&lt;&gt;"",Sheet10!B21,"")</f>
        <v/>
      </c>
      <c r="D184" t="str">
        <f>IF(C184&lt;&gt;"",D2,"")</f>
        <v/>
      </c>
      <c r="E184" s="65" t="str">
        <f>IF(C184&lt;&gt;"",IF(Sheet10!F21="ABS","ABS",SUM(Sheet10!D21,Sheet10!F21)),"")</f>
        <v/>
      </c>
      <c r="F184" t="str">
        <f>IF(C184&lt;&gt;"",IF(Sheet1!O12=30,1,IF(Sheet1!O12=60,2,IF(Sheet1!O12=90,3))),"")</f>
        <v/>
      </c>
      <c r="G184" t="str">
        <f>IF(C184&lt;&gt;"",G2,"")</f>
        <v/>
      </c>
    </row>
    <row r="185" spans="1:7">
      <c r="A185" t="str">
        <f>IF(C185&lt;&gt;"",A2,"")</f>
        <v/>
      </c>
      <c r="B185" t="str">
        <f>IF(C185&lt;&gt;"",B2,"")</f>
        <v/>
      </c>
      <c r="C185" t="str">
        <f>IF(Sheet10!B22&lt;&gt;"",Sheet10!B22,"")</f>
        <v/>
      </c>
      <c r="D185" t="str">
        <f>IF(C185&lt;&gt;"",D2,"")</f>
        <v/>
      </c>
      <c r="E185" s="65" t="str">
        <f>IF(C185&lt;&gt;"",IF(Sheet10!F22="ABS","ABS",SUM(Sheet10!D22,Sheet10!F22)),"")</f>
        <v/>
      </c>
      <c r="F185" t="str">
        <f>IF(C185&lt;&gt;"",IF(Sheet1!O12=30,1,IF(Sheet1!O12=60,2,IF(Sheet1!O12=90,3))),"")</f>
        <v/>
      </c>
      <c r="G185" t="str">
        <f>IF(C185&lt;&gt;"",G2,"")</f>
        <v/>
      </c>
    </row>
    <row r="186" spans="1:7">
      <c r="A186" t="str">
        <f>IF(C186&lt;&gt;"",A2,"")</f>
        <v/>
      </c>
      <c r="B186" t="str">
        <f>IF(C186&lt;&gt;"",B2,"")</f>
        <v/>
      </c>
      <c r="C186" t="str">
        <f>IF(Sheet10!B23&lt;&gt;"",Sheet10!B23,"")</f>
        <v/>
      </c>
      <c r="D186" t="str">
        <f>IF(C186&lt;&gt;"",D2,"")</f>
        <v/>
      </c>
      <c r="E186" s="65" t="str">
        <f>IF(C186&lt;&gt;"",IF(Sheet10!F23="ABS","ABS",SUM(Sheet10!D23,Sheet10!F23)),"")</f>
        <v/>
      </c>
      <c r="F186" t="str">
        <f>IF(C186&lt;&gt;"",IF(Sheet1!O12=30,1,IF(Sheet1!O12=60,2,IF(Sheet1!O12=90,3))),"")</f>
        <v/>
      </c>
      <c r="G186" t="str">
        <f>IF(C186&lt;&gt;"",G2,"")</f>
        <v/>
      </c>
    </row>
    <row r="187" spans="1:7">
      <c r="A187" t="str">
        <f>IF(C187&lt;&gt;"",A2,"")</f>
        <v/>
      </c>
      <c r="B187" t="str">
        <f>IF(C187&lt;&gt;"",B2,"")</f>
        <v/>
      </c>
      <c r="C187" t="str">
        <f>IF(Sheet10!B24&lt;&gt;"",Sheet10!B24,"")</f>
        <v/>
      </c>
      <c r="D187" t="str">
        <f>IF(C187&lt;&gt;"",D2,"")</f>
        <v/>
      </c>
      <c r="E187" s="65" t="str">
        <f>IF(C187&lt;&gt;"",IF(Sheet10!F24="ABS","ABS",SUM(Sheet10!D24,Sheet10!F24)),"")</f>
        <v/>
      </c>
      <c r="F187" t="str">
        <f>IF(C187&lt;&gt;"",IF(Sheet1!O12=30,1,IF(Sheet1!O12=60,2,IF(Sheet1!O12=90,3))),"")</f>
        <v/>
      </c>
      <c r="G187" t="str">
        <f>IF(C187&lt;&gt;"",G2,"")</f>
        <v/>
      </c>
    </row>
    <row r="188" spans="1:7">
      <c r="A188" t="str">
        <f>IF(C188&lt;&gt;"",A2,"")</f>
        <v/>
      </c>
      <c r="B188" t="str">
        <f>IF(C188&lt;&gt;"",B2,"")</f>
        <v/>
      </c>
      <c r="C188" t="str">
        <f>IF(Sheet10!B25&lt;&gt;"",Sheet10!B25,"")</f>
        <v/>
      </c>
      <c r="D188" t="str">
        <f>IF(C188&lt;&gt;"",D2,"")</f>
        <v/>
      </c>
      <c r="E188" s="65" t="str">
        <f>IF(C188&lt;&gt;"",IF(Sheet10!F25="ABS","ABS",SUM(Sheet10!D25,Sheet10!F25)),"")</f>
        <v/>
      </c>
      <c r="F188" t="str">
        <f>IF(C188&lt;&gt;"",IF(Sheet1!O12=30,1,IF(Sheet1!O12=60,2,IF(Sheet1!O12=90,3))),"")</f>
        <v/>
      </c>
      <c r="G188" t="str">
        <f>IF(C188&lt;&gt;"",G2,"")</f>
        <v/>
      </c>
    </row>
    <row r="189" spans="1:7">
      <c r="A189" t="str">
        <f>IF(C189&lt;&gt;"",A2,"")</f>
        <v/>
      </c>
      <c r="B189" t="str">
        <f>IF(C189&lt;&gt;"",B2,"")</f>
        <v/>
      </c>
      <c r="C189" t="str">
        <f>IF(Sheet10!B26&lt;&gt;"",Sheet10!B26,"")</f>
        <v/>
      </c>
      <c r="D189" t="str">
        <f>IF(C189&lt;&gt;"",D2,"")</f>
        <v/>
      </c>
      <c r="E189" s="65" t="str">
        <f>IF(C189&lt;&gt;"",IF(Sheet10!F26="ABS","ABS",SUM(Sheet10!D26,Sheet10!F26)),"")</f>
        <v/>
      </c>
      <c r="F189" t="str">
        <f>IF(C189&lt;&gt;"",IF(Sheet1!O12=30,1,IF(Sheet1!O12=60,2,IF(Sheet1!O12=90,3))),"")</f>
        <v/>
      </c>
      <c r="G189" t="str">
        <f>IF(C189&lt;&gt;"",G2,"")</f>
        <v/>
      </c>
    </row>
    <row r="190" spans="1:7">
      <c r="A190" t="str">
        <f>IF(C190&lt;&gt;"",A2,"")</f>
        <v/>
      </c>
      <c r="B190" t="str">
        <f>IF(C190&lt;&gt;"",B2,"")</f>
        <v/>
      </c>
      <c r="C190" t="str">
        <f>IF(Sheet10!B27&lt;&gt;"",Sheet10!B27,"")</f>
        <v/>
      </c>
      <c r="D190" t="str">
        <f>IF(C190&lt;&gt;"",D2,"")</f>
        <v/>
      </c>
      <c r="E190" s="65" t="str">
        <f>IF(C190&lt;&gt;"",IF(Sheet10!F27="ABS","ABS",SUM(Sheet10!D27,Sheet10!F27)),"")</f>
        <v/>
      </c>
      <c r="F190" t="str">
        <f>IF(C190&lt;&gt;"",IF(Sheet1!O12=30,1,IF(Sheet1!O12=60,2,IF(Sheet1!O12=90,3))),"")</f>
        <v/>
      </c>
      <c r="G190" t="str">
        <f>IF(C190&lt;&gt;"",G2,"")</f>
        <v/>
      </c>
    </row>
    <row r="191" spans="1:7">
      <c r="A191" t="str">
        <f>IF(C191&lt;&gt;"",A2,"")</f>
        <v/>
      </c>
      <c r="B191" t="str">
        <f>IF(C191&lt;&gt;"",B2,"")</f>
        <v/>
      </c>
      <c r="C191" t="str">
        <f>IF(Sheet10!B28&lt;&gt;"",Sheet10!B28,"")</f>
        <v/>
      </c>
      <c r="D191" t="str">
        <f>IF(C191&lt;&gt;"",D2,"")</f>
        <v/>
      </c>
      <c r="E191" s="65" t="str">
        <f>IF(C191&lt;&gt;"",IF(Sheet10!F28="ABS","ABS",SUM(Sheet10!D28,Sheet10!F28)),"")</f>
        <v/>
      </c>
      <c r="F191" t="str">
        <f>IF(C191&lt;&gt;"",IF(Sheet1!O12=30,1,IF(Sheet1!O12=60,2,IF(Sheet1!O12=90,3))),"")</f>
        <v/>
      </c>
      <c r="G191" t="str">
        <f>IF(C191&lt;&gt;"",G2,"")</f>
        <v/>
      </c>
    </row>
    <row r="192" spans="1:7">
      <c r="A192" t="str">
        <f>IF(C192&lt;&gt;"",A2,"")</f>
        <v/>
      </c>
      <c r="B192" t="str">
        <f>IF(C192&lt;&gt;"",B2,"")</f>
        <v/>
      </c>
      <c r="C192" t="str">
        <f>IF(Sheet10!B29&lt;&gt;"",Sheet10!B29,"")</f>
        <v/>
      </c>
      <c r="D192" t="str">
        <f>IF(C192&lt;&gt;"",D2,"")</f>
        <v/>
      </c>
      <c r="E192" s="65" t="str">
        <f>IF(C192&lt;&gt;"",IF(Sheet10!F29="ABS","ABS",SUM(Sheet10!D29,Sheet10!F29)),"")</f>
        <v/>
      </c>
      <c r="F192" t="str">
        <f>IF(C192&lt;&gt;"",IF(Sheet1!O12=30,1,IF(Sheet1!O12=60,2,IF(Sheet1!O12=90,3))),"")</f>
        <v/>
      </c>
      <c r="G192" t="str">
        <f>IF(C192&lt;&gt;"",G2,"")</f>
        <v/>
      </c>
    </row>
    <row r="193" spans="1:7">
      <c r="A193" t="str">
        <f>IF(C193&lt;&gt;"",A2,"")</f>
        <v/>
      </c>
      <c r="B193" t="str">
        <f>IF(C193&lt;&gt;"",B2,"")</f>
        <v/>
      </c>
      <c r="C193" t="str">
        <f>IF(Sheet10!B30&lt;&gt;"",Sheet10!B30,"")</f>
        <v/>
      </c>
      <c r="D193" t="str">
        <f>IF(C193&lt;&gt;"",D2,"")</f>
        <v/>
      </c>
      <c r="E193" s="65" t="str">
        <f>IF(C193&lt;&gt;"",IF(Sheet10!F30="ABS","ABS",SUM(Sheet10!D30,Sheet10!F30)),"")</f>
        <v/>
      </c>
      <c r="F193" t="str">
        <f>IF(C193&lt;&gt;"",IF(Sheet1!O12=30,1,IF(Sheet1!O12=60,2,IF(Sheet1!O12=90,3))),"")</f>
        <v/>
      </c>
      <c r="G193" t="str">
        <f>IF(C193&lt;&gt;"",G2,"")</f>
        <v/>
      </c>
    </row>
    <row r="194" spans="1:7">
      <c r="A194" t="str">
        <f>IF(C194&lt;&gt;"",A2,"")</f>
        <v/>
      </c>
      <c r="B194" t="str">
        <f>IF(C194&lt;&gt;"",B2,"")</f>
        <v/>
      </c>
      <c r="C194" t="str">
        <f>IF(Sheet10!B31&lt;&gt;"",Sheet10!B31,"")</f>
        <v/>
      </c>
      <c r="D194" t="str">
        <f>IF(C194&lt;&gt;"",D2,"")</f>
        <v/>
      </c>
      <c r="E194" s="65" t="str">
        <f>IF(C194&lt;&gt;"",IF(Sheet10!F31="ABS","ABS",SUM(Sheet10!D31,Sheet10!F31)),"")</f>
        <v/>
      </c>
      <c r="F194" t="str">
        <f>IF(C194&lt;&gt;"",IF(Sheet1!O12=30,1,IF(Sheet1!O12=60,2,IF(Sheet1!O12=90,3))),"")</f>
        <v/>
      </c>
      <c r="G194" t="str">
        <f>IF(C194&lt;&gt;"",G2,"")</f>
        <v/>
      </c>
    </row>
    <row r="195" spans="1:7">
      <c r="A195" t="str">
        <f>IF(C195&lt;&gt;"",A2,"")</f>
        <v/>
      </c>
      <c r="B195" t="str">
        <f>IF(C195&lt;&gt;"",B2,"")</f>
        <v/>
      </c>
      <c r="C195" t="str">
        <f>IF(Sheet10!B32&lt;&gt;"",Sheet10!B32,"")</f>
        <v/>
      </c>
      <c r="D195" t="str">
        <f>IF(C195&lt;&gt;"",D2,"")</f>
        <v/>
      </c>
      <c r="E195" s="65" t="str">
        <f>IF(C195&lt;&gt;"",IF(Sheet10!F32="ABS","ABS",SUM(Sheet10!D32,Sheet10!F32)),"")</f>
        <v/>
      </c>
      <c r="F195" t="str">
        <f>IF(C195&lt;&gt;"",IF(Sheet1!O12=30,1,IF(Sheet1!O12=60,2,IF(Sheet1!O12=90,3))),"")</f>
        <v/>
      </c>
      <c r="G195" t="str">
        <f>IF(C195&lt;&gt;"",G2,"")</f>
        <v/>
      </c>
    </row>
    <row r="196" spans="1:7">
      <c r="A196" t="str">
        <f>IF(C196&lt;&gt;"",A2,"")</f>
        <v/>
      </c>
      <c r="B196" t="str">
        <f>IF(C196&lt;&gt;"",B2,"")</f>
        <v/>
      </c>
      <c r="C196" t="str">
        <f>IF(Sheet10!B33&lt;&gt;"",Sheet10!B33,"")</f>
        <v/>
      </c>
      <c r="D196" t="str">
        <f>IF(C196&lt;&gt;"",D2,"")</f>
        <v/>
      </c>
      <c r="E196" s="65" t="str">
        <f>IF(C196&lt;&gt;"",IF(Sheet10!F33="ABS","ABS",SUM(Sheet10!D33,Sheet10!F33)),"")</f>
        <v/>
      </c>
      <c r="F196" t="str">
        <f>IF(C196&lt;&gt;"",IF(Sheet1!O12=30,1,IF(Sheet1!O12=60,2,IF(Sheet1!O12=90,3))),"")</f>
        <v/>
      </c>
      <c r="G196" t="str">
        <f>IF(C196&lt;&gt;"",G2,"")</f>
        <v/>
      </c>
    </row>
    <row r="197" spans="1:7">
      <c r="A197" t="str">
        <f>IF(C197&lt;&gt;"",A2,"")</f>
        <v/>
      </c>
      <c r="B197" t="str">
        <f>IF(C197&lt;&gt;"",B2,"")</f>
        <v/>
      </c>
      <c r="C197" t="str">
        <f>IF(Sheet10!B34&lt;&gt;"",Sheet10!B34,"")</f>
        <v/>
      </c>
      <c r="D197" t="str">
        <f>IF(C197&lt;&gt;"",D2,"")</f>
        <v/>
      </c>
      <c r="E197" s="65" t="str">
        <f>IF(C197&lt;&gt;"",IF(Sheet10!F34="ABS","ABS",SUM(Sheet10!D34,Sheet10!F34)),"")</f>
        <v/>
      </c>
      <c r="F197" t="str">
        <f>IF(C197&lt;&gt;"",IF(Sheet1!O12=30,1,IF(Sheet1!O12=60,2,IF(Sheet1!O12=90,3))),"")</f>
        <v/>
      </c>
      <c r="G197" t="str">
        <f>IF(C197&lt;&gt;"",G2,"")</f>
        <v/>
      </c>
    </row>
    <row r="198" spans="1:7">
      <c r="A198" t="str">
        <f>IF(C198&lt;&gt;"",A2,"")</f>
        <v/>
      </c>
      <c r="B198" t="str">
        <f>IF(C198&lt;&gt;"",B2,"")</f>
        <v/>
      </c>
      <c r="C198" t="str">
        <f>IF(Sheet10!B35&lt;&gt;"",Sheet10!B35,"")</f>
        <v/>
      </c>
      <c r="D198" t="str">
        <f>IF(C198&lt;&gt;"",D2,"")</f>
        <v/>
      </c>
      <c r="E198" s="65" t="str">
        <f>IF(C198&lt;&gt;"",IF(Sheet10!F35="ABS","ABS",SUM(Sheet10!D35,Sheet10!F35)),"")</f>
        <v/>
      </c>
      <c r="F198" t="str">
        <f>IF(C198&lt;&gt;"",IF(Sheet1!O12=30,1,IF(Sheet1!O12=60,2,IF(Sheet1!O12=90,3))),"")</f>
        <v/>
      </c>
      <c r="G198" t="str">
        <f>IF(C198&lt;&gt;"",G2,"")</f>
        <v/>
      </c>
    </row>
    <row r="199" spans="1:7">
      <c r="A199" t="str">
        <f>IF(C199&lt;&gt;"",A2,"")</f>
        <v/>
      </c>
      <c r="B199" t="str">
        <f>IF(C199&lt;&gt;"",B2,"")</f>
        <v/>
      </c>
      <c r="C199" t="str">
        <f>IF(Sheet10!B36&lt;&gt;"",Sheet10!B36,"")</f>
        <v/>
      </c>
      <c r="D199" t="str">
        <f>IF(C199&lt;&gt;"",D2,"")</f>
        <v/>
      </c>
      <c r="E199" s="65" t="str">
        <f>IF(C199&lt;&gt;"",IF(Sheet10!F36="ABS","ABS",SUM(Sheet10!D36,Sheet10!F36)),"")</f>
        <v/>
      </c>
      <c r="F199" t="str">
        <f>IF(C199&lt;&gt;"",IF(Sheet1!O12=30,1,IF(Sheet1!O12=60,2,IF(Sheet1!O12=90,3))),"")</f>
        <v/>
      </c>
      <c r="G199" t="str">
        <f>IF(C199&lt;&gt;"",G2,"")</f>
        <v/>
      </c>
    </row>
    <row r="200" spans="1:7">
      <c r="A200" t="str">
        <f>IF(C200&lt;&gt;"",A2,"")</f>
        <v/>
      </c>
      <c r="B200" t="str">
        <f>IF(C200&lt;&gt;"",B2,"")</f>
        <v/>
      </c>
      <c r="C200" t="str">
        <f>IF(Sheet10!B37&lt;&gt;"",Sheet10!B37,"")</f>
        <v/>
      </c>
      <c r="D200" t="str">
        <f>IF(C200&lt;&gt;"",D2,"")</f>
        <v/>
      </c>
      <c r="E200" s="65" t="str">
        <f>IF(C200&lt;&gt;"",IF(Sheet10!F37="ABS","ABS",SUM(Sheet10!D37,Sheet10!F37)),"")</f>
        <v/>
      </c>
      <c r="F200" t="str">
        <f>IF(C200&lt;&gt;"",IF(Sheet1!O12=30,1,IF(Sheet1!O12=60,2,IF(Sheet1!O12=90,3))),"")</f>
        <v/>
      </c>
      <c r="G200" t="str">
        <f>IF(C200&lt;&gt;"",G2,"")</f>
        <v/>
      </c>
    </row>
    <row r="201" spans="1:7">
      <c r="A201" t="str">
        <f>IF(C201&lt;&gt;"",A2,"")</f>
        <v/>
      </c>
      <c r="B201" t="str">
        <f>IF(C201&lt;&gt;"",B2,"")</f>
        <v/>
      </c>
      <c r="C201" t="str">
        <f>IF(Sheet10!B38&lt;&gt;"",Sheet10!B38,"")</f>
        <v/>
      </c>
      <c r="D201" t="str">
        <f>IF(C201&lt;&gt;"",D2,"")</f>
        <v/>
      </c>
      <c r="E201" s="65" t="str">
        <f>IF(C201&lt;&gt;"",IF(Sheet10!F38="ABS","ABS",SUM(Sheet10!D38,Sheet10!F38)),"")</f>
        <v/>
      </c>
      <c r="F201" t="str">
        <f>IF(C201&lt;&gt;"",IF(Sheet1!O12=30,1,IF(Sheet1!O12=60,2,IF(Sheet1!O12=90,3))),"")</f>
        <v/>
      </c>
      <c r="G201" t="str">
        <f>IF(C201&lt;&gt;"",G2,"")</f>
        <v/>
      </c>
    </row>
    <row r="202" spans="1:7">
      <c r="A202" s="62" t="str">
        <f>IF(C202&lt;&gt;"",A2,"")</f>
        <v/>
      </c>
      <c r="B202" s="62" t="str">
        <f>IF(C202&lt;&gt;"",B2,"")</f>
        <v/>
      </c>
      <c r="C202" s="62" t="str">
        <f>IF(Sheet11!B19&lt;&gt;"",Sheet11!B19,"")</f>
        <v/>
      </c>
      <c r="D202" s="62" t="str">
        <f>IF(C202&lt;&gt;"",D2,"")</f>
        <v/>
      </c>
      <c r="E202" s="66" t="str">
        <f>IF(C202&lt;&gt;"",IF(Sheet11!F19="ABS","ABS",SUM(Sheet11!D19,Sheet11!F19)),"")</f>
        <v/>
      </c>
      <c r="F202" t="str">
        <f>IF(C202&lt;&gt;"",IF(Sheet1!O12=30,1,IF(Sheet1!O12=60,2,IF(Sheet1!O12=90,3))),"")</f>
        <v/>
      </c>
      <c r="G202" t="str">
        <f>IF(C202&lt;&gt;"",G2,"")</f>
        <v/>
      </c>
    </row>
    <row r="203" spans="1:7">
      <c r="A203" t="str">
        <f>IF(C203&lt;&gt;"",A2,"")</f>
        <v/>
      </c>
      <c r="B203" t="str">
        <f>IF(C203&lt;&gt;"",B2,"")</f>
        <v/>
      </c>
      <c r="C203" t="str">
        <f>IF(Sheet11!B20&lt;&gt;"",Sheet11!B20,"")</f>
        <v/>
      </c>
      <c r="D203" t="str">
        <f>IF(C203&lt;&gt;"",D2,"")</f>
        <v/>
      </c>
      <c r="E203" s="65" t="str">
        <f>IF(C203&lt;&gt;"",IF(Sheet11!F20="ABS","ABS",SUM(Sheet11!D20,Sheet11!F20)),"")</f>
        <v/>
      </c>
      <c r="F203" t="str">
        <f>IF(C203&lt;&gt;"",IF(Sheet1!O12=30,1,IF(Sheet1!O12=60,2,IF(Sheet1!O12=90,3))),"")</f>
        <v/>
      </c>
      <c r="G203" t="str">
        <f>IF(C203&lt;&gt;"",G2,"")</f>
        <v/>
      </c>
    </row>
    <row r="204" spans="1:7">
      <c r="A204" t="str">
        <f>IF(C204&lt;&gt;"",A2,"")</f>
        <v/>
      </c>
      <c r="B204" t="str">
        <f>IF(C204&lt;&gt;"",B2,"")</f>
        <v/>
      </c>
      <c r="C204" t="str">
        <f>IF(Sheet11!B21&lt;&gt;"",Sheet11!B21,"")</f>
        <v/>
      </c>
      <c r="D204" t="str">
        <f>IF(C204&lt;&gt;"",D2,"")</f>
        <v/>
      </c>
      <c r="E204" s="65" t="str">
        <f>IF(C204&lt;&gt;"",IF(Sheet11!F21="ABS","ABS",SUM(Sheet11!D21,Sheet11!F21)),"")</f>
        <v/>
      </c>
      <c r="F204" t="str">
        <f>IF(C204&lt;&gt;"",IF(Sheet1!O12=30,1,IF(Sheet1!O12=60,2,IF(Sheet1!O12=90,3))),"")</f>
        <v/>
      </c>
      <c r="G204" t="str">
        <f>IF(C204&lt;&gt;"",G2,"")</f>
        <v/>
      </c>
    </row>
    <row r="205" spans="1:7">
      <c r="A205" t="str">
        <f>IF(C205&lt;&gt;"",A2,"")</f>
        <v/>
      </c>
      <c r="B205" t="str">
        <f>IF(C205&lt;&gt;"",B2,"")</f>
        <v/>
      </c>
      <c r="C205" t="str">
        <f>IF(Sheet11!B22&lt;&gt;"",Sheet11!B22,"")</f>
        <v/>
      </c>
      <c r="D205" t="str">
        <f>IF(C205&lt;&gt;"",D2,"")</f>
        <v/>
      </c>
      <c r="E205" s="65" t="str">
        <f>IF(C205&lt;&gt;"",IF(Sheet11!F22="ABS","ABS",SUM(Sheet11!D22,Sheet11!F22)),"")</f>
        <v/>
      </c>
      <c r="F205" t="str">
        <f>IF(C205&lt;&gt;"",IF(Sheet1!O12=30,1,IF(Sheet1!O12=60,2,IF(Sheet1!O12=90,3))),"")</f>
        <v/>
      </c>
      <c r="G205" t="str">
        <f>IF(C205&lt;&gt;"",G2,"")</f>
        <v/>
      </c>
    </row>
    <row r="206" spans="1:7">
      <c r="A206" t="str">
        <f>IF(C206&lt;&gt;"",A2,"")</f>
        <v/>
      </c>
      <c r="B206" t="str">
        <f>IF(C206&lt;&gt;"",B2,"")</f>
        <v/>
      </c>
      <c r="C206" t="str">
        <f>IF(Sheet11!B23&lt;&gt;"",Sheet11!B23,"")</f>
        <v/>
      </c>
      <c r="D206" t="str">
        <f>IF(C206&lt;&gt;"",D2,"")</f>
        <v/>
      </c>
      <c r="E206" s="65" t="str">
        <f>IF(C206&lt;&gt;"",IF(Sheet11!F23="ABS","ABS",SUM(Sheet11!D23,Sheet11!F23)),"")</f>
        <v/>
      </c>
      <c r="F206" t="str">
        <f>IF(C206&lt;&gt;"",IF(Sheet1!O12=30,1,IF(Sheet1!O12=60,2,IF(Sheet1!O12=90,3))),"")</f>
        <v/>
      </c>
      <c r="G206" t="str">
        <f>IF(C206&lt;&gt;"",G2,"")</f>
        <v/>
      </c>
    </row>
    <row r="207" spans="1:7">
      <c r="A207" t="str">
        <f>IF(C207&lt;&gt;"",A2,"")</f>
        <v/>
      </c>
      <c r="B207" t="str">
        <f>IF(C207&lt;&gt;"",B2,"")</f>
        <v/>
      </c>
      <c r="C207" t="str">
        <f>IF(Sheet11!B24&lt;&gt;"",Sheet11!B24,"")</f>
        <v/>
      </c>
      <c r="D207" t="str">
        <f>IF(C207&lt;&gt;"",D2,"")</f>
        <v/>
      </c>
      <c r="E207" s="65" t="str">
        <f>IF(C207&lt;&gt;"",IF(Sheet11!F24="ABS","ABS",SUM(Sheet11!D24,Sheet11!F24)),"")</f>
        <v/>
      </c>
      <c r="F207" t="str">
        <f>IF(C207&lt;&gt;"",IF(Sheet1!O12=30,1,IF(Sheet1!O12=60,2,IF(Sheet1!O12=90,3))),"")</f>
        <v/>
      </c>
      <c r="G207" t="str">
        <f>IF(C207&lt;&gt;"",G2,"")</f>
        <v/>
      </c>
    </row>
    <row r="208" spans="1:7">
      <c r="A208" t="str">
        <f>IF(C208&lt;&gt;"",A2,"")</f>
        <v/>
      </c>
      <c r="B208" t="str">
        <f>IF(C208&lt;&gt;"",B2,"")</f>
        <v/>
      </c>
      <c r="C208" t="str">
        <f>IF(Sheet11!B25&lt;&gt;"",Sheet11!B25,"")</f>
        <v/>
      </c>
      <c r="D208" t="str">
        <f>IF(C208&lt;&gt;"",D2,"")</f>
        <v/>
      </c>
      <c r="E208" s="65" t="str">
        <f>IF(C208&lt;&gt;"",IF(Sheet11!F25="ABS","ABS",SUM(Sheet11!D25,Sheet11!F25)),"")</f>
        <v/>
      </c>
      <c r="F208" t="str">
        <f>IF(C208&lt;&gt;"",IF(Sheet1!O12=30,1,IF(Sheet1!O12=60,2,IF(Sheet1!O12=90,3))),"")</f>
        <v/>
      </c>
      <c r="G208" t="str">
        <f>IF(C208&lt;&gt;"",G2,"")</f>
        <v/>
      </c>
    </row>
    <row r="209" spans="1:7">
      <c r="A209" t="str">
        <f>IF(C209&lt;&gt;"",A2,"")</f>
        <v/>
      </c>
      <c r="B209" t="str">
        <f>IF(C209&lt;&gt;"",B2,"")</f>
        <v/>
      </c>
      <c r="C209" t="str">
        <f>IF(Sheet11!B26&lt;&gt;"",Sheet11!B26,"")</f>
        <v/>
      </c>
      <c r="D209" t="str">
        <f>IF(C209&lt;&gt;"",D2,"")</f>
        <v/>
      </c>
      <c r="E209" s="65" t="str">
        <f>IF(C209&lt;&gt;"",IF(Sheet11!F26="ABS","ABS",SUM(Sheet11!D26,Sheet11!F26)),"")</f>
        <v/>
      </c>
      <c r="F209" t="str">
        <f>IF(C209&lt;&gt;"",IF(Sheet1!O12=30,1,IF(Sheet1!O12=60,2,IF(Sheet1!O12=90,3))),"")</f>
        <v/>
      </c>
      <c r="G209" t="str">
        <f>IF(C209&lt;&gt;"",G2,"")</f>
        <v/>
      </c>
    </row>
    <row r="210" spans="1:7">
      <c r="A210" t="str">
        <f>IF(C210&lt;&gt;"",A2,"")</f>
        <v/>
      </c>
      <c r="B210" t="str">
        <f>IF(C210&lt;&gt;"",B2,"")</f>
        <v/>
      </c>
      <c r="C210" t="str">
        <f>IF(Sheet11!B27&lt;&gt;"",Sheet11!B27,"")</f>
        <v/>
      </c>
      <c r="D210" t="str">
        <f>IF(C210&lt;&gt;"",D2,"")</f>
        <v/>
      </c>
      <c r="E210" s="65" t="str">
        <f>IF(C210&lt;&gt;"",IF(Sheet11!F27="ABS","ABS",SUM(Sheet11!D27,Sheet11!F27)),"")</f>
        <v/>
      </c>
      <c r="F210" t="str">
        <f>IF(C210&lt;&gt;"",IF(Sheet1!O12=30,1,IF(Sheet1!O12=60,2,IF(Sheet1!O12=90,3))),"")</f>
        <v/>
      </c>
      <c r="G210" t="str">
        <f>IF(C210&lt;&gt;"",G2,"")</f>
        <v/>
      </c>
    </row>
    <row r="211" spans="1:7">
      <c r="A211" t="str">
        <f>IF(C211&lt;&gt;"",A2,"")</f>
        <v/>
      </c>
      <c r="B211" t="str">
        <f>IF(C211&lt;&gt;"",B2,"")</f>
        <v/>
      </c>
      <c r="C211" t="str">
        <f>IF(Sheet11!B28&lt;&gt;"",Sheet11!B28,"")</f>
        <v/>
      </c>
      <c r="D211" t="str">
        <f>IF(C211&lt;&gt;"",D2,"")</f>
        <v/>
      </c>
      <c r="E211" s="65" t="str">
        <f>IF(C211&lt;&gt;"",IF(Sheet11!F28="ABS","ABS",SUM(Sheet11!D28,Sheet11!F28)),"")</f>
        <v/>
      </c>
      <c r="F211" t="str">
        <f>IF(C211&lt;&gt;"",IF(Sheet1!O12=30,1,IF(Sheet1!O12=60,2,IF(Sheet1!O12=90,3))),"")</f>
        <v/>
      </c>
      <c r="G211" t="str">
        <f>IF(C211&lt;&gt;"",G2,"")</f>
        <v/>
      </c>
    </row>
    <row r="212" spans="1:7">
      <c r="A212" t="str">
        <f>IF(C212&lt;&gt;"",A2,"")</f>
        <v/>
      </c>
      <c r="B212" t="str">
        <f>IF(C212&lt;&gt;"",B2,"")</f>
        <v/>
      </c>
      <c r="C212" t="str">
        <f>IF(Sheet11!B29&lt;&gt;"",Sheet11!B29,"")</f>
        <v/>
      </c>
      <c r="D212" t="str">
        <f>IF(C212&lt;&gt;"",D2,"")</f>
        <v/>
      </c>
      <c r="E212" s="65" t="str">
        <f>IF(C212&lt;&gt;"",IF(Sheet11!F29="ABS","ABS",SUM(Sheet11!D29,Sheet11!F29)),"")</f>
        <v/>
      </c>
      <c r="F212" t="str">
        <f>IF(C212&lt;&gt;"",IF(Sheet1!O12=30,1,IF(Sheet1!O12=60,2,IF(Sheet1!O12=90,3))),"")</f>
        <v/>
      </c>
      <c r="G212" t="str">
        <f>IF(C212&lt;&gt;"",G2,"")</f>
        <v/>
      </c>
    </row>
    <row r="213" spans="1:7">
      <c r="A213" t="str">
        <f>IF(C213&lt;&gt;"",A2,"")</f>
        <v/>
      </c>
      <c r="B213" t="str">
        <f>IF(C213&lt;&gt;"",B2,"")</f>
        <v/>
      </c>
      <c r="C213" t="str">
        <f>IF(Sheet11!B30&lt;&gt;"",Sheet11!B30,"")</f>
        <v/>
      </c>
      <c r="D213" t="str">
        <f>IF(C213&lt;&gt;"",D2,"")</f>
        <v/>
      </c>
      <c r="E213" s="65" t="str">
        <f>IF(C213&lt;&gt;"",IF(Sheet11!F30="ABS","ABS",SUM(Sheet11!D30,Sheet11!F30)),"")</f>
        <v/>
      </c>
      <c r="F213" t="str">
        <f>IF(C213&lt;&gt;"",IF(Sheet1!O12=30,1,IF(Sheet1!O12=60,2,IF(Sheet1!O12=90,3))),"")</f>
        <v/>
      </c>
      <c r="G213" t="str">
        <f>IF(C213&lt;&gt;"",G2,"")</f>
        <v/>
      </c>
    </row>
    <row r="214" spans="1:7">
      <c r="A214" t="str">
        <f>IF(C214&lt;&gt;"",A2,"")</f>
        <v/>
      </c>
      <c r="B214" t="str">
        <f>IF(C214&lt;&gt;"",B2,"")</f>
        <v/>
      </c>
      <c r="C214" t="str">
        <f>IF(Sheet11!B31&lt;&gt;"",Sheet11!B31,"")</f>
        <v/>
      </c>
      <c r="D214" t="str">
        <f>IF(C214&lt;&gt;"",D2,"")</f>
        <v/>
      </c>
      <c r="E214" s="65" t="str">
        <f>IF(C214&lt;&gt;"",IF(Sheet11!F31="ABS","ABS",SUM(Sheet11!D31,Sheet11!F31)),"")</f>
        <v/>
      </c>
      <c r="F214" t="str">
        <f>IF(C214&lt;&gt;"",IF(Sheet1!O12=30,1,IF(Sheet1!O12=60,2,IF(Sheet1!O12=90,3))),"")</f>
        <v/>
      </c>
      <c r="G214" t="str">
        <f>IF(C214&lt;&gt;"",G2,"")</f>
        <v/>
      </c>
    </row>
    <row r="215" spans="1:7">
      <c r="A215" t="str">
        <f>IF(C215&lt;&gt;"",A2,"")</f>
        <v/>
      </c>
      <c r="B215" t="str">
        <f>IF(C215&lt;&gt;"",B2,"")</f>
        <v/>
      </c>
      <c r="C215" t="str">
        <f>IF(Sheet11!B32&lt;&gt;"",Sheet11!B32,"")</f>
        <v/>
      </c>
      <c r="D215" t="str">
        <f>IF(C215&lt;&gt;"",D2,"")</f>
        <v/>
      </c>
      <c r="E215" s="65" t="str">
        <f>IF(C215&lt;&gt;"",IF(Sheet11!F32="ABS","ABS",SUM(Sheet11!D32,Sheet11!F32)),"")</f>
        <v/>
      </c>
      <c r="F215" t="str">
        <f>IF(C215&lt;&gt;"",IF(Sheet1!O12=30,1,IF(Sheet1!O12=60,2,IF(Sheet1!O12=90,3))),"")</f>
        <v/>
      </c>
      <c r="G215" t="str">
        <f>IF(C215&lt;&gt;"",G2,"")</f>
        <v/>
      </c>
    </row>
    <row r="216" spans="1:7">
      <c r="A216" t="str">
        <f>IF(C216&lt;&gt;"",A2,"")</f>
        <v/>
      </c>
      <c r="B216" t="str">
        <f>IF(C216&lt;&gt;"",B2,"")</f>
        <v/>
      </c>
      <c r="C216" t="str">
        <f>IF(Sheet11!B33&lt;&gt;"",Sheet11!B33,"")</f>
        <v/>
      </c>
      <c r="D216" t="str">
        <f>IF(C216&lt;&gt;"",D2,"")</f>
        <v/>
      </c>
      <c r="E216" s="65" t="str">
        <f>IF(C216&lt;&gt;"",IF(Sheet11!F33="ABS","ABS",SUM(Sheet11!D33,Sheet11!F33)),"")</f>
        <v/>
      </c>
      <c r="F216" t="str">
        <f>IF(C216&lt;&gt;"",IF(Sheet1!O12=30,1,IF(Sheet1!O12=60,2,IF(Sheet1!O12=90,3))),"")</f>
        <v/>
      </c>
      <c r="G216" t="str">
        <f>IF(C216&lt;&gt;"",G2,"")</f>
        <v/>
      </c>
    </row>
    <row r="217" spans="1:7">
      <c r="A217" t="str">
        <f>IF(C217&lt;&gt;"",A2,"")</f>
        <v/>
      </c>
      <c r="B217" t="str">
        <f>IF(C217&lt;&gt;"",B2,"")</f>
        <v/>
      </c>
      <c r="C217" t="str">
        <f>IF(Sheet11!B34&lt;&gt;"",Sheet11!B34,"")</f>
        <v/>
      </c>
      <c r="D217" t="str">
        <f>IF(C217&lt;&gt;"",D2,"")</f>
        <v/>
      </c>
      <c r="E217" s="65" t="str">
        <f>IF(C217&lt;&gt;"",IF(Sheet11!F34="ABS","ABS",SUM(Sheet11!D34,Sheet11!F34)),"")</f>
        <v/>
      </c>
      <c r="F217" t="str">
        <f>IF(C217&lt;&gt;"",IF(Sheet1!O12=30,1,IF(Sheet1!O12=60,2,IF(Sheet1!O12=90,3))),"")</f>
        <v/>
      </c>
      <c r="G217" t="str">
        <f>IF(C217&lt;&gt;"",G2,"")</f>
        <v/>
      </c>
    </row>
    <row r="218" spans="1:7">
      <c r="A218" t="str">
        <f>IF(C218&lt;&gt;"",A2,"")</f>
        <v/>
      </c>
      <c r="B218" t="str">
        <f>IF(C218&lt;&gt;"",B2,"")</f>
        <v/>
      </c>
      <c r="C218" t="str">
        <f>IF(Sheet11!B35&lt;&gt;"",Sheet11!B35,"")</f>
        <v/>
      </c>
      <c r="D218" t="str">
        <f>IF(C218&lt;&gt;"",D2,"")</f>
        <v/>
      </c>
      <c r="E218" s="65" t="str">
        <f>IF(C218&lt;&gt;"",IF(Sheet11!F35="ABS","ABS",SUM(Sheet11!D35,Sheet11!F35)),"")</f>
        <v/>
      </c>
      <c r="F218" t="str">
        <f>IF(C218&lt;&gt;"",IF(Sheet1!O12=30,1,IF(Sheet1!O12=60,2,IF(Sheet1!O12=90,3))),"")</f>
        <v/>
      </c>
      <c r="G218" t="str">
        <f>IF(C218&lt;&gt;"",G2,"")</f>
        <v/>
      </c>
    </row>
    <row r="219" spans="1:7">
      <c r="A219" t="str">
        <f>IF(C219&lt;&gt;"",A2,"")</f>
        <v/>
      </c>
      <c r="B219" t="str">
        <f>IF(C219&lt;&gt;"",B2,"")</f>
        <v/>
      </c>
      <c r="C219" t="str">
        <f>IF(Sheet11!B36&lt;&gt;"",Sheet11!B36,"")</f>
        <v/>
      </c>
      <c r="D219" t="str">
        <f>IF(C219&lt;&gt;"",D2,"")</f>
        <v/>
      </c>
      <c r="E219" s="65" t="str">
        <f>IF(C219&lt;&gt;"",IF(Sheet11!F36="ABS","ABS",SUM(Sheet11!D36,Sheet11!F36)),"")</f>
        <v/>
      </c>
      <c r="F219" t="str">
        <f>IF(C219&lt;&gt;"",IF(Sheet1!O12=30,1,IF(Sheet1!O12=60,2,IF(Sheet1!O12=90,3))),"")</f>
        <v/>
      </c>
      <c r="G219" t="str">
        <f>IF(C219&lt;&gt;"",G2,"")</f>
        <v/>
      </c>
    </row>
    <row r="220" spans="1:7">
      <c r="A220" t="str">
        <f>IF(C220&lt;&gt;"",A2,"")</f>
        <v/>
      </c>
      <c r="B220" t="str">
        <f>IF(C220&lt;&gt;"",B2,"")</f>
        <v/>
      </c>
      <c r="C220" t="str">
        <f>IF(Sheet11!B37&lt;&gt;"",Sheet11!B37,"")</f>
        <v/>
      </c>
      <c r="D220" t="str">
        <f>IF(C220&lt;&gt;"",D2,"")</f>
        <v/>
      </c>
      <c r="E220" s="65" t="str">
        <f>IF(C220&lt;&gt;"",IF(Sheet11!F37="ABS","ABS",SUM(Sheet11!D37,Sheet11!F37)),"")</f>
        <v/>
      </c>
      <c r="F220" t="str">
        <f>IF(C220&lt;&gt;"",IF(Sheet1!O12=30,1,IF(Sheet1!O12=60,2,IF(Sheet1!O12=90,3))),"")</f>
        <v/>
      </c>
      <c r="G220" t="str">
        <f>IF(C220&lt;&gt;"",G2,"")</f>
        <v/>
      </c>
    </row>
    <row r="221" spans="1:7">
      <c r="A221" t="str">
        <f>IF(C221&lt;&gt;"",A2,"")</f>
        <v/>
      </c>
      <c r="B221" t="str">
        <f>IF(C221&lt;&gt;"",B2,"")</f>
        <v/>
      </c>
      <c r="C221" t="str">
        <f>IF(Sheet11!B38&lt;&gt;"",Sheet11!B38,"")</f>
        <v/>
      </c>
      <c r="D221" t="str">
        <f>IF(C221&lt;&gt;"",D2,"")</f>
        <v/>
      </c>
      <c r="E221" s="65" t="str">
        <f>IF(C221&lt;&gt;"",IF(Sheet11!F38="ABS","ABS",SUM(Sheet11!D38,Sheet11!F38)),"")</f>
        <v/>
      </c>
      <c r="F221" t="str">
        <f>IF(C221&lt;&gt;"",IF(Sheet1!O12=30,1,IF(Sheet1!O12=60,2,IF(Sheet1!O12=90,3))),"")</f>
        <v/>
      </c>
      <c r="G221" t="str">
        <f>IF(C221&lt;&gt;"",G2,"")</f>
        <v/>
      </c>
    </row>
  </sheetData>
  <sheetProtection password="8AEA"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1"/>
  <dimension ref="A1:CY67"/>
  <sheetViews>
    <sheetView workbookViewId="0">
      <selection activeCell="A19" sqref="A19"/>
    </sheetView>
  </sheetViews>
  <sheetFormatPr defaultRowHeight="15.75"/>
  <cols>
    <col min="1" max="1" width="9.85546875" style="2" customWidth="1"/>
    <col min="2" max="2" width="8.7109375" style="22" customWidth="1"/>
    <col min="3" max="3" width="5.7109375" style="22" customWidth="1"/>
    <col min="4" max="4" width="8" style="2" customWidth="1"/>
    <col min="5" max="5" width="4.140625" style="2" customWidth="1"/>
    <col min="6" max="6" width="7" style="2" customWidth="1"/>
    <col min="7" max="7" width="5.140625" style="2" customWidth="1"/>
    <col min="8" max="8" width="7" style="2" customWidth="1"/>
    <col min="9" max="9" width="3.28515625" style="2" customWidth="1"/>
    <col min="10" max="10" width="7.28515625" style="2" customWidth="1"/>
    <col min="11" max="11" width="2.5703125" style="2" customWidth="1"/>
    <col min="12" max="12" width="7.42578125" style="2" customWidth="1"/>
    <col min="13" max="13" width="1.85546875" style="2" customWidth="1"/>
    <col min="14" max="14" width="7" style="2" customWidth="1"/>
    <col min="15" max="15" width="4.140625" style="2" customWidth="1"/>
    <col min="16" max="16" width="7.140625" style="2" customWidth="1"/>
    <col min="17" max="17" width="3.7109375" style="2" customWidth="1"/>
    <col min="18" max="18" width="19.85546875" style="2" customWidth="1"/>
    <col min="19" max="19" width="9.140625" style="2"/>
    <col min="20" max="20" width="4.7109375" style="2" customWidth="1"/>
    <col min="21" max="21" width="7.140625" style="2" customWidth="1"/>
    <col min="22" max="22" width="8" style="2" customWidth="1"/>
    <col min="23" max="23" width="6.28515625" style="2" customWidth="1"/>
    <col min="24" max="24" width="16.28515625" style="2" customWidth="1"/>
    <col min="25" max="27" width="16.28515625" style="2" hidden="1" customWidth="1"/>
    <col min="28" max="29" width="11.140625" style="2" hidden="1" customWidth="1"/>
    <col min="30" max="30" width="10.7109375" style="2" hidden="1" customWidth="1"/>
    <col min="31" max="31" width="11.140625" style="2" hidden="1" customWidth="1"/>
    <col min="32" max="32" width="11" style="2" hidden="1" customWidth="1"/>
    <col min="33" max="33" width="11.140625" style="2" hidden="1" customWidth="1"/>
    <col min="34" max="34" width="11.42578125" style="2" hidden="1" customWidth="1"/>
    <col min="35" max="35" width="11.85546875" style="2" hidden="1" customWidth="1"/>
    <col min="36" max="36" width="11.7109375" style="2" hidden="1" customWidth="1"/>
    <col min="37" max="37" width="11.42578125" style="2" hidden="1" customWidth="1"/>
    <col min="38" max="38" width="11.28515625" style="2" hidden="1" customWidth="1"/>
    <col min="39" max="40" width="11.7109375" style="2" hidden="1" customWidth="1"/>
    <col min="41" max="41" width="11" style="2" hidden="1" customWidth="1"/>
    <col min="42" max="42" width="11.42578125" style="2" hidden="1" customWidth="1"/>
    <col min="43" max="43" width="11.5703125" style="2" hidden="1" customWidth="1"/>
    <col min="44" max="44" width="11.85546875" style="2" hidden="1" customWidth="1"/>
    <col min="45" max="45" width="12.28515625" style="2" hidden="1" customWidth="1"/>
    <col min="46" max="46" width="11.85546875" style="2" hidden="1" customWidth="1"/>
    <col min="47" max="48" width="11.7109375" style="2" hidden="1" customWidth="1"/>
    <col min="49" max="49" width="11.42578125" style="2" hidden="1" customWidth="1"/>
    <col min="50" max="50" width="11.28515625" style="2" hidden="1" customWidth="1"/>
    <col min="51" max="51" width="11.7109375" style="2" hidden="1" customWidth="1"/>
    <col min="52" max="54" width="11.85546875" style="2" hidden="1" customWidth="1"/>
    <col min="55" max="55" width="11.7109375" style="2" hidden="1" customWidth="1"/>
    <col min="56" max="56" width="12.140625" style="2" hidden="1" customWidth="1"/>
    <col min="57" max="57" width="11.85546875" style="2" hidden="1" customWidth="1"/>
    <col min="58" max="58" width="12" style="2" hidden="1" customWidth="1"/>
    <col min="59" max="60" width="12.7109375" style="2" hidden="1" customWidth="1"/>
    <col min="61" max="61" width="12.5703125" style="2" hidden="1" customWidth="1"/>
    <col min="62" max="62" width="12.28515625" style="2" hidden="1" customWidth="1"/>
    <col min="63" max="63" width="12.5703125" style="2" hidden="1" customWidth="1"/>
    <col min="64" max="64" width="12.7109375" style="2" hidden="1" customWidth="1"/>
    <col min="65" max="65" width="12.85546875" style="2" hidden="1" customWidth="1"/>
    <col min="66" max="66" width="13.140625" style="2" hidden="1" customWidth="1"/>
    <col min="67" max="67" width="13" style="2" hidden="1" customWidth="1"/>
    <col min="68" max="69" width="13.28515625" style="2" hidden="1" customWidth="1"/>
    <col min="70" max="70" width="12.7109375" style="2" hidden="1" customWidth="1"/>
    <col min="71" max="72" width="13.42578125" style="2" hidden="1" customWidth="1"/>
    <col min="73" max="73" width="13" style="2" hidden="1" customWidth="1"/>
    <col min="74" max="74" width="13.5703125" style="2" hidden="1" customWidth="1"/>
    <col min="75" max="75" width="13.85546875" style="2" hidden="1" customWidth="1"/>
    <col min="76" max="76" width="13.5703125" style="2" hidden="1" customWidth="1"/>
    <col min="77" max="78" width="13.42578125" style="2" hidden="1" customWidth="1"/>
    <col min="79" max="79" width="12.7109375" style="2" hidden="1" customWidth="1"/>
    <col min="80" max="82" width="12.85546875" style="2" hidden="1" customWidth="1"/>
    <col min="83" max="83" width="12.7109375" style="2" hidden="1" customWidth="1"/>
    <col min="84" max="84" width="12.85546875" style="2" hidden="1" customWidth="1"/>
    <col min="85" max="85" width="13.42578125" style="2" hidden="1" customWidth="1"/>
    <col min="86" max="86" width="13.140625" style="2" hidden="1" customWidth="1"/>
    <col min="87" max="87" width="13.7109375" style="2" hidden="1" customWidth="1"/>
    <col min="88" max="88" width="13.42578125" style="2" hidden="1" customWidth="1"/>
    <col min="89" max="89" width="12.28515625" style="2" hidden="1" customWidth="1"/>
    <col min="90" max="90" width="12" style="2" hidden="1" customWidth="1"/>
    <col min="91" max="91" width="12.140625" style="2" hidden="1" customWidth="1"/>
    <col min="92" max="92" width="11.42578125" style="2" hidden="1" customWidth="1"/>
    <col min="93" max="93" width="11.140625" style="2" hidden="1" customWidth="1"/>
    <col min="94" max="94" width="10.5703125" style="2" hidden="1" customWidth="1"/>
    <col min="95" max="95" width="9.140625" style="2" hidden="1" customWidth="1"/>
    <col min="96" max="96" width="9.7109375" style="2" hidden="1" customWidth="1"/>
    <col min="97" max="97" width="9.42578125" style="2" hidden="1" customWidth="1"/>
    <col min="98" max="98" width="9.5703125" style="2" hidden="1" customWidth="1"/>
    <col min="99" max="101" width="9.140625" style="2" hidden="1" customWidth="1"/>
    <col min="102" max="102" width="7.85546875" style="2" hidden="1" customWidth="1"/>
    <col min="103" max="103" width="8.42578125" style="2" hidden="1" customWidth="1"/>
    <col min="104" max="16384" width="9.140625" style="2"/>
  </cols>
  <sheetData>
    <row r="1" spans="1:34" s="20" customFormat="1" ht="15.75" customHeight="1" thickBot="1">
      <c r="A1" s="183"/>
      <c r="B1" s="195" t="s">
        <v>171</v>
      </c>
      <c r="C1" s="195"/>
      <c r="D1" s="195"/>
      <c r="E1" s="195"/>
      <c r="F1" s="195"/>
      <c r="G1" s="195"/>
      <c r="H1" s="195"/>
      <c r="I1" s="195"/>
      <c r="J1" s="195"/>
      <c r="K1" s="195"/>
      <c r="L1" s="195"/>
      <c r="M1" s="195"/>
      <c r="N1" s="195"/>
      <c r="O1" s="194"/>
      <c r="P1" s="194"/>
      <c r="Q1" s="194"/>
      <c r="R1" s="265" t="s">
        <v>135</v>
      </c>
      <c r="S1" s="266"/>
      <c r="T1" s="267"/>
      <c r="U1" s="250" t="s">
        <v>126</v>
      </c>
      <c r="V1" s="250"/>
      <c r="W1" s="250"/>
      <c r="X1" s="251"/>
      <c r="Y1" s="81"/>
      <c r="Z1" s="81"/>
      <c r="AA1" s="81"/>
    </row>
    <row r="2" spans="1:34" s="20" customFormat="1" ht="14.25" customHeight="1">
      <c r="A2" s="183"/>
      <c r="B2" s="153" t="s">
        <v>0</v>
      </c>
      <c r="C2" s="153"/>
      <c r="D2" s="153"/>
      <c r="E2" s="153"/>
      <c r="F2" s="153"/>
      <c r="G2" s="153"/>
      <c r="H2" s="153"/>
      <c r="I2" s="153"/>
      <c r="J2" s="153"/>
      <c r="K2" s="153"/>
      <c r="L2" s="153"/>
      <c r="M2" s="153"/>
      <c r="N2" s="153"/>
      <c r="O2" s="194"/>
      <c r="P2" s="194"/>
      <c r="Q2" s="194"/>
      <c r="R2" s="268"/>
      <c r="S2" s="269"/>
      <c r="T2" s="270"/>
      <c r="U2" s="277" t="s">
        <v>128</v>
      </c>
      <c r="V2" s="243"/>
      <c r="W2" s="243"/>
      <c r="X2" s="244"/>
      <c r="Y2" s="87"/>
      <c r="Z2" s="75"/>
      <c r="AA2" s="75"/>
    </row>
    <row r="3" spans="1:34" s="20" customFormat="1" ht="19.5" customHeight="1">
      <c r="A3" s="183"/>
      <c r="B3" s="153"/>
      <c r="C3" s="153"/>
      <c r="D3" s="153"/>
      <c r="E3" s="153"/>
      <c r="F3" s="153"/>
      <c r="G3" s="153"/>
      <c r="H3" s="153"/>
      <c r="I3" s="153"/>
      <c r="J3" s="153"/>
      <c r="K3" s="153"/>
      <c r="L3" s="153"/>
      <c r="M3" s="153"/>
      <c r="N3" s="153"/>
      <c r="O3" s="194"/>
      <c r="P3" s="194"/>
      <c r="Q3" s="194"/>
      <c r="R3" s="268"/>
      <c r="S3" s="269"/>
      <c r="T3" s="270"/>
      <c r="U3" s="248"/>
      <c r="V3" s="246"/>
      <c r="W3" s="246"/>
      <c r="X3" s="247"/>
      <c r="Y3" s="87"/>
      <c r="Z3" s="75"/>
      <c r="AA3" s="75"/>
    </row>
    <row r="4" spans="1:34" s="20" customFormat="1" ht="18" customHeight="1">
      <c r="A4" s="183"/>
      <c r="B4" s="183"/>
      <c r="C4" s="183"/>
      <c r="D4" s="194" t="s">
        <v>14</v>
      </c>
      <c r="E4" s="194"/>
      <c r="F4" s="194"/>
      <c r="G4" s="194"/>
      <c r="H4" s="194"/>
      <c r="I4" s="194"/>
      <c r="J4" s="194"/>
      <c r="K4" s="194"/>
      <c r="L4" s="183"/>
      <c r="M4" s="183"/>
      <c r="N4" s="183"/>
      <c r="O4" s="183"/>
      <c r="P4" s="183"/>
      <c r="Q4" s="194"/>
      <c r="R4" s="268"/>
      <c r="S4" s="269"/>
      <c r="T4" s="270"/>
      <c r="U4" s="248"/>
      <c r="V4" s="246"/>
      <c r="W4" s="246"/>
      <c r="X4" s="247"/>
      <c r="Y4" s="87"/>
      <c r="Z4" s="75"/>
      <c r="AA4" s="75"/>
      <c r="AH4" s="20">
        <f>IF(R4&lt;&gt;"",1,0)</f>
        <v>0</v>
      </c>
    </row>
    <row r="5" spans="1:34" s="20" customFormat="1" ht="11.25" customHeight="1">
      <c r="A5" s="183"/>
      <c r="B5" s="183"/>
      <c r="C5" s="183"/>
      <c r="D5" s="183"/>
      <c r="E5" s="183"/>
      <c r="F5" s="183"/>
      <c r="G5" s="183"/>
      <c r="H5" s="183"/>
      <c r="I5" s="183"/>
      <c r="J5" s="183"/>
      <c r="K5" s="183"/>
      <c r="L5" s="183"/>
      <c r="M5" s="183"/>
      <c r="N5" s="183"/>
      <c r="O5" s="183"/>
      <c r="P5" s="183"/>
      <c r="Q5" s="194"/>
      <c r="R5" s="268"/>
      <c r="S5" s="269"/>
      <c r="T5" s="270"/>
      <c r="U5" s="248"/>
      <c r="V5" s="246"/>
      <c r="W5" s="246"/>
      <c r="X5" s="247"/>
      <c r="Y5" s="87"/>
      <c r="Z5" s="75"/>
      <c r="AA5" s="75"/>
      <c r="AH5" s="20">
        <f t="shared" ref="AH5:AH15" si="0">IF(R5&lt;&gt;"",1,0)</f>
        <v>0</v>
      </c>
    </row>
    <row r="6" spans="1:34" s="20" customFormat="1" ht="20.100000000000001" customHeight="1">
      <c r="A6" s="262" t="s">
        <v>123</v>
      </c>
      <c r="B6" s="262"/>
      <c r="C6" s="262"/>
      <c r="D6" s="262"/>
      <c r="E6" s="201" t="str">
        <f>Sheet1!$E$6</f>
        <v>Communication Design</v>
      </c>
      <c r="F6" s="201"/>
      <c r="G6" s="201"/>
      <c r="H6" s="201"/>
      <c r="I6" s="201"/>
      <c r="J6" s="201"/>
      <c r="K6" s="201"/>
      <c r="L6" s="201"/>
      <c r="M6" s="201"/>
      <c r="N6" s="201"/>
      <c r="O6" s="201"/>
      <c r="P6" s="201"/>
      <c r="Q6" s="194"/>
      <c r="R6" s="268"/>
      <c r="S6" s="269"/>
      <c r="T6" s="270"/>
      <c r="U6" s="258" t="s">
        <v>163</v>
      </c>
      <c r="V6" s="199"/>
      <c r="W6" s="199"/>
      <c r="X6" s="200"/>
      <c r="Y6" s="89"/>
      <c r="Z6" s="77"/>
      <c r="AA6" s="77"/>
      <c r="AH6" s="20">
        <f t="shared" si="0"/>
        <v>0</v>
      </c>
    </row>
    <row r="7" spans="1:34" s="20" customFormat="1" ht="20.100000000000001" customHeight="1">
      <c r="A7" s="262" t="s">
        <v>124</v>
      </c>
      <c r="B7" s="262"/>
      <c r="C7" s="201" t="str">
        <f>Sheet1!$C$7</f>
        <v>Bachelor</v>
      </c>
      <c r="D7" s="201"/>
      <c r="E7" s="201"/>
      <c r="F7" s="201"/>
      <c r="G7" s="201"/>
      <c r="H7" s="201"/>
      <c r="I7" s="201"/>
      <c r="J7" s="201"/>
      <c r="K7" s="201"/>
      <c r="L7" s="201"/>
      <c r="M7" s="201"/>
      <c r="N7" s="201"/>
      <c r="O7" s="201"/>
      <c r="P7" s="201"/>
      <c r="Q7" s="194"/>
      <c r="R7" s="268"/>
      <c r="S7" s="269"/>
      <c r="T7" s="270"/>
      <c r="U7" s="258"/>
      <c r="V7" s="199"/>
      <c r="W7" s="199"/>
      <c r="X7" s="200"/>
      <c r="Y7" s="89"/>
      <c r="Z7" s="77"/>
      <c r="AA7" s="77"/>
      <c r="AH7" s="20">
        <f t="shared" si="0"/>
        <v>0</v>
      </c>
    </row>
    <row r="8" spans="1:34" s="20" customFormat="1" ht="20.100000000000001" customHeight="1">
      <c r="A8" s="27" t="s">
        <v>1</v>
      </c>
      <c r="B8" s="28" t="str">
        <f>Sheet1!$B$8</f>
        <v>First</v>
      </c>
      <c r="C8" s="23" t="s">
        <v>2</v>
      </c>
      <c r="D8" s="29" t="str">
        <f>Sheet1!$D$8</f>
        <v>First</v>
      </c>
      <c r="E8" s="275" t="s">
        <v>3</v>
      </c>
      <c r="F8" s="275"/>
      <c r="G8" s="276" t="str">
        <f>Sheet1!$G$8</f>
        <v>CE17CD</v>
      </c>
      <c r="H8" s="276"/>
      <c r="I8" s="264" t="str">
        <f>Sheet1!$I$8</f>
        <v>Supplementary Exam</v>
      </c>
      <c r="J8" s="264"/>
      <c r="K8" s="264"/>
      <c r="L8" s="264"/>
      <c r="M8" s="264"/>
      <c r="N8" s="274">
        <f>Sheet1!$N$8</f>
        <v>0</v>
      </c>
      <c r="O8" s="274"/>
      <c r="P8" s="274"/>
      <c r="Q8" s="194"/>
      <c r="R8" s="268"/>
      <c r="S8" s="269"/>
      <c r="T8" s="270"/>
      <c r="U8" s="258"/>
      <c r="V8" s="199"/>
      <c r="W8" s="199"/>
      <c r="X8" s="200"/>
      <c r="Y8" s="89"/>
      <c r="Z8" s="77"/>
      <c r="AA8" s="77"/>
      <c r="AH8" s="20">
        <f t="shared" si="0"/>
        <v>0</v>
      </c>
    </row>
    <row r="9" spans="1:34" s="20" customFormat="1" ht="20.100000000000001" customHeight="1">
      <c r="A9" s="27" t="s">
        <v>4</v>
      </c>
      <c r="B9" s="201" t="str">
        <f>Sheet1!$B$9</f>
        <v>Drawing Studio-I</v>
      </c>
      <c r="C9" s="201"/>
      <c r="D9" s="201"/>
      <c r="E9" s="201"/>
      <c r="F9" s="201"/>
      <c r="G9" s="201"/>
      <c r="H9" s="201"/>
      <c r="I9" s="201"/>
      <c r="J9" s="201"/>
      <c r="K9" s="201"/>
      <c r="L9" s="264" t="s">
        <v>5</v>
      </c>
      <c r="M9" s="264"/>
      <c r="N9" s="264"/>
      <c r="O9" s="288">
        <f>Sheet1!$O$9</f>
        <v>0</v>
      </c>
      <c r="P9" s="288"/>
      <c r="Q9" s="194"/>
      <c r="R9" s="268"/>
      <c r="S9" s="269"/>
      <c r="T9" s="270"/>
      <c r="U9" s="258"/>
      <c r="V9" s="199"/>
      <c r="W9" s="199"/>
      <c r="X9" s="200"/>
      <c r="Y9" s="89"/>
      <c r="Z9" s="77"/>
      <c r="AA9" s="77"/>
      <c r="AH9" s="20">
        <f t="shared" si="0"/>
        <v>0</v>
      </c>
    </row>
    <row r="10" spans="1:34" s="20" customFormat="1" ht="20.100000000000001" customHeight="1">
      <c r="A10" s="262" t="s">
        <v>120</v>
      </c>
      <c r="B10" s="262"/>
      <c r="C10" s="263" t="str">
        <f>Sheet1!$C$10</f>
        <v>Manzoor Ali Solangi</v>
      </c>
      <c r="D10" s="263"/>
      <c r="E10" s="263"/>
      <c r="F10" s="263"/>
      <c r="G10" s="263"/>
      <c r="H10" s="264" t="s">
        <v>121</v>
      </c>
      <c r="I10" s="264"/>
      <c r="J10" s="264"/>
      <c r="K10" s="201">
        <f>Sheet1!$K$10</f>
        <v>0</v>
      </c>
      <c r="L10" s="201"/>
      <c r="M10" s="201"/>
      <c r="N10" s="201"/>
      <c r="O10" s="201"/>
      <c r="P10" s="201"/>
      <c r="Q10" s="194"/>
      <c r="R10" s="268"/>
      <c r="S10" s="269"/>
      <c r="T10" s="270"/>
      <c r="U10" s="258"/>
      <c r="V10" s="199"/>
      <c r="W10" s="199"/>
      <c r="X10" s="200"/>
      <c r="Y10" s="89"/>
      <c r="Z10" s="77"/>
      <c r="AA10" s="77"/>
      <c r="AH10" s="20">
        <f t="shared" si="0"/>
        <v>0</v>
      </c>
    </row>
    <row r="11" spans="1:34" s="20" customFormat="1" ht="9.9499999999999993" customHeight="1">
      <c r="A11" s="182"/>
      <c r="B11" s="182"/>
      <c r="C11" s="182"/>
      <c r="D11" s="281" t="s">
        <v>137</v>
      </c>
      <c r="E11" s="281"/>
      <c r="F11" s="281" t="s">
        <v>137</v>
      </c>
      <c r="G11" s="281"/>
      <c r="H11" s="182"/>
      <c r="I11" s="182"/>
      <c r="J11" s="182"/>
      <c r="K11" s="182"/>
      <c r="L11" s="182"/>
      <c r="M11" s="182"/>
      <c r="N11" s="182"/>
      <c r="O11" s="182"/>
      <c r="P11" s="182"/>
      <c r="Q11" s="194"/>
      <c r="R11" s="268"/>
      <c r="S11" s="269"/>
      <c r="T11" s="270"/>
      <c r="U11" s="259" t="s">
        <v>138</v>
      </c>
      <c r="V11" s="164"/>
      <c r="W11" s="164"/>
      <c r="X11" s="165"/>
      <c r="Y11" s="91"/>
      <c r="Z11" s="79"/>
      <c r="AA11" s="79"/>
      <c r="AH11" s="20">
        <f t="shared" si="0"/>
        <v>0</v>
      </c>
    </row>
    <row r="12" spans="1:34" s="20" customFormat="1" ht="14.1" customHeight="1">
      <c r="A12" s="186" t="s">
        <v>7</v>
      </c>
      <c r="B12" s="130" t="s">
        <v>8</v>
      </c>
      <c r="C12" s="131"/>
      <c r="D12" s="172" t="s">
        <v>136</v>
      </c>
      <c r="E12" s="282"/>
      <c r="F12" s="282"/>
      <c r="G12" s="282"/>
      <c r="H12" s="282"/>
      <c r="I12" s="282"/>
      <c r="J12" s="282"/>
      <c r="K12" s="282"/>
      <c r="L12" s="282"/>
      <c r="M12" s="282"/>
      <c r="N12" s="282"/>
      <c r="O12" s="285">
        <f>Sheet1!$O$12</f>
        <v>60</v>
      </c>
      <c r="P12" s="286"/>
      <c r="Q12" s="194"/>
      <c r="R12" s="268"/>
      <c r="S12" s="269"/>
      <c r="T12" s="270"/>
      <c r="U12" s="259"/>
      <c r="V12" s="164"/>
      <c r="W12" s="164"/>
      <c r="X12" s="165"/>
      <c r="Y12" s="91"/>
      <c r="Z12" s="79"/>
      <c r="AA12" s="79"/>
      <c r="AH12" s="20">
        <f t="shared" si="0"/>
        <v>0</v>
      </c>
    </row>
    <row r="13" spans="1:34" s="20" customFormat="1" ht="14.1" customHeight="1">
      <c r="A13" s="187"/>
      <c r="B13" s="132"/>
      <c r="C13" s="133"/>
      <c r="D13" s="283"/>
      <c r="E13" s="284"/>
      <c r="F13" s="284"/>
      <c r="G13" s="284"/>
      <c r="H13" s="284"/>
      <c r="I13" s="284"/>
      <c r="J13" s="284"/>
      <c r="K13" s="284"/>
      <c r="L13" s="284"/>
      <c r="M13" s="284"/>
      <c r="N13" s="284"/>
      <c r="O13" s="275"/>
      <c r="P13" s="287"/>
      <c r="Q13" s="194"/>
      <c r="R13" s="268"/>
      <c r="S13" s="269"/>
      <c r="T13" s="270"/>
      <c r="U13" s="259"/>
      <c r="V13" s="164"/>
      <c r="W13" s="164"/>
      <c r="X13" s="165"/>
      <c r="Y13" s="91"/>
      <c r="Z13" s="79"/>
      <c r="AA13" s="79"/>
      <c r="AH13" s="20">
        <f t="shared" si="0"/>
        <v>0</v>
      </c>
    </row>
    <row r="14" spans="1:34" s="20" customFormat="1" ht="14.1" customHeight="1">
      <c r="A14" s="187"/>
      <c r="B14" s="132"/>
      <c r="C14" s="133"/>
      <c r="D14" s="172" t="s">
        <v>133</v>
      </c>
      <c r="E14" s="173"/>
      <c r="F14" s="172" t="s">
        <v>134</v>
      </c>
      <c r="G14" s="173"/>
      <c r="H14" s="179" t="s">
        <v>132</v>
      </c>
      <c r="I14" s="179"/>
      <c r="J14" s="179"/>
      <c r="K14" s="179"/>
      <c r="L14" s="179"/>
      <c r="M14" s="179"/>
      <c r="N14" s="179"/>
      <c r="O14" s="179"/>
      <c r="P14" s="179"/>
      <c r="Q14" s="194"/>
      <c r="R14" s="268"/>
      <c r="S14" s="269"/>
      <c r="T14" s="270"/>
      <c r="U14" s="259"/>
      <c r="V14" s="164"/>
      <c r="W14" s="164"/>
      <c r="X14" s="165"/>
      <c r="Y14" s="91"/>
      <c r="Z14" s="79"/>
      <c r="AA14" s="79"/>
      <c r="AH14" s="20">
        <f t="shared" si="0"/>
        <v>0</v>
      </c>
    </row>
    <row r="15" spans="1:34" s="20" customFormat="1" ht="14.1" customHeight="1" thickBot="1">
      <c r="A15" s="187"/>
      <c r="B15" s="132"/>
      <c r="C15" s="133"/>
      <c r="D15" s="174"/>
      <c r="E15" s="175"/>
      <c r="F15" s="174"/>
      <c r="G15" s="175"/>
      <c r="H15" s="179"/>
      <c r="I15" s="179"/>
      <c r="J15" s="179"/>
      <c r="K15" s="179"/>
      <c r="L15" s="179"/>
      <c r="M15" s="179"/>
      <c r="N15" s="179"/>
      <c r="O15" s="179"/>
      <c r="P15" s="179"/>
      <c r="Q15" s="194"/>
      <c r="R15" s="268"/>
      <c r="S15" s="269"/>
      <c r="T15" s="270"/>
      <c r="U15" s="259"/>
      <c r="V15" s="164"/>
      <c r="W15" s="164"/>
      <c r="X15" s="165"/>
      <c r="Y15" s="91"/>
      <c r="Z15" s="79"/>
      <c r="AA15" s="79"/>
      <c r="AH15" s="20">
        <f t="shared" si="0"/>
        <v>0</v>
      </c>
    </row>
    <row r="16" spans="1:34" s="20" customFormat="1" ht="14.1" customHeight="1" thickBot="1">
      <c r="A16" s="187"/>
      <c r="B16" s="132"/>
      <c r="C16" s="133"/>
      <c r="D16" s="174"/>
      <c r="E16" s="175"/>
      <c r="F16" s="174"/>
      <c r="G16" s="175"/>
      <c r="H16" s="181"/>
      <c r="I16" s="181"/>
      <c r="J16" s="181"/>
      <c r="K16" s="181"/>
      <c r="L16" s="181"/>
      <c r="M16" s="181"/>
      <c r="N16" s="181"/>
      <c r="O16" s="181"/>
      <c r="P16" s="181"/>
      <c r="Q16" s="194"/>
      <c r="R16" s="271"/>
      <c r="S16" s="272"/>
      <c r="T16" s="273"/>
      <c r="U16" s="260"/>
      <c r="V16" s="260"/>
      <c r="W16" s="260"/>
      <c r="X16" s="261"/>
      <c r="Y16" s="91"/>
      <c r="Z16" s="79"/>
      <c r="AA16" s="79"/>
    </row>
    <row r="17" spans="1:103" s="20" customFormat="1" ht="18" customHeight="1">
      <c r="A17" s="188"/>
      <c r="B17" s="134"/>
      <c r="C17" s="135"/>
      <c r="D17" s="21" t="s">
        <v>9</v>
      </c>
      <c r="E17" s="9">
        <f>(50*O12)/100</f>
        <v>30</v>
      </c>
      <c r="F17" s="21" t="s">
        <v>9</v>
      </c>
      <c r="G17" s="9">
        <f>(50*O12)/100</f>
        <v>30</v>
      </c>
      <c r="H17" s="168" t="s">
        <v>9</v>
      </c>
      <c r="I17" s="169"/>
      <c r="J17" s="169"/>
      <c r="K17" s="169"/>
      <c r="L17" s="169"/>
      <c r="M17" s="169"/>
      <c r="N17" s="169"/>
      <c r="O17" s="169"/>
      <c r="P17" s="9">
        <f>(E17+G17)</f>
        <v>60</v>
      </c>
      <c r="Q17" s="194"/>
      <c r="R17" s="24" t="s">
        <v>125</v>
      </c>
      <c r="S17" s="278" t="s">
        <v>122</v>
      </c>
      <c r="T17" s="235"/>
      <c r="U17" s="279"/>
      <c r="V17" s="279"/>
      <c r="W17" s="279"/>
      <c r="X17" s="280"/>
      <c r="Y17" s="88"/>
      <c r="Z17" s="76"/>
      <c r="AA17" s="76"/>
    </row>
    <row r="18" spans="1:103" s="20" customFormat="1" ht="5.0999999999999996" customHeight="1">
      <c r="A18" s="39"/>
      <c r="B18" s="130"/>
      <c r="C18" s="131"/>
      <c r="D18" s="128" t="s">
        <v>137</v>
      </c>
      <c r="E18" s="129"/>
      <c r="F18" s="128" t="s">
        <v>137</v>
      </c>
      <c r="G18" s="129"/>
      <c r="H18" s="130"/>
      <c r="I18" s="171"/>
      <c r="J18" s="171"/>
      <c r="K18" s="171"/>
      <c r="L18" s="171"/>
      <c r="M18" s="171"/>
      <c r="N18" s="171"/>
      <c r="O18" s="171"/>
      <c r="P18" s="131"/>
      <c r="Q18" s="194"/>
      <c r="R18" s="41"/>
      <c r="S18" s="162"/>
      <c r="T18" s="162"/>
      <c r="U18" s="162"/>
      <c r="V18" s="162"/>
      <c r="W18" s="162"/>
      <c r="X18" s="163"/>
      <c r="Y18" s="92"/>
      <c r="Z18" s="80"/>
      <c r="AA18" s="80"/>
      <c r="AF18" s="20" t="b">
        <f>Sheet1!$AF$38</f>
        <v>0</v>
      </c>
      <c r="AG18" s="20" t="str">
        <f>IF(AND(AF19=TRUE, AF18=TRUE),IF(A19-Sheet1!A38=1,"OK","INCORRECT"),"")</f>
        <v/>
      </c>
      <c r="BO18" s="20" t="str">
        <f>Sheet1!BO38</f>
        <v/>
      </c>
      <c r="BP18" s="20" t="b">
        <f>Sheet1!BP38</f>
        <v>0</v>
      </c>
      <c r="BQ18" s="20" t="b">
        <f>Sheet1!BQ38</f>
        <v>0</v>
      </c>
      <c r="BR18" s="20" t="b">
        <f>Sheet1!BR38</f>
        <v>0</v>
      </c>
      <c r="BS18" s="20" t="str">
        <f>Sheet1!BS38</f>
        <v/>
      </c>
      <c r="BT18" s="20" t="str">
        <f>Sheet1!BT38</f>
        <v/>
      </c>
      <c r="BU18" s="20" t="str">
        <f>Sheet1!BU38</f>
        <v/>
      </c>
      <c r="BV18" s="20" t="str">
        <f>Sheet1!BV38</f>
        <v/>
      </c>
      <c r="BW18" s="20" t="str">
        <f>Sheet1!BW38</f>
        <v/>
      </c>
      <c r="BX18" s="20" t="str">
        <f>Sheet1!BX38</f>
        <v>INCORRECT</v>
      </c>
      <c r="BY18" s="20" t="b">
        <f>Sheet1!BY38</f>
        <v>0</v>
      </c>
      <c r="BZ18" s="20" t="str">
        <f>Sheet1!BZ38</f>
        <v/>
      </c>
      <c r="CA18" s="20" t="b">
        <f>Sheet1!CA38</f>
        <v>0</v>
      </c>
      <c r="CB18" s="20" t="b">
        <f>Sheet1!CB38</f>
        <v>0</v>
      </c>
      <c r="CC18" s="20" t="b">
        <f>Sheet1!CC38</f>
        <v>0</v>
      </c>
      <c r="CD18" s="20" t="b">
        <f>Sheet1!CD38</f>
        <v>0</v>
      </c>
      <c r="CE18" s="20" t="b">
        <f>Sheet1!CE38</f>
        <v>0</v>
      </c>
      <c r="CF18" s="20" t="b">
        <f>Sheet1!CF38</f>
        <v>0</v>
      </c>
      <c r="CG18" s="20" t="str">
        <f>Sheet1!CG38</f>
        <v/>
      </c>
      <c r="CH18" s="20" t="str">
        <f>Sheet1!CH38</f>
        <v/>
      </c>
      <c r="CI18" s="20" t="str">
        <f>Sheet1!CI38</f>
        <v/>
      </c>
      <c r="CJ18" s="20" t="str">
        <f>Sheet1!CJ38</f>
        <v/>
      </c>
      <c r="CK18" s="20" t="str">
        <f>Sheet1!CK38</f>
        <v/>
      </c>
      <c r="CL18" s="20" t="str">
        <f>Sheet1!CL38</f>
        <v/>
      </c>
      <c r="CM18" s="20" t="str">
        <f>Sheet1!CM38</f>
        <v/>
      </c>
      <c r="CN18" s="20" t="str">
        <f>Sheet1!CN38</f>
        <v/>
      </c>
      <c r="CO18" s="20" t="str">
        <f>Sheet1!CO38</f>
        <v>NO</v>
      </c>
      <c r="CP18" s="20" t="str">
        <f>Sheet1!CP38</f>
        <v>NO</v>
      </c>
      <c r="CQ18" s="20" t="str">
        <f>Sheet1!CQ38</f>
        <v>NO</v>
      </c>
      <c r="CR18" s="20" t="str">
        <f>Sheet1!CR38</f>
        <v>NO</v>
      </c>
      <c r="CS18" s="20" t="str">
        <f>Sheet1!CS38</f>
        <v>OK</v>
      </c>
      <c r="CT18" s="20" t="b">
        <f>Sheet1!CT38</f>
        <v>0</v>
      </c>
      <c r="CU18" s="20" t="b">
        <f>Sheet1!CU38</f>
        <v>0</v>
      </c>
      <c r="CV18" s="20" t="b">
        <f>Sheet1!CV38</f>
        <v>0</v>
      </c>
      <c r="CW18" s="20" t="b">
        <f>Sheet1!CW38</f>
        <v>0</v>
      </c>
      <c r="CX18" s="20" t="str">
        <f>Sheet1!CX38</f>
        <v>SEQUENCE INCORRECT</v>
      </c>
      <c r="CY18" s="20">
        <f>Sheet1!CY38</f>
        <v>19</v>
      </c>
    </row>
    <row r="19" spans="1:103" s="20" customFormat="1" ht="20.100000000000001" customHeight="1" thickBot="1">
      <c r="A19" s="37"/>
      <c r="B19" s="126"/>
      <c r="C19" s="127"/>
      <c r="D19" s="126"/>
      <c r="E19" s="127"/>
      <c r="F19" s="126"/>
      <c r="G19" s="127"/>
      <c r="H19" s="139" t="str">
        <f>IF(AND(AG19="OK",R19="OK"),IF(AND(A19&lt;&gt;"",D19&lt;&gt;"",F19&lt;&gt;"",OR(D19&lt;=E17,D19="ABS"),OR(F19&lt;=G17,F19="ABS")),IF(AND(F19="ABS"),"ABS",IF(SUM(D19:F19)=0,"ZERO",SUM(D19,F19))),""),"")</f>
        <v/>
      </c>
      <c r="I19" s="140"/>
      <c r="J19" s="140"/>
      <c r="K19" s="140"/>
      <c r="L19" s="140"/>
      <c r="M19" s="140"/>
      <c r="N19" s="140"/>
      <c r="O19" s="140"/>
      <c r="P19" s="141"/>
      <c r="Q19" s="194"/>
      <c r="R19" s="49" t="str">
        <f>IF(A19&lt;&gt;"",IF(CX19="SEQUENCE CORRECT",IF(OR(T(AB19)="OK",T(Z19)="oKK",T(Y19)="oKK",T(AA19)="oKK",T(AC19)="oOk",T(AD19)="Okk",AE19="ok"),"OK","FORMAT INCORRECT"),"SEQUENCE INCORRECT"),"")</f>
        <v/>
      </c>
      <c r="S19" s="196" t="str">
        <f>IF(OR(AND(OR(D19&lt;=E17,D19=0,D19="ABS"),OR(F19&lt;=G17,F19=0,F19="ABS"))),IF(OR(AND(A19="",B19="",D19="",F19=""),AND(A19&lt;&gt;"",B19&lt;&gt;"",D19&lt;&gt;"",F19&lt;&gt;"", AG19="OK")),"","Given Marks or Format is incorrect"), "Given Marks or Format is incorrect")</f>
        <v/>
      </c>
      <c r="T19" s="197"/>
      <c r="U19" s="197"/>
      <c r="V19" s="197"/>
      <c r="W19" s="197"/>
      <c r="X19" s="198"/>
      <c r="Y19" s="93"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15"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15"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13" t="b">
        <f>IF(AND( EXACT(LEFT(B19,LEN(G8)), G8),ISNUMBER(INT(MID(B19,(LEN(G8)+1),1))),ISNUMBER(INT(MID(B19,(LEN(G8)+2),1))), MID(B19,(LEN(G8)+1),2)&lt;&gt;"00",OR(ISNUMBER(INT(MID(B19,(LEN(G8)+3),1))),MID(B19,(LEN(G8)+3),1)=""),  OR(AND(ISNUMBER(INT(MID(B19,(LEN(G8)+1),3))),MID(B19,(LEN(G8)+1),1)&lt;&gt;"0", MID(B19,(LEN(G8)+4),1)=""),AND((ISNUMBER(INT(MID(B19,(LEN(G8)+1),2)))),MID(B19,(LEN(G8)+3),1)=""))),"OK")</f>
        <v>0</v>
      </c>
      <c r="AC19" s="14"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15"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6"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20" t="b">
        <f>IF(ISNUMBER(A19)&lt;&gt;"",AND(ISNUMBER(INT(MID(A19,1,3))),MID(A19,4,1)="",MID(A19,1,1)&lt;&gt;"0"))</f>
        <v>0</v>
      </c>
      <c r="AG19" s="20" t="str">
        <f>IF(AND(AG18="OK",AF19=TRUE),"OK","S# INCORRECT")</f>
        <v>S# INCORRECT</v>
      </c>
      <c r="BO19" s="20" t="str">
        <f>RIGHT(B19,3)</f>
        <v/>
      </c>
      <c r="BP19" s="20" t="b">
        <f>ISNUMBER(INT((MID(BO19,1,1))))</f>
        <v>0</v>
      </c>
      <c r="BQ19" s="20" t="b">
        <f>ISNUMBER(INT((MID(BO19,2,1))))</f>
        <v>0</v>
      </c>
      <c r="BR19" s="20" t="b">
        <f>ISNUMBER(INT((MID(BO19,3,1))))</f>
        <v>0</v>
      </c>
      <c r="BS19" s="20" t="str">
        <f>IF(BP19=TRUE, MID(BO19,1,1),"")</f>
        <v/>
      </c>
      <c r="BT19" s="20" t="str">
        <f>IF(BQ19=TRUE, MID(BO19,2,1),"")</f>
        <v/>
      </c>
      <c r="BU19" s="20" t="str">
        <f>IF(BR19=TRUE, MID(BO19,3,1),"")</f>
        <v/>
      </c>
      <c r="BV19" s="20" t="str">
        <f>T(BS19)&amp;T(BT19)&amp;T(BU19)</f>
        <v/>
      </c>
      <c r="BW19" s="44" t="str">
        <f>IF(BV19="","",INT(TRIM(BV19)))</f>
        <v/>
      </c>
      <c r="BX19" s="45" t="str">
        <f>"OK"</f>
        <v>OK</v>
      </c>
      <c r="BY19" s="20" t="b">
        <f>BW19&gt;BW18</f>
        <v>0</v>
      </c>
      <c r="BZ19" s="46" t="str">
        <f>LEFT(B19,6)</f>
        <v/>
      </c>
      <c r="CA19" s="20" t="b">
        <f>ISNUMBER(INT((MID(BZ19,1,1))))</f>
        <v>0</v>
      </c>
      <c r="CB19" s="20" t="b">
        <f>ISNUMBER(INT((MID(BZ19,2,1))))</f>
        <v>0</v>
      </c>
      <c r="CC19" s="20" t="b">
        <f>ISNUMBER(INT((MID(BZ19,3,1))))</f>
        <v>0</v>
      </c>
      <c r="CD19" s="20" t="b">
        <f>ISNUMBER(INT((MID(BZ19,4,1))))</f>
        <v>0</v>
      </c>
      <c r="CE19" s="20" t="b">
        <f>ISNUMBER(INT((MID(BZ19,5,1))))</f>
        <v>0</v>
      </c>
      <c r="CF19" s="20" t="b">
        <f>ISNUMBER(INT((MID(BZ19,6,1))))</f>
        <v>0</v>
      </c>
      <c r="CG19" s="20" t="str">
        <f>IF(CA19=TRUE, MID(BZ19,1,1),"")</f>
        <v/>
      </c>
      <c r="CH19" s="20" t="str">
        <f>IF(CB19=TRUE, MID(BZ19,2,1),"")</f>
        <v/>
      </c>
      <c r="CI19" s="20" t="str">
        <f>IF(CC19=TRUE, MID(BZ19,3,1),"")</f>
        <v/>
      </c>
      <c r="CJ19" s="20" t="str">
        <f>IF(CD19=TRUE, MID(BZ19,4,1),"")</f>
        <v/>
      </c>
      <c r="CK19" s="20" t="str">
        <f>IF(CE19=TRUE, MID(BZ19,5,1),"")</f>
        <v/>
      </c>
      <c r="CL19" s="20" t="str">
        <f>IF(CF19=TRUE, MID(BZ19,6,1),"")</f>
        <v/>
      </c>
      <c r="CM19" s="46" t="str">
        <f>TRIM(T(CG19)&amp;T(CH19)&amp;T(CI19))</f>
        <v/>
      </c>
      <c r="CN19" s="46" t="str">
        <f>TRIM(T(CJ19)&amp;T(CK19)&amp;T(CL19))</f>
        <v/>
      </c>
      <c r="CO19" s="47" t="str">
        <f>IF(OR(MID(BZ19,3,1)="-",MID(BZ19,4,1)="-"),T(CM19),"NO")</f>
        <v>NO</v>
      </c>
      <c r="CP19" s="47" t="str">
        <f>IF(OR(MID(BZ19,3,1)="-",MID(BZ19,4,1)="-"),T(CN19),"NO")</f>
        <v>NO</v>
      </c>
      <c r="CQ19" s="45" t="str">
        <f>IF(AND(CO19&lt;&gt;"NO", CP19&lt;&gt;"NO"),IF(CP19&lt;CO19,"OK","INCORRECT"),"NO")</f>
        <v>NO</v>
      </c>
      <c r="CR19" s="45" t="str">
        <f>IF(AND(CO19&lt;&gt;"NO", CP19&lt;&gt;"NO"),IF(CP19&lt;=CP18,"OK","INCORRECT"),"NO")</f>
        <v>NO</v>
      </c>
      <c r="CS19" s="47" t="str">
        <f>IF(OR(AND(OR(AND(CQ19="NO",CR19="NO"),AND(CQ19="OK", CR19="OK")),AND(CQ18="NO", CR18="NO")),AND(AND(CQ19="OK",CR19="OK",OR(AND(CQ18="NO", CR18="NO"),AND(CQ18="OK", CR18="OK"))))),"OK","INCORRECT")</f>
        <v>OK</v>
      </c>
      <c r="CT19" s="20" t="b">
        <f>IF(CS19="OK",IF(AND(CO18="NO",CO19="NO"),BW19&gt;BW18))</f>
        <v>0</v>
      </c>
      <c r="CU19" s="20" t="b">
        <f>IF(CS19="OK",AND(CQ19="OK",CR19="OK",CQ18="NO",CR18="NO"))</f>
        <v>0</v>
      </c>
      <c r="CV19" s="20" t="b">
        <f>IF(CS19="OK",IF(AND(EXACT(CN18,CN19)),BW19&gt;BW18))</f>
        <v>0</v>
      </c>
      <c r="CW19" s="20" t="b">
        <f>IF(CS19="OK",CP19&lt;CP18)</f>
        <v>0</v>
      </c>
      <c r="CX19" s="46" t="str">
        <f>IF(AND(CT19=FALSE,CU19=FALSE,CV19=FALSE,CW19=FALSE),"SEQUENCE INCORRECT","SEQUENCE CORRECT")</f>
        <v>SEQUENCE INCORRECT</v>
      </c>
      <c r="CY19" s="48">
        <f>COUNTIF(B18:B18,T(B19))</f>
        <v>1</v>
      </c>
    </row>
    <row r="20" spans="1:103" s="20" customFormat="1" ht="20.100000000000001" customHeight="1" thickBot="1">
      <c r="A20" s="59"/>
      <c r="B20" s="126"/>
      <c r="C20" s="127"/>
      <c r="D20" s="126"/>
      <c r="E20" s="127"/>
      <c r="F20" s="126"/>
      <c r="G20" s="127"/>
      <c r="H20" s="139" t="str">
        <f>IF(AND(AG20="OK",R20="OK"),IF(AND(A20&lt;&gt;"",D20&lt;&gt;"",F20&lt;&gt;"",OR(D20&lt;=E17,D20="ABS"),OR(F20&lt;=G17,F20="ABS")),IF(AND(F20="ABS"),"ABS",IF(SUM(D20:F20)=0,"ZERO",SUM(D20,F20))),""),"")</f>
        <v/>
      </c>
      <c r="I20" s="140"/>
      <c r="J20" s="140"/>
      <c r="K20" s="140"/>
      <c r="L20" s="140"/>
      <c r="M20" s="140"/>
      <c r="N20" s="140"/>
      <c r="O20" s="140"/>
      <c r="P20" s="141"/>
      <c r="Q20" s="194"/>
      <c r="R20" s="49" t="str">
        <f t="shared" ref="R20:R38" si="1">IF(A20&lt;&gt;"",IF(CX20="SEQUENCE CORRECT",IF(OR(T(AB20)="OK",T(Z20)="oKK",T(Y20)="oKK",T(AA20)="oKK",T(AC20)="oOk",T(AD20)="Okk",AE20="ok"),"OK","FORMAT INCORRECT"),"SEQUENCE INCORRECT"),"")</f>
        <v/>
      </c>
      <c r="S20" s="145" t="str">
        <f>IF(OR(AND(OR(D20&lt;=E17,D20=0,D20="ABS"),OR(F20&lt;=G17,F20=0,F20="ABS"))),IF(OR(AND(A20="",B20="",D20="",F20=""),AND(A20&lt;&gt;"",B20&lt;&gt;"",D20&lt;&gt;"",F20&lt;&gt;"", AG20="OK")),"","Given Marks or Format is incorrect"), "Given Marks or Format is incorrect")</f>
        <v/>
      </c>
      <c r="T20" s="146"/>
      <c r="U20" s="146"/>
      <c r="V20" s="146"/>
      <c r="W20" s="146"/>
      <c r="X20" s="147"/>
      <c r="Y20" s="93"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15"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15"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13" t="b">
        <f>IF(AND( EXACT(LEFT(B20,LEN(G8)), G8),ISNUMBER(INT(MID(B20,(LEN(G8)+1),1))),ISNUMBER(INT(MID(B20,(LEN(G8)+2),1))), MID(B20,(LEN(G8)+1),2)&lt;&gt;"00",OR(ISNUMBER(INT(MID(B20,(LEN(G8)+3),1))),MID(B20,(LEN(G8)+3),1)=""),  OR(AND(ISNUMBER(INT(MID(B20,(LEN(G8)+1),3))),MID(B20,(LEN(G8)+1),1)&lt;&gt;"0", MID(B20,(LEN(G8)+4),1)=""),AND((ISNUMBER(INT(MID(B20,(LEN(G8)+1),2)))),MID(B20,(LEN(G8)+3),1)=""))),"OK")</f>
        <v>0</v>
      </c>
      <c r="AC20" s="14"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15"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6"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0" t="b">
        <f>IF(AND(ISNUMBER(A19)&lt;&gt;"",ISNUMBER(A20)&lt;&gt;""),IF(AND(ISNUMBER(A20),ISNUMBER(A19)),IF(A20-A19=1,AND(ISNUMBER(INT(MID(A20,1,3))),MID(A20,4,1)="",MID(A20,1,1)&lt;&gt;"0"))))</f>
        <v>0</v>
      </c>
      <c r="AG20" s="20" t="str">
        <f t="shared" ref="AG20:AG38" si="2">IF(AF20=TRUE,"OK","S# INCORRECT")</f>
        <v>S# INCORRECT</v>
      </c>
      <c r="BO20" s="20" t="str">
        <f t="shared" ref="BO20:BO38" si="3">RIGHT(B20,3)</f>
        <v/>
      </c>
      <c r="BP20" s="20" t="b">
        <f t="shared" ref="BP20:BP38" si="4">ISNUMBER(INT((MID(BO20,1,1))))</f>
        <v>0</v>
      </c>
      <c r="BQ20" s="20" t="b">
        <f t="shared" ref="BQ20:BQ38" si="5">ISNUMBER(INT((MID(BO20,2,1))))</f>
        <v>0</v>
      </c>
      <c r="BR20" s="20" t="b">
        <f t="shared" ref="BR20:BR38" si="6">ISNUMBER(INT((MID(BO20,3,1))))</f>
        <v>0</v>
      </c>
      <c r="BS20" s="20" t="str">
        <f t="shared" ref="BS20:BS38" si="7">IF(BP20=TRUE, MID(BO20,1,1),"")</f>
        <v/>
      </c>
      <c r="BT20" s="20" t="str">
        <f t="shared" ref="BT20:BT38" si="8">IF(BQ20=TRUE, MID(BO20,2,1),"")</f>
        <v/>
      </c>
      <c r="BU20" s="20" t="str">
        <f t="shared" ref="BU20:BU38" si="9">IF(BR20=TRUE, MID(BO20,3,1),"")</f>
        <v/>
      </c>
      <c r="BV20" s="20" t="str">
        <f t="shared" ref="BV20:BV38" si="10">T(BS20)&amp;T(BT20)&amp;T(BU20)</f>
        <v/>
      </c>
      <c r="BW20" s="44" t="str">
        <f t="shared" ref="BW20:BW38" si="11">IF(BV20="","",INT(TRIM(BV20)))</f>
        <v/>
      </c>
      <c r="BX20" s="45" t="str">
        <f>IF(BW20&gt;BW19,"OK","INCORRECT")</f>
        <v>INCORRECT</v>
      </c>
      <c r="BY20" s="20" t="b">
        <f>BW20&gt;BW19</f>
        <v>0</v>
      </c>
      <c r="BZ20" s="46" t="str">
        <f t="shared" ref="BZ20:BZ38" si="12">LEFT(B20,6)</f>
        <v/>
      </c>
      <c r="CA20" s="20" t="b">
        <f t="shared" ref="CA20:CA38" si="13">ISNUMBER(INT((MID(BZ20,1,1))))</f>
        <v>0</v>
      </c>
      <c r="CB20" s="20" t="b">
        <f t="shared" ref="CB20:CB38" si="14">ISNUMBER(INT((MID(BZ20,2,1))))</f>
        <v>0</v>
      </c>
      <c r="CC20" s="20" t="b">
        <f t="shared" ref="CC20:CC38" si="15">ISNUMBER(INT((MID(BZ20,3,1))))</f>
        <v>0</v>
      </c>
      <c r="CD20" s="20" t="b">
        <f t="shared" ref="CD20:CD38" si="16">ISNUMBER(INT((MID(BZ20,4,1))))</f>
        <v>0</v>
      </c>
      <c r="CE20" s="20" t="b">
        <f t="shared" ref="CE20:CE38" si="17">ISNUMBER(INT((MID(BZ20,5,1))))</f>
        <v>0</v>
      </c>
      <c r="CF20" s="20" t="b">
        <f t="shared" ref="CF20:CF38" si="18">ISNUMBER(INT((MID(BZ20,6,1))))</f>
        <v>0</v>
      </c>
      <c r="CG20" s="20" t="str">
        <f t="shared" ref="CG20:CG38" si="19">IF(CA20=TRUE, MID(BZ20,1,1),"")</f>
        <v/>
      </c>
      <c r="CH20" s="20" t="str">
        <f t="shared" ref="CH20:CH38" si="20">IF(CB20=TRUE, MID(BZ20,2,1),"")</f>
        <v/>
      </c>
      <c r="CI20" s="20" t="str">
        <f t="shared" ref="CI20:CI38" si="21">IF(CC20=TRUE, MID(BZ20,3,1),"")</f>
        <v/>
      </c>
      <c r="CJ20" s="20" t="str">
        <f t="shared" ref="CJ20:CJ38" si="22">IF(CD20=TRUE, MID(BZ20,4,1),"")</f>
        <v/>
      </c>
      <c r="CK20" s="20" t="str">
        <f t="shared" ref="CK20:CK38" si="23">IF(CE20=TRUE, MID(BZ20,5,1),"")</f>
        <v/>
      </c>
      <c r="CL20" s="20" t="str">
        <f t="shared" ref="CL20:CL38" si="24">IF(CF20=TRUE, MID(BZ20,6,1),"")</f>
        <v/>
      </c>
      <c r="CM20" s="46" t="str">
        <f t="shared" ref="CM20:CM38" si="25">TRIM(T(CG20)&amp;T(CH20)&amp;T(CI20))</f>
        <v/>
      </c>
      <c r="CN20" s="46" t="str">
        <f t="shared" ref="CN20:CN38" si="26">TRIM(T(CJ20)&amp;T(CK20)&amp;T(CL20))</f>
        <v/>
      </c>
      <c r="CO20" s="47" t="str">
        <f t="shared" ref="CO20:CO38" si="27">IF(OR(MID(BZ20,3,1)="-",MID(BZ20,4,1)="-"),T(CM20),"NO")</f>
        <v>NO</v>
      </c>
      <c r="CP20" s="47" t="str">
        <f t="shared" ref="CP20:CP38" si="28">IF(OR(MID(BZ20,3,1)="-",MID(BZ20,4,1)="-"),T(CN20),"NO")</f>
        <v>NO</v>
      </c>
      <c r="CQ20" s="45" t="str">
        <f>IF(AND(CO20&lt;&gt;"NO", CP20&lt;&gt;"NO"),IF(CP20&lt;CO20,"OK","INCORRECT"),"NO")</f>
        <v>NO</v>
      </c>
      <c r="CR20" s="45" t="str">
        <f>IF(AND(CO20&lt;&gt;"NO", CP20&lt;&gt;"NO"),IF(CP20&lt;=CP19,"OK","INCORRECT"),"NO")</f>
        <v>NO</v>
      </c>
      <c r="CS20" s="47" t="str">
        <f>IF(OR(AND(OR(AND(CQ20="NO",CR20="NO"),AND(CQ20="OK", CR20="OK")),AND(CQ19="NO", CR19="NO")),AND(AND(CQ20="OK",CR20="OK",OR(AND(CQ19="NO", CR19="NO"),AND(CQ19="OK", CR19="OK"))))),"OK","INCORRECT")</f>
        <v>OK</v>
      </c>
      <c r="CT20" s="20" t="b">
        <f>IF(CS20="OK",IF(AND(CO19="NO",CO20="NO"),BW20&gt;BW19))</f>
        <v>0</v>
      </c>
      <c r="CU20" s="20" t="b">
        <f>IF(CS20="OK",AND(CQ20="OK",CR20="OK",CQ19="NO",CR19="NO"))</f>
        <v>0</v>
      </c>
      <c r="CV20" s="20" t="b">
        <f>IF(CS20="OK",IF(AND(EXACT(CN19,CN20)),BW20&gt;BW19))</f>
        <v>0</v>
      </c>
      <c r="CW20" s="20" t="b">
        <f>IF(CS20="OK",CP20&lt;CP19)</f>
        <v>0</v>
      </c>
      <c r="CX20" s="46" t="str">
        <f>IF(AND(CT20=FALSE,CU20=FALSE,CV20=FALSE,CW20=FALSE),"SEQUENCE INCORRECT","SEQUENCE CORRECT")</f>
        <v>SEQUENCE INCORRECT</v>
      </c>
      <c r="CY20" s="48">
        <f>COUNTIF(B19:B19,T(B20))</f>
        <v>1</v>
      </c>
    </row>
    <row r="21" spans="1:103" s="20" customFormat="1" ht="20.100000000000001" customHeight="1" thickBot="1">
      <c r="A21" s="37"/>
      <c r="B21" s="126"/>
      <c r="C21" s="127"/>
      <c r="D21" s="126"/>
      <c r="E21" s="127"/>
      <c r="F21" s="126"/>
      <c r="G21" s="127"/>
      <c r="H21" s="139" t="str">
        <f>IF(AND(AG21="OK",R21="OK"),IF(AND(A21&lt;&gt;"",D21&lt;&gt;"",F21&lt;&gt;"",OR(D21&lt;=E17,D21="ABS"),OR(F21&lt;=G17,F21="ABS")),IF(AND(F21="ABS"),"ABS",IF(SUM(D21:F21)=0,"ZERO",SUM(D21,F21))),""),"")</f>
        <v/>
      </c>
      <c r="I21" s="140"/>
      <c r="J21" s="140"/>
      <c r="K21" s="140"/>
      <c r="L21" s="140"/>
      <c r="M21" s="140"/>
      <c r="N21" s="140"/>
      <c r="O21" s="140"/>
      <c r="P21" s="141"/>
      <c r="Q21" s="194"/>
      <c r="R21" s="49" t="str">
        <f t="shared" si="1"/>
        <v/>
      </c>
      <c r="S21" s="145" t="str">
        <f>IF(OR(AND(OR(D21&lt;=E17,D21=0,D21="ABS"),OR(F21&lt;=G17,F21=0,F21="ABS"))),IF(OR(AND(A21="",B21="",D21="",F21=""),AND(A21&lt;&gt;"",B21&lt;&gt;"",D21&lt;&gt;"",F21&lt;&gt;"", AG21="OK")),"","Given Marks or Format is incorrect"), "Given Marks or Format is incorrect")</f>
        <v/>
      </c>
      <c r="T21" s="146"/>
      <c r="U21" s="146"/>
      <c r="V21" s="146"/>
      <c r="W21" s="146"/>
      <c r="X21" s="147"/>
      <c r="Y21" s="93"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15"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5"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3" t="b">
        <f>IF(AND( EXACT(LEFT(B21,LEN(G8)), G8),ISNUMBER(INT(MID(B21,(LEN(G8)+1),1))),ISNUMBER(INT(MID(B21,(LEN(G8)+2),1))), MID(B21,(LEN(G8)+1),2)&lt;&gt;"00",OR(ISNUMBER(INT(MID(B21,(LEN(G8)+3),1))),MID(B21,(LEN(G8)+3),1)=""),  OR(AND(ISNUMBER(INT(MID(B21,(LEN(G8)+1),3))),MID(B21,(LEN(G8)+1),1)&lt;&gt;"0", MID(B21,(LEN(G8)+4),1)=""),AND((ISNUMBER(INT(MID(B21,(LEN(G8)+1),2)))),MID(B21,(LEN(G8)+3),1)=""))),"OK")</f>
        <v>0</v>
      </c>
      <c r="AC21" s="14"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5"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6"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0" t="b">
        <f t="shared" ref="AF21:AF38" si="29">IF(AND(ISNUMBER(A20)&lt;&gt;"",ISNUMBER(A21)&lt;&gt;""),IF(AND(ISNUMBER(A21),ISNUMBER(A20)),IF(A21-A20=1,AND(ISNUMBER(INT(MID(A21,1,3))),MID(A21,4,1)="",MID(A21,1,1)&lt;&gt;"0"))))</f>
        <v>0</v>
      </c>
      <c r="AG21" s="20" t="str">
        <f t="shared" si="2"/>
        <v>S# INCORRECT</v>
      </c>
      <c r="BO21" s="20" t="str">
        <f t="shared" si="3"/>
        <v/>
      </c>
      <c r="BP21" s="20" t="b">
        <f t="shared" si="4"/>
        <v>0</v>
      </c>
      <c r="BQ21" s="20" t="b">
        <f t="shared" si="5"/>
        <v>0</v>
      </c>
      <c r="BR21" s="20" t="b">
        <f t="shared" si="6"/>
        <v>0</v>
      </c>
      <c r="BS21" s="20" t="str">
        <f t="shared" si="7"/>
        <v/>
      </c>
      <c r="BT21" s="20" t="str">
        <f t="shared" si="8"/>
        <v/>
      </c>
      <c r="BU21" s="20" t="str">
        <f t="shared" si="9"/>
        <v/>
      </c>
      <c r="BV21" s="20" t="str">
        <f t="shared" si="10"/>
        <v/>
      </c>
      <c r="BW21" s="44" t="str">
        <f t="shared" si="11"/>
        <v/>
      </c>
      <c r="BX21" s="45" t="str">
        <f t="shared" ref="BX21:BX38" si="30">IF(BW21&gt;BW20,"OK","INCORRECT")</f>
        <v>INCORRECT</v>
      </c>
      <c r="BY21" s="20" t="b">
        <f t="shared" ref="BY21:BY38" si="31">BW21&gt;BW20</f>
        <v>0</v>
      </c>
      <c r="BZ21" s="46" t="str">
        <f t="shared" si="12"/>
        <v/>
      </c>
      <c r="CA21" s="20" t="b">
        <f t="shared" si="13"/>
        <v>0</v>
      </c>
      <c r="CB21" s="20" t="b">
        <f t="shared" si="14"/>
        <v>0</v>
      </c>
      <c r="CC21" s="20" t="b">
        <f t="shared" si="15"/>
        <v>0</v>
      </c>
      <c r="CD21" s="20" t="b">
        <f t="shared" si="16"/>
        <v>0</v>
      </c>
      <c r="CE21" s="20" t="b">
        <f t="shared" si="17"/>
        <v>0</v>
      </c>
      <c r="CF21" s="20" t="b">
        <f t="shared" si="18"/>
        <v>0</v>
      </c>
      <c r="CG21" s="20" t="str">
        <f t="shared" si="19"/>
        <v/>
      </c>
      <c r="CH21" s="20" t="str">
        <f t="shared" si="20"/>
        <v/>
      </c>
      <c r="CI21" s="20" t="str">
        <f t="shared" si="21"/>
        <v/>
      </c>
      <c r="CJ21" s="20" t="str">
        <f t="shared" si="22"/>
        <v/>
      </c>
      <c r="CK21" s="20" t="str">
        <f t="shared" si="23"/>
        <v/>
      </c>
      <c r="CL21" s="20" t="str">
        <f t="shared" si="24"/>
        <v/>
      </c>
      <c r="CM21" s="46" t="str">
        <f t="shared" si="25"/>
        <v/>
      </c>
      <c r="CN21" s="46" t="str">
        <f t="shared" si="26"/>
        <v/>
      </c>
      <c r="CO21" s="47" t="str">
        <f t="shared" si="27"/>
        <v>NO</v>
      </c>
      <c r="CP21" s="47" t="str">
        <f t="shared" si="28"/>
        <v>NO</v>
      </c>
      <c r="CQ21" s="45" t="str">
        <f t="shared" ref="CQ21:CQ38" si="32">IF(AND(CO21&lt;&gt;"NO", CP21&lt;&gt;"NO"),IF(CP21&lt;CO21,"OK","INCORRECT"),"NO")</f>
        <v>NO</v>
      </c>
      <c r="CR21" s="45" t="str">
        <f t="shared" ref="CR21:CR38" si="33">IF(AND(CO21&lt;&gt;"NO", CP21&lt;&gt;"NO"),IF(CP21&lt;=CP20,"OK","INCORRECT"),"NO")</f>
        <v>NO</v>
      </c>
      <c r="CS21" s="47" t="str">
        <f t="shared" ref="CS21:CS38" si="34">IF(OR(AND(OR(AND(CQ21="NO",CR21="NO"),AND(CQ21="OK", CR21="OK")),AND(CQ20="NO", CR20="NO")),AND(AND(CQ21="OK",CR21="OK",OR(AND(CQ20="NO", CR20="NO"),AND(CQ20="OK", CR20="OK"))))),"OK","INCORRECT")</f>
        <v>OK</v>
      </c>
      <c r="CT21" s="20" t="b">
        <f t="shared" ref="CT21:CT38" si="35">IF(CS21="OK",IF(AND(CO20="NO",CO21="NO"),BW21&gt;BW20))</f>
        <v>0</v>
      </c>
      <c r="CU21" s="20" t="b">
        <f t="shared" ref="CU21:CU38" si="36">IF(CS21="OK",AND(CQ21="OK",CR21="OK",CQ20="NO",CR20="NO"))</f>
        <v>0</v>
      </c>
      <c r="CV21" s="20" t="b">
        <f t="shared" ref="CV21:CV38" si="37">IF(CS21="OK",IF(AND(EXACT(CN20,CN21)),BW21&gt;BW20))</f>
        <v>0</v>
      </c>
      <c r="CW21" s="20" t="b">
        <f t="shared" ref="CW21:CW38" si="38">IF(CS21="OK",CP21&lt;CP20)</f>
        <v>0</v>
      </c>
      <c r="CX21" s="46" t="str">
        <f t="shared" ref="CX21:CX38" si="39">IF(AND(CT21=FALSE,CU21=FALSE,CV21=FALSE,CW21=FALSE),"SEQUENCE INCORRECT","SEQUENCE CORRECT")</f>
        <v>SEQUENCE INCORRECT</v>
      </c>
      <c r="CY21" s="48">
        <f>COUNTIF(B19:B20,T(B21))</f>
        <v>2</v>
      </c>
    </row>
    <row r="22" spans="1:103" s="20" customFormat="1" ht="20.100000000000001" customHeight="1" thickBot="1">
      <c r="A22" s="59"/>
      <c r="B22" s="126"/>
      <c r="C22" s="127"/>
      <c r="D22" s="126"/>
      <c r="E22" s="127"/>
      <c r="F22" s="126"/>
      <c r="G22" s="127"/>
      <c r="H22" s="139" t="str">
        <f>IF(AND(AG22="OK",R22="OK"),IF(AND(A22&lt;&gt;"",D22&lt;&gt;"",F22&lt;&gt;"",OR(D22&lt;=E17,D22="ABS"),OR(F22&lt;=G17,F22="ABS")),IF(AND(F22="ABS"),"ABS",IF(SUM(D22:F22)=0,"ZERO",SUM(D22,F22))),""),"")</f>
        <v/>
      </c>
      <c r="I22" s="140"/>
      <c r="J22" s="140"/>
      <c r="K22" s="140"/>
      <c r="L22" s="140"/>
      <c r="M22" s="140"/>
      <c r="N22" s="140"/>
      <c r="O22" s="140"/>
      <c r="P22" s="141"/>
      <c r="Q22" s="194"/>
      <c r="R22" s="49" t="str">
        <f t="shared" si="1"/>
        <v/>
      </c>
      <c r="S22" s="145" t="str">
        <f>IF(OR(AND(OR(D22&lt;=E17,D22=0,D22="ABS"),OR(F22&lt;=G17,F22=0,F22="ABS"))),IF(OR(AND(A22="",B22="",D22="",F22=""),AND(A22&lt;&gt;"",B22&lt;&gt;"",D22&lt;&gt;"",F22&lt;&gt;"", AG22="OK")),"","Given Marks or Format is incorrect"), "Given Marks or Format is incorrect")</f>
        <v/>
      </c>
      <c r="T22" s="146"/>
      <c r="U22" s="146"/>
      <c r="V22" s="146"/>
      <c r="W22" s="146"/>
      <c r="X22" s="147"/>
      <c r="Y22" s="93"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15"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5"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3" t="b">
        <f>IF(AND( EXACT(LEFT(B22,LEN(G8)), G8),ISNUMBER(INT(MID(B22,(LEN(G8)+1),1))),ISNUMBER(INT(MID(B22,(LEN(G8)+2),1))), MID(B22,(LEN(G8)+1),2)&lt;&gt;"00",OR(ISNUMBER(INT(MID(B22,(LEN(G8)+3),1))),MID(B22,(LEN(G8)+3),1)=""),  OR(AND(ISNUMBER(INT(MID(B22,(LEN(G8)+1),3))),MID(B22,(LEN(G8)+1),1)&lt;&gt;"0", MID(B22,(LEN(G8)+4),1)=""),AND((ISNUMBER(INT(MID(B22,(LEN(G8)+1),2)))),MID(B22,(LEN(G8)+3),1)=""))),"OK")</f>
        <v>0</v>
      </c>
      <c r="AC22" s="14"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5"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6"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0" t="b">
        <f t="shared" si="29"/>
        <v>0</v>
      </c>
      <c r="AG22" s="20" t="str">
        <f t="shared" si="2"/>
        <v>S# INCORRECT</v>
      </c>
      <c r="BO22" s="20" t="str">
        <f t="shared" si="3"/>
        <v/>
      </c>
      <c r="BP22" s="20" t="b">
        <f t="shared" si="4"/>
        <v>0</v>
      </c>
      <c r="BQ22" s="20" t="b">
        <f t="shared" si="5"/>
        <v>0</v>
      </c>
      <c r="BR22" s="20" t="b">
        <f t="shared" si="6"/>
        <v>0</v>
      </c>
      <c r="BS22" s="20" t="str">
        <f t="shared" si="7"/>
        <v/>
      </c>
      <c r="BT22" s="20" t="str">
        <f t="shared" si="8"/>
        <v/>
      </c>
      <c r="BU22" s="20" t="str">
        <f t="shared" si="9"/>
        <v/>
      </c>
      <c r="BV22" s="20" t="str">
        <f t="shared" si="10"/>
        <v/>
      </c>
      <c r="BW22" s="44" t="str">
        <f t="shared" si="11"/>
        <v/>
      </c>
      <c r="BX22" s="45" t="str">
        <f t="shared" si="30"/>
        <v>INCORRECT</v>
      </c>
      <c r="BY22" s="20" t="b">
        <f t="shared" si="31"/>
        <v>0</v>
      </c>
      <c r="BZ22" s="46" t="str">
        <f t="shared" si="12"/>
        <v/>
      </c>
      <c r="CA22" s="20" t="b">
        <f t="shared" si="13"/>
        <v>0</v>
      </c>
      <c r="CB22" s="20" t="b">
        <f t="shared" si="14"/>
        <v>0</v>
      </c>
      <c r="CC22" s="20" t="b">
        <f t="shared" si="15"/>
        <v>0</v>
      </c>
      <c r="CD22" s="20" t="b">
        <f t="shared" si="16"/>
        <v>0</v>
      </c>
      <c r="CE22" s="20" t="b">
        <f t="shared" si="17"/>
        <v>0</v>
      </c>
      <c r="CF22" s="20" t="b">
        <f t="shared" si="18"/>
        <v>0</v>
      </c>
      <c r="CG22" s="20" t="str">
        <f t="shared" si="19"/>
        <v/>
      </c>
      <c r="CH22" s="20" t="str">
        <f t="shared" si="20"/>
        <v/>
      </c>
      <c r="CI22" s="20" t="str">
        <f t="shared" si="21"/>
        <v/>
      </c>
      <c r="CJ22" s="20" t="str">
        <f t="shared" si="22"/>
        <v/>
      </c>
      <c r="CK22" s="20" t="str">
        <f t="shared" si="23"/>
        <v/>
      </c>
      <c r="CL22" s="20" t="str">
        <f t="shared" si="24"/>
        <v/>
      </c>
      <c r="CM22" s="46" t="str">
        <f t="shared" si="25"/>
        <v/>
      </c>
      <c r="CN22" s="46" t="str">
        <f t="shared" si="26"/>
        <v/>
      </c>
      <c r="CO22" s="47" t="str">
        <f t="shared" si="27"/>
        <v>NO</v>
      </c>
      <c r="CP22" s="47" t="str">
        <f t="shared" si="28"/>
        <v>NO</v>
      </c>
      <c r="CQ22" s="45" t="str">
        <f t="shared" si="32"/>
        <v>NO</v>
      </c>
      <c r="CR22" s="45" t="str">
        <f t="shared" si="33"/>
        <v>NO</v>
      </c>
      <c r="CS22" s="47" t="str">
        <f t="shared" si="34"/>
        <v>OK</v>
      </c>
      <c r="CT22" s="20" t="b">
        <f t="shared" si="35"/>
        <v>0</v>
      </c>
      <c r="CU22" s="20" t="b">
        <f t="shared" si="36"/>
        <v>0</v>
      </c>
      <c r="CV22" s="20" t="b">
        <f t="shared" si="37"/>
        <v>0</v>
      </c>
      <c r="CW22" s="20" t="b">
        <f t="shared" si="38"/>
        <v>0</v>
      </c>
      <c r="CX22" s="46" t="str">
        <f t="shared" si="39"/>
        <v>SEQUENCE INCORRECT</v>
      </c>
      <c r="CY22" s="48">
        <f>COUNTIF(B19:B21,T(B22))</f>
        <v>3</v>
      </c>
    </row>
    <row r="23" spans="1:103" s="20" customFormat="1" ht="20.100000000000001" customHeight="1" thickBot="1">
      <c r="A23" s="37"/>
      <c r="B23" s="126"/>
      <c r="C23" s="127"/>
      <c r="D23" s="126"/>
      <c r="E23" s="127"/>
      <c r="F23" s="126"/>
      <c r="G23" s="127"/>
      <c r="H23" s="139" t="str">
        <f>IF(AND(AG23="OK",R23="OK"),IF(AND(A23&lt;&gt;"",D23&lt;&gt;"",F23&lt;&gt;"",OR(D23&lt;=E17,D23="ABS"),OR(F23&lt;=G17,F23="ABS")),IF(AND(F23="ABS"),"ABS",IF(SUM(D23:F23)=0,"ZERO",SUM(D23,F23))),""),"")</f>
        <v/>
      </c>
      <c r="I23" s="140"/>
      <c r="J23" s="140"/>
      <c r="K23" s="140"/>
      <c r="L23" s="140"/>
      <c r="M23" s="140"/>
      <c r="N23" s="140"/>
      <c r="O23" s="140"/>
      <c r="P23" s="141"/>
      <c r="Q23" s="194"/>
      <c r="R23" s="49" t="str">
        <f t="shared" si="1"/>
        <v/>
      </c>
      <c r="S23" s="145" t="str">
        <f>IF(OR(AND(OR(D23&lt;=E17,D23=0,D23="ABS"),OR(F23&lt;=G17,F23=0,F23="ABS"))),IF(OR(AND(A23="",B23="",D23="",F23=""),AND(A23&lt;&gt;"",B23&lt;&gt;"",D23&lt;&gt;"",F23&lt;&gt;"",AG23="OK")),"","Given Marks or Format is incorrect"),"Given Marks or Format is incorrect")</f>
        <v/>
      </c>
      <c r="T23" s="146"/>
      <c r="U23" s="146"/>
      <c r="V23" s="146"/>
      <c r="W23" s="146"/>
      <c r="X23" s="147"/>
      <c r="Y23" s="93"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15"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5"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3" t="b">
        <f>IF(AND( EXACT(LEFT(B23,LEN(G8)), G8),ISNUMBER(INT(MID(B23,(LEN(G8)+1),1))),ISNUMBER(INT(MID(B23,(LEN(G8)+2),1))), MID(B23,(LEN(G8)+1),2)&lt;&gt;"00",OR(ISNUMBER(INT(MID(B23,(LEN(G8)+3),1))),MID(B23,(LEN(G8)+3),1)=""),  OR(AND(ISNUMBER(INT(MID(B23,(LEN(G8)+1),3))),MID(B23,(LEN(G8)+1),1)&lt;&gt;"0", MID(B23,(LEN(G8)+4),1)=""),AND((ISNUMBER(INT(MID(B23,(LEN(G8)+1),2)))),MID(B23,(LEN(G8)+3),1)=""))),"OK")</f>
        <v>0</v>
      </c>
      <c r="AC23" s="14"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5"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6"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0" t="b">
        <f t="shared" si="29"/>
        <v>0</v>
      </c>
      <c r="AG23" s="20" t="str">
        <f t="shared" si="2"/>
        <v>S# INCORRECT</v>
      </c>
      <c r="BO23" s="20" t="str">
        <f t="shared" si="3"/>
        <v/>
      </c>
      <c r="BP23" s="20" t="b">
        <f t="shared" si="4"/>
        <v>0</v>
      </c>
      <c r="BQ23" s="20" t="b">
        <f t="shared" si="5"/>
        <v>0</v>
      </c>
      <c r="BR23" s="20" t="b">
        <f t="shared" si="6"/>
        <v>0</v>
      </c>
      <c r="BS23" s="20" t="str">
        <f t="shared" si="7"/>
        <v/>
      </c>
      <c r="BT23" s="20" t="str">
        <f t="shared" si="8"/>
        <v/>
      </c>
      <c r="BU23" s="20" t="str">
        <f t="shared" si="9"/>
        <v/>
      </c>
      <c r="BV23" s="20" t="str">
        <f t="shared" si="10"/>
        <v/>
      </c>
      <c r="BW23" s="44" t="str">
        <f t="shared" si="11"/>
        <v/>
      </c>
      <c r="BX23" s="45" t="str">
        <f t="shared" si="30"/>
        <v>INCORRECT</v>
      </c>
      <c r="BY23" s="20" t="b">
        <f t="shared" si="31"/>
        <v>0</v>
      </c>
      <c r="BZ23" s="46" t="str">
        <f t="shared" si="12"/>
        <v/>
      </c>
      <c r="CA23" s="20" t="b">
        <f t="shared" si="13"/>
        <v>0</v>
      </c>
      <c r="CB23" s="20" t="b">
        <f t="shared" si="14"/>
        <v>0</v>
      </c>
      <c r="CC23" s="20" t="b">
        <f t="shared" si="15"/>
        <v>0</v>
      </c>
      <c r="CD23" s="20" t="b">
        <f t="shared" si="16"/>
        <v>0</v>
      </c>
      <c r="CE23" s="20" t="b">
        <f t="shared" si="17"/>
        <v>0</v>
      </c>
      <c r="CF23" s="20" t="b">
        <f t="shared" si="18"/>
        <v>0</v>
      </c>
      <c r="CG23" s="20" t="str">
        <f t="shared" si="19"/>
        <v/>
      </c>
      <c r="CH23" s="20" t="str">
        <f t="shared" si="20"/>
        <v/>
      </c>
      <c r="CI23" s="20" t="str">
        <f t="shared" si="21"/>
        <v/>
      </c>
      <c r="CJ23" s="20" t="str">
        <f t="shared" si="22"/>
        <v/>
      </c>
      <c r="CK23" s="20" t="str">
        <f t="shared" si="23"/>
        <v/>
      </c>
      <c r="CL23" s="20" t="str">
        <f t="shared" si="24"/>
        <v/>
      </c>
      <c r="CM23" s="46" t="str">
        <f t="shared" si="25"/>
        <v/>
      </c>
      <c r="CN23" s="46" t="str">
        <f t="shared" si="26"/>
        <v/>
      </c>
      <c r="CO23" s="47" t="str">
        <f t="shared" si="27"/>
        <v>NO</v>
      </c>
      <c r="CP23" s="47" t="str">
        <f t="shared" si="28"/>
        <v>NO</v>
      </c>
      <c r="CQ23" s="45" t="str">
        <f t="shared" si="32"/>
        <v>NO</v>
      </c>
      <c r="CR23" s="45" t="str">
        <f t="shared" si="33"/>
        <v>NO</v>
      </c>
      <c r="CS23" s="47" t="str">
        <f t="shared" si="34"/>
        <v>OK</v>
      </c>
      <c r="CT23" s="20" t="b">
        <f t="shared" si="35"/>
        <v>0</v>
      </c>
      <c r="CU23" s="20" t="b">
        <f t="shared" si="36"/>
        <v>0</v>
      </c>
      <c r="CV23" s="20" t="b">
        <f t="shared" si="37"/>
        <v>0</v>
      </c>
      <c r="CW23" s="20" t="b">
        <f t="shared" si="38"/>
        <v>0</v>
      </c>
      <c r="CX23" s="46" t="str">
        <f t="shared" si="39"/>
        <v>SEQUENCE INCORRECT</v>
      </c>
      <c r="CY23" s="48">
        <f>COUNTIF(B19:B22,T(B23))</f>
        <v>4</v>
      </c>
    </row>
    <row r="24" spans="1:103" s="20" customFormat="1" ht="20.100000000000001" customHeight="1" thickBot="1">
      <c r="A24" s="59"/>
      <c r="B24" s="126"/>
      <c r="C24" s="127"/>
      <c r="D24" s="126"/>
      <c r="E24" s="127"/>
      <c r="F24" s="126"/>
      <c r="G24" s="127"/>
      <c r="H24" s="139" t="str">
        <f>IF(AND(AG24="OK",R24="OK"),IF(AND(A24&lt;&gt;"",D24&lt;&gt;"",F24&lt;&gt;"",OR(D24&lt;=E17,D24="ABS"),OR(F24&lt;=G17,F24="ABS")),IF(AND(F24="ABS"),"ABS",IF(SUM(D24:F24)=0,"ZERO",SUM(D24,F24))),""),"")</f>
        <v/>
      </c>
      <c r="I24" s="140"/>
      <c r="J24" s="140"/>
      <c r="K24" s="140"/>
      <c r="L24" s="140"/>
      <c r="M24" s="140"/>
      <c r="N24" s="140"/>
      <c r="O24" s="140"/>
      <c r="P24" s="141"/>
      <c r="Q24" s="194"/>
      <c r="R24" s="49" t="str">
        <f t="shared" si="1"/>
        <v/>
      </c>
      <c r="S24" s="145" t="str">
        <f>IF(OR(AND(OR(D24&lt;=E17,D24=0,D24="ABS"),OR(F24&lt;=G17,F24=0,F24="ABS"))),IF(OR(AND(A24="",B24="",D24="",F24=""),AND(A24&lt;&gt;"",B24&lt;&gt;"",D24&lt;&gt;"",F24&lt;&gt;"",AG24="OK")),"","Given Marks or Format is incorrect"),"Given Marks or Format is incorrect")</f>
        <v/>
      </c>
      <c r="T24" s="146"/>
      <c r="U24" s="146"/>
      <c r="V24" s="146"/>
      <c r="W24" s="146"/>
      <c r="X24" s="147"/>
      <c r="Y24" s="93"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15"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5"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3" t="b">
        <f>IF(AND( EXACT(LEFT(B24,LEN(G8)), G8),ISNUMBER(INT(MID(B24,(LEN(G8)+1),1))),ISNUMBER(INT(MID(B24,(LEN(G8)+2),1))), MID(B24,(LEN(G8)+1),2)&lt;&gt;"00",OR(ISNUMBER(INT(MID(B24,(LEN(G8)+3),1))),MID(B24,(LEN(G8)+3),1)=""),  OR(AND(ISNUMBER(INT(MID(B24,(LEN(G8)+1),3))),MID(B24,(LEN(G8)+1),1)&lt;&gt;"0", MID(B24,(LEN(G8)+4),1)=""),AND((ISNUMBER(INT(MID(B24,(LEN(G8)+1),2)))),MID(B24,(LEN(G8)+3),1)=""))),"OK")</f>
        <v>0</v>
      </c>
      <c r="AC24" s="14"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5"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6"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0" t="b">
        <f t="shared" si="29"/>
        <v>0</v>
      </c>
      <c r="AG24" s="20" t="str">
        <f t="shared" si="2"/>
        <v>S# INCORRECT</v>
      </c>
      <c r="BO24" s="20" t="str">
        <f t="shared" si="3"/>
        <v/>
      </c>
      <c r="BP24" s="20" t="b">
        <f t="shared" si="4"/>
        <v>0</v>
      </c>
      <c r="BQ24" s="20" t="b">
        <f t="shared" si="5"/>
        <v>0</v>
      </c>
      <c r="BR24" s="20" t="b">
        <f t="shared" si="6"/>
        <v>0</v>
      </c>
      <c r="BS24" s="20" t="str">
        <f t="shared" si="7"/>
        <v/>
      </c>
      <c r="BT24" s="20" t="str">
        <f t="shared" si="8"/>
        <v/>
      </c>
      <c r="BU24" s="20" t="str">
        <f t="shared" si="9"/>
        <v/>
      </c>
      <c r="BV24" s="20" t="str">
        <f t="shared" si="10"/>
        <v/>
      </c>
      <c r="BW24" s="44" t="str">
        <f t="shared" si="11"/>
        <v/>
      </c>
      <c r="BX24" s="45" t="str">
        <f t="shared" si="30"/>
        <v>INCORRECT</v>
      </c>
      <c r="BY24" s="20" t="b">
        <f t="shared" si="31"/>
        <v>0</v>
      </c>
      <c r="BZ24" s="46" t="str">
        <f t="shared" si="12"/>
        <v/>
      </c>
      <c r="CA24" s="20" t="b">
        <f t="shared" si="13"/>
        <v>0</v>
      </c>
      <c r="CB24" s="20" t="b">
        <f t="shared" si="14"/>
        <v>0</v>
      </c>
      <c r="CC24" s="20" t="b">
        <f t="shared" si="15"/>
        <v>0</v>
      </c>
      <c r="CD24" s="20" t="b">
        <f t="shared" si="16"/>
        <v>0</v>
      </c>
      <c r="CE24" s="20" t="b">
        <f t="shared" si="17"/>
        <v>0</v>
      </c>
      <c r="CF24" s="20" t="b">
        <f t="shared" si="18"/>
        <v>0</v>
      </c>
      <c r="CG24" s="20" t="str">
        <f t="shared" si="19"/>
        <v/>
      </c>
      <c r="CH24" s="20" t="str">
        <f t="shared" si="20"/>
        <v/>
      </c>
      <c r="CI24" s="20" t="str">
        <f t="shared" si="21"/>
        <v/>
      </c>
      <c r="CJ24" s="20" t="str">
        <f t="shared" si="22"/>
        <v/>
      </c>
      <c r="CK24" s="20" t="str">
        <f t="shared" si="23"/>
        <v/>
      </c>
      <c r="CL24" s="20" t="str">
        <f t="shared" si="24"/>
        <v/>
      </c>
      <c r="CM24" s="46" t="str">
        <f t="shared" si="25"/>
        <v/>
      </c>
      <c r="CN24" s="46" t="str">
        <f t="shared" si="26"/>
        <v/>
      </c>
      <c r="CO24" s="47" t="str">
        <f t="shared" si="27"/>
        <v>NO</v>
      </c>
      <c r="CP24" s="47" t="str">
        <f t="shared" si="28"/>
        <v>NO</v>
      </c>
      <c r="CQ24" s="45" t="str">
        <f t="shared" si="32"/>
        <v>NO</v>
      </c>
      <c r="CR24" s="45" t="str">
        <f t="shared" si="33"/>
        <v>NO</v>
      </c>
      <c r="CS24" s="47" t="str">
        <f t="shared" si="34"/>
        <v>OK</v>
      </c>
      <c r="CT24" s="20" t="b">
        <f t="shared" si="35"/>
        <v>0</v>
      </c>
      <c r="CU24" s="20" t="b">
        <f t="shared" si="36"/>
        <v>0</v>
      </c>
      <c r="CV24" s="20" t="b">
        <f t="shared" si="37"/>
        <v>0</v>
      </c>
      <c r="CW24" s="20" t="b">
        <f t="shared" si="38"/>
        <v>0</v>
      </c>
      <c r="CX24" s="46" t="str">
        <f t="shared" si="39"/>
        <v>SEQUENCE INCORRECT</v>
      </c>
      <c r="CY24" s="48">
        <f>COUNTIF(B19:B23,T(B24))</f>
        <v>5</v>
      </c>
    </row>
    <row r="25" spans="1:103" s="20" customFormat="1" ht="20.100000000000001" customHeight="1" thickBot="1">
      <c r="A25" s="37"/>
      <c r="B25" s="126"/>
      <c r="C25" s="127"/>
      <c r="D25" s="126"/>
      <c r="E25" s="127"/>
      <c r="F25" s="126"/>
      <c r="G25" s="127"/>
      <c r="H25" s="139" t="str">
        <f>IF(AND(AG25="OK",R25="OK"),IF(AND(A25&lt;&gt;"",D25&lt;&gt;"",F25&lt;&gt;"",OR(D25&lt;=E17,D25="ABS"),OR(F25&lt;=G17,F25="ABS")),IF(AND(F25="ABS"),"ABS",IF(SUM(D25:F25)=0,"ZERO",SUM(D25,F25))),""),"")</f>
        <v/>
      </c>
      <c r="I25" s="140"/>
      <c r="J25" s="140"/>
      <c r="K25" s="140"/>
      <c r="L25" s="140"/>
      <c r="M25" s="140"/>
      <c r="N25" s="140"/>
      <c r="O25" s="140"/>
      <c r="P25" s="141"/>
      <c r="Q25" s="194"/>
      <c r="R25" s="49" t="str">
        <f t="shared" si="1"/>
        <v/>
      </c>
      <c r="S25" s="145" t="str">
        <f>IF(OR(AND(OR(D25&lt;=E17,D25=0,D25="ABS"),OR(F25&lt;=G17,F25=0,F25="ABS"))),IF(OR(AND(A25="",B25="",D25="",F25=""),AND(A25&lt;&gt;"",B25&lt;&gt;"",D25&lt;&gt;"",F25&lt;&gt;"", AG25="OK")),"","Given Marks or Format is incorrect"), "Given Marks or Format is incorrect")</f>
        <v/>
      </c>
      <c r="T25" s="146"/>
      <c r="U25" s="146"/>
      <c r="V25" s="146"/>
      <c r="W25" s="146"/>
      <c r="X25" s="147"/>
      <c r="Y25" s="93"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15"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5"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3" t="b">
        <f>IF(AND( EXACT(LEFT(B25,LEN(G8)), G8),ISNUMBER(INT(MID(B25,(LEN(G8)+1),1))),ISNUMBER(INT(MID(B25,(LEN(G8)+2),1))), MID(B25,(LEN(G8)+1),2)&lt;&gt;"00",OR(ISNUMBER(INT(MID(B25,(LEN(G8)+3),1))),MID(B25,(LEN(G8)+3),1)=""),  OR(AND(ISNUMBER(INT(MID(B25,(LEN(G8)+1),3))),MID(B25,(LEN(G8)+1),1)&lt;&gt;"0", MID(B25,(LEN(G8)+4),1)=""),AND((ISNUMBER(INT(MID(B25,(LEN(G8)+1),2)))),MID(B25,(LEN(G8)+3),1)=""))),"OK")</f>
        <v>0</v>
      </c>
      <c r="AC25" s="14"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5"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6"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0" t="b">
        <f t="shared" si="29"/>
        <v>0</v>
      </c>
      <c r="AG25" s="20" t="str">
        <f t="shared" si="2"/>
        <v>S# INCORRECT</v>
      </c>
      <c r="BO25" s="20" t="str">
        <f t="shared" si="3"/>
        <v/>
      </c>
      <c r="BP25" s="20" t="b">
        <f t="shared" si="4"/>
        <v>0</v>
      </c>
      <c r="BQ25" s="20" t="b">
        <f t="shared" si="5"/>
        <v>0</v>
      </c>
      <c r="BR25" s="20" t="b">
        <f t="shared" si="6"/>
        <v>0</v>
      </c>
      <c r="BS25" s="20" t="str">
        <f t="shared" si="7"/>
        <v/>
      </c>
      <c r="BT25" s="20" t="str">
        <f t="shared" si="8"/>
        <v/>
      </c>
      <c r="BU25" s="20" t="str">
        <f t="shared" si="9"/>
        <v/>
      </c>
      <c r="BV25" s="20" t="str">
        <f t="shared" si="10"/>
        <v/>
      </c>
      <c r="BW25" s="44" t="str">
        <f t="shared" si="11"/>
        <v/>
      </c>
      <c r="BX25" s="45" t="str">
        <f t="shared" si="30"/>
        <v>INCORRECT</v>
      </c>
      <c r="BY25" s="20" t="b">
        <f t="shared" si="31"/>
        <v>0</v>
      </c>
      <c r="BZ25" s="46" t="str">
        <f t="shared" si="12"/>
        <v/>
      </c>
      <c r="CA25" s="20" t="b">
        <f t="shared" si="13"/>
        <v>0</v>
      </c>
      <c r="CB25" s="20" t="b">
        <f t="shared" si="14"/>
        <v>0</v>
      </c>
      <c r="CC25" s="20" t="b">
        <f t="shared" si="15"/>
        <v>0</v>
      </c>
      <c r="CD25" s="20" t="b">
        <f t="shared" si="16"/>
        <v>0</v>
      </c>
      <c r="CE25" s="20" t="b">
        <f t="shared" si="17"/>
        <v>0</v>
      </c>
      <c r="CF25" s="20" t="b">
        <f t="shared" si="18"/>
        <v>0</v>
      </c>
      <c r="CG25" s="20" t="str">
        <f t="shared" si="19"/>
        <v/>
      </c>
      <c r="CH25" s="20" t="str">
        <f t="shared" si="20"/>
        <v/>
      </c>
      <c r="CI25" s="20" t="str">
        <f t="shared" si="21"/>
        <v/>
      </c>
      <c r="CJ25" s="20" t="str">
        <f t="shared" si="22"/>
        <v/>
      </c>
      <c r="CK25" s="20" t="str">
        <f t="shared" si="23"/>
        <v/>
      </c>
      <c r="CL25" s="20" t="str">
        <f t="shared" si="24"/>
        <v/>
      </c>
      <c r="CM25" s="46" t="str">
        <f t="shared" si="25"/>
        <v/>
      </c>
      <c r="CN25" s="46" t="str">
        <f t="shared" si="26"/>
        <v/>
      </c>
      <c r="CO25" s="47" t="str">
        <f t="shared" si="27"/>
        <v>NO</v>
      </c>
      <c r="CP25" s="47" t="str">
        <f t="shared" si="28"/>
        <v>NO</v>
      </c>
      <c r="CQ25" s="45" t="str">
        <f t="shared" si="32"/>
        <v>NO</v>
      </c>
      <c r="CR25" s="45" t="str">
        <f t="shared" si="33"/>
        <v>NO</v>
      </c>
      <c r="CS25" s="47" t="str">
        <f t="shared" si="34"/>
        <v>OK</v>
      </c>
      <c r="CT25" s="20" t="b">
        <f t="shared" si="35"/>
        <v>0</v>
      </c>
      <c r="CU25" s="20" t="b">
        <f t="shared" si="36"/>
        <v>0</v>
      </c>
      <c r="CV25" s="20" t="b">
        <f t="shared" si="37"/>
        <v>0</v>
      </c>
      <c r="CW25" s="20" t="b">
        <f t="shared" si="38"/>
        <v>0</v>
      </c>
      <c r="CX25" s="46" t="str">
        <f t="shared" si="39"/>
        <v>SEQUENCE INCORRECT</v>
      </c>
      <c r="CY25" s="48">
        <f>COUNTIF(B19:B24,T(B25))</f>
        <v>6</v>
      </c>
    </row>
    <row r="26" spans="1:103" s="20" customFormat="1" ht="20.100000000000001" customHeight="1" thickBot="1">
      <c r="A26" s="59"/>
      <c r="B26" s="126"/>
      <c r="C26" s="127"/>
      <c r="D26" s="126"/>
      <c r="E26" s="127"/>
      <c r="F26" s="126"/>
      <c r="G26" s="127"/>
      <c r="H26" s="139" t="str">
        <f>IF(AND(AG26="OK",R26="OK"),IF(AND(A26&lt;&gt;"",D26&lt;&gt;"",F26&lt;&gt;"",OR(D26&lt;=E17,D26="ABS"),OR(F26&lt;=G17,F26="ABS")),IF(AND(F26="ABS"),"ABS",IF(SUM(D26:F26)=0,"ZERO",SUM(D26,F26))),""),"")</f>
        <v/>
      </c>
      <c r="I26" s="140"/>
      <c r="J26" s="140"/>
      <c r="K26" s="140"/>
      <c r="L26" s="140"/>
      <c r="M26" s="140"/>
      <c r="N26" s="140"/>
      <c r="O26" s="140"/>
      <c r="P26" s="141"/>
      <c r="Q26" s="194"/>
      <c r="R26" s="49" t="str">
        <f t="shared" si="1"/>
        <v/>
      </c>
      <c r="S26" s="145" t="str">
        <f>IF(OR(AND(OR(D26&lt;=E17,D26=0,D26="ABS"),OR(F26&lt;=G17,F26=0,F26="ABS"))),IF(OR(AND(A26="",B26="",D26="",F26=""),AND(A26&lt;&gt;"",B26&lt;&gt;"",D26&lt;&gt;"",F26&lt;&gt;"", AG26="OK")),"","Given Marks or Format is incorrect"), "Given Marks or Format is incorrect")</f>
        <v/>
      </c>
      <c r="T26" s="146"/>
      <c r="U26" s="146"/>
      <c r="V26" s="146"/>
      <c r="W26" s="146"/>
      <c r="X26" s="147"/>
      <c r="Y26" s="93"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15"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5"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3" t="b">
        <f>IF(AND( EXACT(LEFT(B26,LEN(G8)), G8),ISNUMBER(INT(MID(B26,(LEN(G8)+1),1))),ISNUMBER(INT(MID(B26,(LEN(G8)+2),1))), MID(B26,(LEN(G8)+1),2)&lt;&gt;"00",OR(ISNUMBER(INT(MID(B26,(LEN(G8)+3),1))),MID(B26,(LEN(G8)+3),1)=""),  OR(AND(ISNUMBER(INT(MID(B26,(LEN(G8)+1),3))),MID(B26,(LEN(G8)+1),1)&lt;&gt;"0", MID(B26,(LEN(G8)+4),1)=""),AND((ISNUMBER(INT(MID(B26,(LEN(G8)+1),2)))),MID(B26,(LEN(G8)+3),1)=""))),"OK")</f>
        <v>0</v>
      </c>
      <c r="AC26" s="14"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5"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6"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0" t="b">
        <f t="shared" si="29"/>
        <v>0</v>
      </c>
      <c r="AG26" s="20" t="str">
        <f t="shared" si="2"/>
        <v>S# INCORRECT</v>
      </c>
      <c r="BO26" s="20" t="str">
        <f t="shared" si="3"/>
        <v/>
      </c>
      <c r="BP26" s="20" t="b">
        <f t="shared" si="4"/>
        <v>0</v>
      </c>
      <c r="BQ26" s="20" t="b">
        <f t="shared" si="5"/>
        <v>0</v>
      </c>
      <c r="BR26" s="20" t="b">
        <f t="shared" si="6"/>
        <v>0</v>
      </c>
      <c r="BS26" s="20" t="str">
        <f t="shared" si="7"/>
        <v/>
      </c>
      <c r="BT26" s="20" t="str">
        <f t="shared" si="8"/>
        <v/>
      </c>
      <c r="BU26" s="20" t="str">
        <f t="shared" si="9"/>
        <v/>
      </c>
      <c r="BV26" s="20" t="str">
        <f t="shared" si="10"/>
        <v/>
      </c>
      <c r="BW26" s="44" t="str">
        <f t="shared" si="11"/>
        <v/>
      </c>
      <c r="BX26" s="45" t="str">
        <f t="shared" si="30"/>
        <v>INCORRECT</v>
      </c>
      <c r="BY26" s="20" t="b">
        <f t="shared" si="31"/>
        <v>0</v>
      </c>
      <c r="BZ26" s="46" t="str">
        <f t="shared" si="12"/>
        <v/>
      </c>
      <c r="CA26" s="20" t="b">
        <f t="shared" si="13"/>
        <v>0</v>
      </c>
      <c r="CB26" s="20" t="b">
        <f t="shared" si="14"/>
        <v>0</v>
      </c>
      <c r="CC26" s="20" t="b">
        <f t="shared" si="15"/>
        <v>0</v>
      </c>
      <c r="CD26" s="20" t="b">
        <f t="shared" si="16"/>
        <v>0</v>
      </c>
      <c r="CE26" s="20" t="b">
        <f t="shared" si="17"/>
        <v>0</v>
      </c>
      <c r="CF26" s="20" t="b">
        <f t="shared" si="18"/>
        <v>0</v>
      </c>
      <c r="CG26" s="20" t="str">
        <f t="shared" si="19"/>
        <v/>
      </c>
      <c r="CH26" s="20" t="str">
        <f t="shared" si="20"/>
        <v/>
      </c>
      <c r="CI26" s="20" t="str">
        <f t="shared" si="21"/>
        <v/>
      </c>
      <c r="CJ26" s="20" t="str">
        <f t="shared" si="22"/>
        <v/>
      </c>
      <c r="CK26" s="20" t="str">
        <f t="shared" si="23"/>
        <v/>
      </c>
      <c r="CL26" s="20" t="str">
        <f t="shared" si="24"/>
        <v/>
      </c>
      <c r="CM26" s="46" t="str">
        <f t="shared" si="25"/>
        <v/>
      </c>
      <c r="CN26" s="46" t="str">
        <f t="shared" si="26"/>
        <v/>
      </c>
      <c r="CO26" s="47" t="str">
        <f t="shared" si="27"/>
        <v>NO</v>
      </c>
      <c r="CP26" s="47" t="str">
        <f t="shared" si="28"/>
        <v>NO</v>
      </c>
      <c r="CQ26" s="45" t="str">
        <f t="shared" si="32"/>
        <v>NO</v>
      </c>
      <c r="CR26" s="45" t="str">
        <f t="shared" si="33"/>
        <v>NO</v>
      </c>
      <c r="CS26" s="47" t="str">
        <f t="shared" si="34"/>
        <v>OK</v>
      </c>
      <c r="CT26" s="20" t="b">
        <f t="shared" si="35"/>
        <v>0</v>
      </c>
      <c r="CU26" s="20" t="b">
        <f t="shared" si="36"/>
        <v>0</v>
      </c>
      <c r="CV26" s="20" t="b">
        <f t="shared" si="37"/>
        <v>0</v>
      </c>
      <c r="CW26" s="20" t="b">
        <f t="shared" si="38"/>
        <v>0</v>
      </c>
      <c r="CX26" s="46" t="str">
        <f t="shared" si="39"/>
        <v>SEQUENCE INCORRECT</v>
      </c>
      <c r="CY26" s="48">
        <f>COUNTIF(B19:B25,T(B26))</f>
        <v>7</v>
      </c>
    </row>
    <row r="27" spans="1:103" s="20" customFormat="1" ht="20.100000000000001" customHeight="1" thickBot="1">
      <c r="A27" s="37"/>
      <c r="B27" s="126"/>
      <c r="C27" s="127"/>
      <c r="D27" s="126"/>
      <c r="E27" s="127"/>
      <c r="F27" s="126"/>
      <c r="G27" s="127"/>
      <c r="H27" s="139" t="str">
        <f>IF(AND(AG27="OK",R27="OK"),IF(AND(A27&lt;&gt;"",D27&lt;&gt;"",F27&lt;&gt;"",OR(D27&lt;=E17,D27="ABS"),OR(F27&lt;=G17,F27="ABS")),IF(AND(F27="ABS"),"ABS",IF(SUM(D27:F27)=0,"ZERO",SUM(D27,F27))),""),"")</f>
        <v/>
      </c>
      <c r="I27" s="140"/>
      <c r="J27" s="140"/>
      <c r="K27" s="140"/>
      <c r="L27" s="140"/>
      <c r="M27" s="140"/>
      <c r="N27" s="140"/>
      <c r="O27" s="140"/>
      <c r="P27" s="141"/>
      <c r="Q27" s="194"/>
      <c r="R27" s="49" t="str">
        <f t="shared" si="1"/>
        <v/>
      </c>
      <c r="S27" s="145" t="str">
        <f>IF(OR(AND(OR(D27&lt;=E17,D27=0,D27="ABS"),OR(F27&lt;=G17,F27=0,F27="ABS"))),IF(OR(AND(A27="",B27="",D27="",F27=""),AND(A27&lt;&gt;"",B27&lt;&gt;"",D27&lt;&gt;"",F27&lt;&gt;"", AG27="OK")),"","Given Marks or Format is incorrect"), "Given Marks or Format is incorrect")</f>
        <v/>
      </c>
      <c r="T27" s="146"/>
      <c r="U27" s="146"/>
      <c r="V27" s="146"/>
      <c r="W27" s="146"/>
      <c r="X27" s="147"/>
      <c r="Y27" s="93"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15"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5"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3" t="b">
        <f>IF(AND( EXACT(LEFT(B27,LEN(G8)), G8),ISNUMBER(INT(MID(B27,(LEN(G8)+1),1))),ISNUMBER(INT(MID(B27,(LEN(G8)+2),1))), MID(B27,(LEN(G8)+1),2)&lt;&gt;"00",OR(ISNUMBER(INT(MID(B27,(LEN(G8)+3),1))),MID(B27,(LEN(G8)+3),1)=""),  OR(AND(ISNUMBER(INT(MID(B27,(LEN(G8)+1),3))),MID(B27,(LEN(G8)+1),1)&lt;&gt;"0", MID(B27,(LEN(G8)+4),1)=""),AND((ISNUMBER(INT(MID(B27,(LEN(G8)+1),2)))),MID(B27,(LEN(G8)+3),1)=""))),"OK")</f>
        <v>0</v>
      </c>
      <c r="AC27" s="14"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5"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6"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0" t="b">
        <f t="shared" si="29"/>
        <v>0</v>
      </c>
      <c r="AG27" s="20" t="str">
        <f t="shared" si="2"/>
        <v>S# INCORRECT</v>
      </c>
      <c r="BO27" s="20" t="str">
        <f t="shared" si="3"/>
        <v/>
      </c>
      <c r="BP27" s="20" t="b">
        <f t="shared" si="4"/>
        <v>0</v>
      </c>
      <c r="BQ27" s="20" t="b">
        <f t="shared" si="5"/>
        <v>0</v>
      </c>
      <c r="BR27" s="20" t="b">
        <f t="shared" si="6"/>
        <v>0</v>
      </c>
      <c r="BS27" s="20" t="str">
        <f t="shared" si="7"/>
        <v/>
      </c>
      <c r="BT27" s="20" t="str">
        <f t="shared" si="8"/>
        <v/>
      </c>
      <c r="BU27" s="20" t="str">
        <f t="shared" si="9"/>
        <v/>
      </c>
      <c r="BV27" s="20" t="str">
        <f t="shared" si="10"/>
        <v/>
      </c>
      <c r="BW27" s="44" t="str">
        <f t="shared" si="11"/>
        <v/>
      </c>
      <c r="BX27" s="45" t="str">
        <f t="shared" si="30"/>
        <v>INCORRECT</v>
      </c>
      <c r="BY27" s="20" t="b">
        <f t="shared" si="31"/>
        <v>0</v>
      </c>
      <c r="BZ27" s="46" t="str">
        <f t="shared" si="12"/>
        <v/>
      </c>
      <c r="CA27" s="20" t="b">
        <f t="shared" si="13"/>
        <v>0</v>
      </c>
      <c r="CB27" s="20" t="b">
        <f t="shared" si="14"/>
        <v>0</v>
      </c>
      <c r="CC27" s="20" t="b">
        <f t="shared" si="15"/>
        <v>0</v>
      </c>
      <c r="CD27" s="20" t="b">
        <f t="shared" si="16"/>
        <v>0</v>
      </c>
      <c r="CE27" s="20" t="b">
        <f t="shared" si="17"/>
        <v>0</v>
      </c>
      <c r="CF27" s="20" t="b">
        <f t="shared" si="18"/>
        <v>0</v>
      </c>
      <c r="CG27" s="20" t="str">
        <f t="shared" si="19"/>
        <v/>
      </c>
      <c r="CH27" s="20" t="str">
        <f t="shared" si="20"/>
        <v/>
      </c>
      <c r="CI27" s="20" t="str">
        <f t="shared" si="21"/>
        <v/>
      </c>
      <c r="CJ27" s="20" t="str">
        <f t="shared" si="22"/>
        <v/>
      </c>
      <c r="CK27" s="20" t="str">
        <f t="shared" si="23"/>
        <v/>
      </c>
      <c r="CL27" s="20" t="str">
        <f t="shared" si="24"/>
        <v/>
      </c>
      <c r="CM27" s="46" t="str">
        <f t="shared" si="25"/>
        <v/>
      </c>
      <c r="CN27" s="46" t="str">
        <f t="shared" si="26"/>
        <v/>
      </c>
      <c r="CO27" s="47" t="str">
        <f t="shared" si="27"/>
        <v>NO</v>
      </c>
      <c r="CP27" s="47" t="str">
        <f t="shared" si="28"/>
        <v>NO</v>
      </c>
      <c r="CQ27" s="45" t="str">
        <f t="shared" si="32"/>
        <v>NO</v>
      </c>
      <c r="CR27" s="45" t="str">
        <f t="shared" si="33"/>
        <v>NO</v>
      </c>
      <c r="CS27" s="47" t="str">
        <f t="shared" si="34"/>
        <v>OK</v>
      </c>
      <c r="CT27" s="20" t="b">
        <f t="shared" si="35"/>
        <v>0</v>
      </c>
      <c r="CU27" s="20" t="b">
        <f t="shared" si="36"/>
        <v>0</v>
      </c>
      <c r="CV27" s="20" t="b">
        <f t="shared" si="37"/>
        <v>0</v>
      </c>
      <c r="CW27" s="20" t="b">
        <f t="shared" si="38"/>
        <v>0</v>
      </c>
      <c r="CX27" s="46" t="str">
        <f t="shared" si="39"/>
        <v>SEQUENCE INCORRECT</v>
      </c>
      <c r="CY27" s="48">
        <f>COUNTIF(B19:B26,T(B27))</f>
        <v>8</v>
      </c>
    </row>
    <row r="28" spans="1:103" s="20" customFormat="1" ht="20.100000000000001" customHeight="1" thickBot="1">
      <c r="A28" s="59"/>
      <c r="B28" s="126"/>
      <c r="C28" s="127"/>
      <c r="D28" s="126"/>
      <c r="E28" s="127"/>
      <c r="F28" s="126"/>
      <c r="G28" s="127"/>
      <c r="H28" s="139" t="str">
        <f>IF(AND(AG28="OK",R28="OK"),IF(AND(A28&lt;&gt;"",D28&lt;&gt;"",F28&lt;&gt;"",OR(D28&lt;=E17,D28="ABS"),OR(F28&lt;=G17,F28="ABS")),IF(AND(F28="ABS"),"ABS",IF(SUM(D28:F28)=0,"ZERO",SUM(D28,F28))),""),"")</f>
        <v/>
      </c>
      <c r="I28" s="140"/>
      <c r="J28" s="140"/>
      <c r="K28" s="140"/>
      <c r="L28" s="140"/>
      <c r="M28" s="140"/>
      <c r="N28" s="140"/>
      <c r="O28" s="140"/>
      <c r="P28" s="141"/>
      <c r="Q28" s="194"/>
      <c r="R28" s="49" t="str">
        <f t="shared" si="1"/>
        <v/>
      </c>
      <c r="S28" s="145" t="str">
        <f>IF(OR(AND(OR(D28&lt;=E17,D28=0,D28="ABS"),OR(F28&lt;=G17,F28=0,F28="ABS"))),IF(OR(AND(A28="",B28="",D28="",F28=""),AND(A28&lt;&gt;"",B28&lt;&gt;"",D28&lt;&gt;"",F28&lt;&gt;"", AG28="OK")),"","Given Marks or Format is incorrect"), "Given Marks or Format is incorrect")</f>
        <v/>
      </c>
      <c r="T28" s="146"/>
      <c r="U28" s="146"/>
      <c r="V28" s="146"/>
      <c r="W28" s="146"/>
      <c r="X28" s="147"/>
      <c r="Y28" s="93"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15"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5"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3" t="b">
        <f>IF(AND( EXACT(LEFT(B28,LEN(G8)), G8),ISNUMBER(INT(MID(B28,(LEN(G8)+1),1))),ISNUMBER(INT(MID(B28,(LEN(G8)+2),1))), MID(B28,(LEN(G8)+1),2)&lt;&gt;"00",OR(ISNUMBER(INT(MID(B28,(LEN(G8)+3),1))),MID(B28,(LEN(G8)+3),1)=""),  OR(AND(ISNUMBER(INT(MID(B28,(LEN(G8)+1),3))),MID(B28,(LEN(G8)+1),1)&lt;&gt;"0", MID(B28,(LEN(G8)+4),1)=""),AND((ISNUMBER(INT(MID(B28,(LEN(G8)+1),2)))),MID(B28,(LEN(G8)+3),1)=""))),"OK")</f>
        <v>0</v>
      </c>
      <c r="AC28" s="14"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5"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6"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0" t="b">
        <f t="shared" si="29"/>
        <v>0</v>
      </c>
      <c r="AG28" s="20" t="str">
        <f t="shared" si="2"/>
        <v>S# INCORRECT</v>
      </c>
      <c r="BO28" s="20" t="str">
        <f t="shared" si="3"/>
        <v/>
      </c>
      <c r="BP28" s="20" t="b">
        <f t="shared" si="4"/>
        <v>0</v>
      </c>
      <c r="BQ28" s="20" t="b">
        <f t="shared" si="5"/>
        <v>0</v>
      </c>
      <c r="BR28" s="20" t="b">
        <f t="shared" si="6"/>
        <v>0</v>
      </c>
      <c r="BS28" s="20" t="str">
        <f t="shared" si="7"/>
        <v/>
      </c>
      <c r="BT28" s="20" t="str">
        <f t="shared" si="8"/>
        <v/>
      </c>
      <c r="BU28" s="20" t="str">
        <f t="shared" si="9"/>
        <v/>
      </c>
      <c r="BV28" s="20" t="str">
        <f t="shared" si="10"/>
        <v/>
      </c>
      <c r="BW28" s="44" t="str">
        <f t="shared" si="11"/>
        <v/>
      </c>
      <c r="BX28" s="45" t="str">
        <f t="shared" si="30"/>
        <v>INCORRECT</v>
      </c>
      <c r="BY28" s="20" t="b">
        <f t="shared" si="31"/>
        <v>0</v>
      </c>
      <c r="BZ28" s="46" t="str">
        <f t="shared" si="12"/>
        <v/>
      </c>
      <c r="CA28" s="20" t="b">
        <f t="shared" si="13"/>
        <v>0</v>
      </c>
      <c r="CB28" s="20" t="b">
        <f t="shared" si="14"/>
        <v>0</v>
      </c>
      <c r="CC28" s="20" t="b">
        <f t="shared" si="15"/>
        <v>0</v>
      </c>
      <c r="CD28" s="20" t="b">
        <f t="shared" si="16"/>
        <v>0</v>
      </c>
      <c r="CE28" s="20" t="b">
        <f t="shared" si="17"/>
        <v>0</v>
      </c>
      <c r="CF28" s="20" t="b">
        <f t="shared" si="18"/>
        <v>0</v>
      </c>
      <c r="CG28" s="20" t="str">
        <f t="shared" si="19"/>
        <v/>
      </c>
      <c r="CH28" s="20" t="str">
        <f t="shared" si="20"/>
        <v/>
      </c>
      <c r="CI28" s="20" t="str">
        <f t="shared" si="21"/>
        <v/>
      </c>
      <c r="CJ28" s="20" t="str">
        <f t="shared" si="22"/>
        <v/>
      </c>
      <c r="CK28" s="20" t="str">
        <f t="shared" si="23"/>
        <v/>
      </c>
      <c r="CL28" s="20" t="str">
        <f t="shared" si="24"/>
        <v/>
      </c>
      <c r="CM28" s="46" t="str">
        <f t="shared" si="25"/>
        <v/>
      </c>
      <c r="CN28" s="46" t="str">
        <f t="shared" si="26"/>
        <v/>
      </c>
      <c r="CO28" s="47" t="str">
        <f t="shared" si="27"/>
        <v>NO</v>
      </c>
      <c r="CP28" s="47" t="str">
        <f t="shared" si="28"/>
        <v>NO</v>
      </c>
      <c r="CQ28" s="45" t="str">
        <f t="shared" si="32"/>
        <v>NO</v>
      </c>
      <c r="CR28" s="45" t="str">
        <f t="shared" si="33"/>
        <v>NO</v>
      </c>
      <c r="CS28" s="47" t="str">
        <f t="shared" si="34"/>
        <v>OK</v>
      </c>
      <c r="CT28" s="20" t="b">
        <f t="shared" si="35"/>
        <v>0</v>
      </c>
      <c r="CU28" s="20" t="b">
        <f t="shared" si="36"/>
        <v>0</v>
      </c>
      <c r="CV28" s="20" t="b">
        <f t="shared" si="37"/>
        <v>0</v>
      </c>
      <c r="CW28" s="20" t="b">
        <f t="shared" si="38"/>
        <v>0</v>
      </c>
      <c r="CX28" s="46" t="str">
        <f t="shared" si="39"/>
        <v>SEQUENCE INCORRECT</v>
      </c>
      <c r="CY28" s="48">
        <f>COUNTIF(B19:B27,T(B28))</f>
        <v>9</v>
      </c>
    </row>
    <row r="29" spans="1:103" s="20" customFormat="1" ht="20.100000000000001" customHeight="1" thickBot="1">
      <c r="A29" s="37"/>
      <c r="B29" s="126"/>
      <c r="C29" s="127"/>
      <c r="D29" s="126"/>
      <c r="E29" s="127"/>
      <c r="F29" s="126"/>
      <c r="G29" s="127"/>
      <c r="H29" s="139" t="str">
        <f>IF(AND(AG29="OK",R29="OK"),IF(AND(A29&lt;&gt;"",D29&lt;&gt;"",F29&lt;&gt;"",OR(D29&lt;=E17,D29="ABS"),OR(F29&lt;=G17,F29="ABS")),IF(AND(F29="ABS"),"ABS",IF(SUM(D29:F29)=0,"ZERO",SUM(D29,F29))),""),"")</f>
        <v/>
      </c>
      <c r="I29" s="140"/>
      <c r="J29" s="140"/>
      <c r="K29" s="140"/>
      <c r="L29" s="140"/>
      <c r="M29" s="140"/>
      <c r="N29" s="140"/>
      <c r="O29" s="140"/>
      <c r="P29" s="141"/>
      <c r="Q29" s="194"/>
      <c r="R29" s="49" t="str">
        <f t="shared" si="1"/>
        <v/>
      </c>
      <c r="S29" s="145" t="str">
        <f>IF(OR(AND(OR(D29&lt;=E17,D29=0,D29="ABS"),OR(F29&lt;=G17,F29=0,F29="ABS"))),IF(OR(AND(A29="",B29="",D29="",F29=""),AND(A29&lt;&gt;"",B29&lt;&gt;"",D29&lt;&gt;"",F29&lt;&gt;"", AG29="OK")),"","Given Marks or Format is incorrect"), "Given Marks or Format is incorrect")</f>
        <v/>
      </c>
      <c r="T29" s="146"/>
      <c r="U29" s="146"/>
      <c r="V29" s="146"/>
      <c r="W29" s="146"/>
      <c r="X29" s="147"/>
      <c r="Y29" s="93"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15"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5"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3" t="b">
        <f>IF(AND( EXACT(LEFT(B29,LEN(G8)), G8),ISNUMBER(INT(MID(B29,(LEN(G8)+1),1))),ISNUMBER(INT(MID(B29,(LEN(G8)+2),1))), MID(B29,(LEN(G8)+1),2)&lt;&gt;"00",OR(ISNUMBER(INT(MID(B29,(LEN(G8)+3),1))),MID(B29,(LEN(G8)+3),1)=""),  OR(AND(ISNUMBER(INT(MID(B29,(LEN(G8)+1),3))),MID(B29,(LEN(G8)+1),1)&lt;&gt;"0", MID(B29,(LEN(G8)+4),1)=""),AND((ISNUMBER(INT(MID(B29,(LEN(G8)+1),2)))),MID(B29,(LEN(G8)+3),1)=""))),"OK")</f>
        <v>0</v>
      </c>
      <c r="AC29" s="14"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5"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6"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0" t="b">
        <f t="shared" si="29"/>
        <v>0</v>
      </c>
      <c r="AG29" s="20" t="str">
        <f t="shared" si="2"/>
        <v>S# INCORRECT</v>
      </c>
      <c r="BO29" s="20" t="str">
        <f t="shared" si="3"/>
        <v/>
      </c>
      <c r="BP29" s="20" t="b">
        <f t="shared" si="4"/>
        <v>0</v>
      </c>
      <c r="BQ29" s="20" t="b">
        <f t="shared" si="5"/>
        <v>0</v>
      </c>
      <c r="BR29" s="20" t="b">
        <f t="shared" si="6"/>
        <v>0</v>
      </c>
      <c r="BS29" s="20" t="str">
        <f t="shared" si="7"/>
        <v/>
      </c>
      <c r="BT29" s="20" t="str">
        <f t="shared" si="8"/>
        <v/>
      </c>
      <c r="BU29" s="20" t="str">
        <f t="shared" si="9"/>
        <v/>
      </c>
      <c r="BV29" s="20" t="str">
        <f t="shared" si="10"/>
        <v/>
      </c>
      <c r="BW29" s="44" t="str">
        <f t="shared" si="11"/>
        <v/>
      </c>
      <c r="BX29" s="45" t="str">
        <f t="shared" si="30"/>
        <v>INCORRECT</v>
      </c>
      <c r="BY29" s="20" t="b">
        <f t="shared" si="31"/>
        <v>0</v>
      </c>
      <c r="BZ29" s="46" t="str">
        <f t="shared" si="12"/>
        <v/>
      </c>
      <c r="CA29" s="20" t="b">
        <f t="shared" si="13"/>
        <v>0</v>
      </c>
      <c r="CB29" s="20" t="b">
        <f t="shared" si="14"/>
        <v>0</v>
      </c>
      <c r="CC29" s="20" t="b">
        <f t="shared" si="15"/>
        <v>0</v>
      </c>
      <c r="CD29" s="20" t="b">
        <f t="shared" si="16"/>
        <v>0</v>
      </c>
      <c r="CE29" s="20" t="b">
        <f t="shared" si="17"/>
        <v>0</v>
      </c>
      <c r="CF29" s="20" t="b">
        <f t="shared" si="18"/>
        <v>0</v>
      </c>
      <c r="CG29" s="20" t="str">
        <f t="shared" si="19"/>
        <v/>
      </c>
      <c r="CH29" s="20" t="str">
        <f t="shared" si="20"/>
        <v/>
      </c>
      <c r="CI29" s="20" t="str">
        <f t="shared" si="21"/>
        <v/>
      </c>
      <c r="CJ29" s="20" t="str">
        <f t="shared" si="22"/>
        <v/>
      </c>
      <c r="CK29" s="20" t="str">
        <f t="shared" si="23"/>
        <v/>
      </c>
      <c r="CL29" s="20" t="str">
        <f t="shared" si="24"/>
        <v/>
      </c>
      <c r="CM29" s="46" t="str">
        <f t="shared" si="25"/>
        <v/>
      </c>
      <c r="CN29" s="46" t="str">
        <f t="shared" si="26"/>
        <v/>
      </c>
      <c r="CO29" s="47" t="str">
        <f t="shared" si="27"/>
        <v>NO</v>
      </c>
      <c r="CP29" s="47" t="str">
        <f t="shared" si="28"/>
        <v>NO</v>
      </c>
      <c r="CQ29" s="45" t="str">
        <f t="shared" si="32"/>
        <v>NO</v>
      </c>
      <c r="CR29" s="45" t="str">
        <f t="shared" si="33"/>
        <v>NO</v>
      </c>
      <c r="CS29" s="47" t="str">
        <f t="shared" si="34"/>
        <v>OK</v>
      </c>
      <c r="CT29" s="20" t="b">
        <f t="shared" si="35"/>
        <v>0</v>
      </c>
      <c r="CU29" s="20" t="b">
        <f t="shared" si="36"/>
        <v>0</v>
      </c>
      <c r="CV29" s="20" t="b">
        <f t="shared" si="37"/>
        <v>0</v>
      </c>
      <c r="CW29" s="20" t="b">
        <f t="shared" si="38"/>
        <v>0</v>
      </c>
      <c r="CX29" s="46" t="str">
        <f t="shared" si="39"/>
        <v>SEQUENCE INCORRECT</v>
      </c>
      <c r="CY29" s="48">
        <f>COUNTIF(B19:B28,T(B29))</f>
        <v>10</v>
      </c>
    </row>
    <row r="30" spans="1:103" s="20" customFormat="1" ht="20.100000000000001" customHeight="1" thickBot="1">
      <c r="A30" s="59"/>
      <c r="B30" s="126"/>
      <c r="C30" s="127"/>
      <c r="D30" s="126"/>
      <c r="E30" s="127"/>
      <c r="F30" s="126"/>
      <c r="G30" s="127"/>
      <c r="H30" s="139" t="str">
        <f>IF(AND(AG30="OK",R30="OK"),IF(AND(A30&lt;&gt;"",D30&lt;&gt;"",F30&lt;&gt;"",OR(D30&lt;=E17,D30="ABS"),OR(F30&lt;=G17,F30="ABS")),IF(AND(F30="ABS"),"ABS",IF(SUM(D30:F30)=0,"ZERO",SUM(D30,F30))),""),"")</f>
        <v/>
      </c>
      <c r="I30" s="140"/>
      <c r="J30" s="140"/>
      <c r="K30" s="140"/>
      <c r="L30" s="140"/>
      <c r="M30" s="140"/>
      <c r="N30" s="140"/>
      <c r="O30" s="140"/>
      <c r="P30" s="141"/>
      <c r="Q30" s="194"/>
      <c r="R30" s="49" t="str">
        <f t="shared" si="1"/>
        <v/>
      </c>
      <c r="S30" s="145" t="str">
        <f>IF(OR(AND(OR(D30&lt;=E17,D30=0,D30="ABS"),OR(F30&lt;=G17,F30=0,F30="ABS"))),IF(OR(AND(A30="",B30="",D30="",F30=""),AND(A30&lt;&gt;"",B30&lt;&gt;"",D30&lt;&gt;"",F30&lt;&gt;"", AG30="OK")),"","Given Marks or Format is incorrect"), "Given Marks or Format is incorrect")</f>
        <v/>
      </c>
      <c r="T30" s="146"/>
      <c r="U30" s="146"/>
      <c r="V30" s="146"/>
      <c r="W30" s="146"/>
      <c r="X30" s="147"/>
      <c r="Y30" s="93"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15"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5"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3" t="b">
        <f>IF(AND( EXACT(LEFT(B30,LEN(G8)), G8),ISNUMBER(INT(MID(B30,(LEN(G8)+1),1))),ISNUMBER(INT(MID(B30,(LEN(G8)+2),1))), MID(B30,(LEN(G8)+1),2)&lt;&gt;"00",OR(ISNUMBER(INT(MID(B30,(LEN(G8)+3),1))),MID(B30,(LEN(G8)+3),1)=""),  OR(AND(ISNUMBER(INT(MID(B30,(LEN(G8)+1),3))),MID(B30,(LEN(G8)+1),1)&lt;&gt;"0", MID(B30,(LEN(G8)+4),1)=""),AND((ISNUMBER(INT(MID(B30,(LEN(G8)+1),2)))),MID(B30,(LEN(G8)+3),1)=""))),"OK")</f>
        <v>0</v>
      </c>
      <c r="AC30" s="14"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5"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6"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0" t="b">
        <f t="shared" si="29"/>
        <v>0</v>
      </c>
      <c r="AG30" s="20" t="str">
        <f t="shared" si="2"/>
        <v>S# INCORRECT</v>
      </c>
      <c r="BO30" s="20" t="str">
        <f t="shared" si="3"/>
        <v/>
      </c>
      <c r="BP30" s="20" t="b">
        <f t="shared" si="4"/>
        <v>0</v>
      </c>
      <c r="BQ30" s="20" t="b">
        <f t="shared" si="5"/>
        <v>0</v>
      </c>
      <c r="BR30" s="20" t="b">
        <f t="shared" si="6"/>
        <v>0</v>
      </c>
      <c r="BS30" s="20" t="str">
        <f t="shared" si="7"/>
        <v/>
      </c>
      <c r="BT30" s="20" t="str">
        <f t="shared" si="8"/>
        <v/>
      </c>
      <c r="BU30" s="20" t="str">
        <f t="shared" si="9"/>
        <v/>
      </c>
      <c r="BV30" s="20" t="str">
        <f t="shared" si="10"/>
        <v/>
      </c>
      <c r="BW30" s="44" t="str">
        <f t="shared" si="11"/>
        <v/>
      </c>
      <c r="BX30" s="45" t="str">
        <f t="shared" si="30"/>
        <v>INCORRECT</v>
      </c>
      <c r="BY30" s="20" t="b">
        <f t="shared" si="31"/>
        <v>0</v>
      </c>
      <c r="BZ30" s="46" t="str">
        <f t="shared" si="12"/>
        <v/>
      </c>
      <c r="CA30" s="20" t="b">
        <f t="shared" si="13"/>
        <v>0</v>
      </c>
      <c r="CB30" s="20" t="b">
        <f t="shared" si="14"/>
        <v>0</v>
      </c>
      <c r="CC30" s="20" t="b">
        <f t="shared" si="15"/>
        <v>0</v>
      </c>
      <c r="CD30" s="20" t="b">
        <f t="shared" si="16"/>
        <v>0</v>
      </c>
      <c r="CE30" s="20" t="b">
        <f t="shared" si="17"/>
        <v>0</v>
      </c>
      <c r="CF30" s="20" t="b">
        <f t="shared" si="18"/>
        <v>0</v>
      </c>
      <c r="CG30" s="20" t="str">
        <f t="shared" si="19"/>
        <v/>
      </c>
      <c r="CH30" s="20" t="str">
        <f t="shared" si="20"/>
        <v/>
      </c>
      <c r="CI30" s="20" t="str">
        <f t="shared" si="21"/>
        <v/>
      </c>
      <c r="CJ30" s="20" t="str">
        <f t="shared" si="22"/>
        <v/>
      </c>
      <c r="CK30" s="20" t="str">
        <f t="shared" si="23"/>
        <v/>
      </c>
      <c r="CL30" s="20" t="str">
        <f t="shared" si="24"/>
        <v/>
      </c>
      <c r="CM30" s="46" t="str">
        <f t="shared" si="25"/>
        <v/>
      </c>
      <c r="CN30" s="46" t="str">
        <f t="shared" si="26"/>
        <v/>
      </c>
      <c r="CO30" s="47" t="str">
        <f t="shared" si="27"/>
        <v>NO</v>
      </c>
      <c r="CP30" s="47" t="str">
        <f t="shared" si="28"/>
        <v>NO</v>
      </c>
      <c r="CQ30" s="45" t="str">
        <f t="shared" si="32"/>
        <v>NO</v>
      </c>
      <c r="CR30" s="45" t="str">
        <f t="shared" si="33"/>
        <v>NO</v>
      </c>
      <c r="CS30" s="47" t="str">
        <f t="shared" si="34"/>
        <v>OK</v>
      </c>
      <c r="CT30" s="20" t="b">
        <f t="shared" si="35"/>
        <v>0</v>
      </c>
      <c r="CU30" s="20" t="b">
        <f t="shared" si="36"/>
        <v>0</v>
      </c>
      <c r="CV30" s="20" t="b">
        <f t="shared" si="37"/>
        <v>0</v>
      </c>
      <c r="CW30" s="20" t="b">
        <f t="shared" si="38"/>
        <v>0</v>
      </c>
      <c r="CX30" s="46" t="str">
        <f t="shared" si="39"/>
        <v>SEQUENCE INCORRECT</v>
      </c>
      <c r="CY30" s="48">
        <f>COUNTIF(B19:B29,T(B30))</f>
        <v>11</v>
      </c>
    </row>
    <row r="31" spans="1:103" s="20" customFormat="1" ht="20.100000000000001" customHeight="1" thickBot="1">
      <c r="A31" s="37"/>
      <c r="B31" s="126"/>
      <c r="C31" s="127"/>
      <c r="D31" s="126"/>
      <c r="E31" s="127"/>
      <c r="F31" s="126"/>
      <c r="G31" s="127"/>
      <c r="H31" s="139" t="str">
        <f>IF(AND(AG31="OK",R31="OK"),IF(AND(A31&lt;&gt;"",D31&lt;&gt;"",F31&lt;&gt;"",OR(D31&lt;=E17,D31="ABS"),OR(F31&lt;=G17,F31="ABS")),IF(AND(F31="ABS"),"ABS",IF(SUM(D31:F31)=0,"ZERO",SUM(D31,F31))),""),"")</f>
        <v/>
      </c>
      <c r="I31" s="140"/>
      <c r="J31" s="140"/>
      <c r="K31" s="140"/>
      <c r="L31" s="140"/>
      <c r="M31" s="140"/>
      <c r="N31" s="140"/>
      <c r="O31" s="140"/>
      <c r="P31" s="141"/>
      <c r="Q31" s="194"/>
      <c r="R31" s="49" t="str">
        <f t="shared" si="1"/>
        <v/>
      </c>
      <c r="S31" s="145" t="str">
        <f>IF(OR(AND(OR(D31&lt;=E17,D31=0,D31="ABS"),OR(F31&lt;=G17,F31=0,F31="ABS"))),IF(OR(AND(A31="",B31="",D31="",F31=""),AND(A31&lt;&gt;"",B31&lt;&gt;"",D31&lt;&gt;"",F31&lt;&gt;"", AG31="OK")),"","Given Marks or Format is incorrect"), "Given Marks or Format is incorrect")</f>
        <v/>
      </c>
      <c r="T31" s="146"/>
      <c r="U31" s="146"/>
      <c r="V31" s="146"/>
      <c r="W31" s="146"/>
      <c r="X31" s="147"/>
      <c r="Y31" s="93"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15"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5"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3" t="b">
        <f>IF(AND( EXACT(LEFT(B31,LEN(G8)), G8),ISNUMBER(INT(MID(B31,(LEN(G8)+1),1))),ISNUMBER(INT(MID(B31,(LEN(G8)+2),1))), MID(B31,(LEN(G8)+1),2)&lt;&gt;"00",OR(ISNUMBER(INT(MID(B31,(LEN(G8)+3),1))),MID(B31,(LEN(G8)+3),1)=""),  OR(AND(ISNUMBER(INT(MID(B31,(LEN(G8)+1),3))),MID(B31,(LEN(G8)+1),1)&lt;&gt;"0", MID(B31,(LEN(G8)+4),1)=""),AND((ISNUMBER(INT(MID(B31,(LEN(G8)+1),2)))),MID(B31,(LEN(G8)+3),1)=""))),"OK")</f>
        <v>0</v>
      </c>
      <c r="AC31" s="14"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5"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6"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0" t="b">
        <f t="shared" si="29"/>
        <v>0</v>
      </c>
      <c r="AG31" s="20" t="str">
        <f t="shared" si="2"/>
        <v>S# INCORRECT</v>
      </c>
      <c r="BO31" s="20" t="str">
        <f t="shared" si="3"/>
        <v/>
      </c>
      <c r="BP31" s="20" t="b">
        <f t="shared" si="4"/>
        <v>0</v>
      </c>
      <c r="BQ31" s="20" t="b">
        <f t="shared" si="5"/>
        <v>0</v>
      </c>
      <c r="BR31" s="20" t="b">
        <f t="shared" si="6"/>
        <v>0</v>
      </c>
      <c r="BS31" s="20" t="str">
        <f t="shared" si="7"/>
        <v/>
      </c>
      <c r="BT31" s="20" t="str">
        <f t="shared" si="8"/>
        <v/>
      </c>
      <c r="BU31" s="20" t="str">
        <f t="shared" si="9"/>
        <v/>
      </c>
      <c r="BV31" s="20" t="str">
        <f t="shared" si="10"/>
        <v/>
      </c>
      <c r="BW31" s="44" t="str">
        <f t="shared" si="11"/>
        <v/>
      </c>
      <c r="BX31" s="45" t="str">
        <f t="shared" si="30"/>
        <v>INCORRECT</v>
      </c>
      <c r="BY31" s="20" t="b">
        <f t="shared" si="31"/>
        <v>0</v>
      </c>
      <c r="BZ31" s="46" t="str">
        <f t="shared" si="12"/>
        <v/>
      </c>
      <c r="CA31" s="20" t="b">
        <f t="shared" si="13"/>
        <v>0</v>
      </c>
      <c r="CB31" s="20" t="b">
        <f t="shared" si="14"/>
        <v>0</v>
      </c>
      <c r="CC31" s="20" t="b">
        <f t="shared" si="15"/>
        <v>0</v>
      </c>
      <c r="CD31" s="20" t="b">
        <f t="shared" si="16"/>
        <v>0</v>
      </c>
      <c r="CE31" s="20" t="b">
        <f t="shared" si="17"/>
        <v>0</v>
      </c>
      <c r="CF31" s="20" t="b">
        <f t="shared" si="18"/>
        <v>0</v>
      </c>
      <c r="CG31" s="20" t="str">
        <f t="shared" si="19"/>
        <v/>
      </c>
      <c r="CH31" s="20" t="str">
        <f t="shared" si="20"/>
        <v/>
      </c>
      <c r="CI31" s="20" t="str">
        <f t="shared" si="21"/>
        <v/>
      </c>
      <c r="CJ31" s="20" t="str">
        <f t="shared" si="22"/>
        <v/>
      </c>
      <c r="CK31" s="20" t="str">
        <f t="shared" si="23"/>
        <v/>
      </c>
      <c r="CL31" s="20" t="str">
        <f t="shared" si="24"/>
        <v/>
      </c>
      <c r="CM31" s="46" t="str">
        <f t="shared" si="25"/>
        <v/>
      </c>
      <c r="CN31" s="46" t="str">
        <f t="shared" si="26"/>
        <v/>
      </c>
      <c r="CO31" s="47" t="str">
        <f t="shared" si="27"/>
        <v>NO</v>
      </c>
      <c r="CP31" s="47" t="str">
        <f t="shared" si="28"/>
        <v>NO</v>
      </c>
      <c r="CQ31" s="45" t="str">
        <f t="shared" si="32"/>
        <v>NO</v>
      </c>
      <c r="CR31" s="45" t="str">
        <f t="shared" si="33"/>
        <v>NO</v>
      </c>
      <c r="CS31" s="47" t="str">
        <f t="shared" si="34"/>
        <v>OK</v>
      </c>
      <c r="CT31" s="20" t="b">
        <f t="shared" si="35"/>
        <v>0</v>
      </c>
      <c r="CU31" s="20" t="b">
        <f t="shared" si="36"/>
        <v>0</v>
      </c>
      <c r="CV31" s="20" t="b">
        <f t="shared" si="37"/>
        <v>0</v>
      </c>
      <c r="CW31" s="20" t="b">
        <f t="shared" si="38"/>
        <v>0</v>
      </c>
      <c r="CX31" s="46" t="str">
        <f t="shared" si="39"/>
        <v>SEQUENCE INCORRECT</v>
      </c>
      <c r="CY31" s="48">
        <f>COUNTIF(B19:B30,T(B31))</f>
        <v>12</v>
      </c>
    </row>
    <row r="32" spans="1:103" s="20" customFormat="1" ht="20.100000000000001" customHeight="1" thickBot="1">
      <c r="A32" s="59"/>
      <c r="B32" s="126"/>
      <c r="C32" s="127"/>
      <c r="D32" s="126"/>
      <c r="E32" s="127"/>
      <c r="F32" s="126"/>
      <c r="G32" s="127"/>
      <c r="H32" s="139" t="str">
        <f>IF(AND(AG32="OK",R32="OK"),IF(AND(A32&lt;&gt;"",D32&lt;&gt;"",F32&lt;&gt;"",OR(D32&lt;=E17,D32="ABS"),OR(F32&lt;=G17,F32="ABS")),IF(AND(F32="ABS"),"ABS",IF(SUM(D32:F32)=0,"ZERO",SUM(D32,F32))),""),"")</f>
        <v/>
      </c>
      <c r="I32" s="140"/>
      <c r="J32" s="140"/>
      <c r="K32" s="140"/>
      <c r="L32" s="140"/>
      <c r="M32" s="140"/>
      <c r="N32" s="140"/>
      <c r="O32" s="140"/>
      <c r="P32" s="141"/>
      <c r="Q32" s="194"/>
      <c r="R32" s="49" t="str">
        <f t="shared" si="1"/>
        <v/>
      </c>
      <c r="S32" s="145" t="str">
        <f>IF(OR(AND(OR(D32&lt;=E17,D32=0,D32="ABS"),OR(F32&lt;=G17,F32=0,F32="ABS"))),IF(OR(AND(A32="",B32="",D32="",F32=""),AND(A32&lt;&gt;"",B32&lt;&gt;"",D32&lt;&gt;"",F32&lt;&gt;"", AG32="OK")),"","Given Marks or Format is incorrect"), "Given Marks or Format is incorrect")</f>
        <v/>
      </c>
      <c r="T32" s="146"/>
      <c r="U32" s="146"/>
      <c r="V32" s="146"/>
      <c r="W32" s="146"/>
      <c r="X32" s="147"/>
      <c r="Y32" s="93"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15"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5"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3" t="b">
        <f>IF(AND( EXACT(LEFT(B32,LEN(G8)), G8),ISNUMBER(INT(MID(B32,(LEN(G8)+1),1))),ISNUMBER(INT(MID(B32,(LEN(G8)+2),1))), MID(B32,(LEN(G8)+1),2)&lt;&gt;"00",OR(ISNUMBER(INT(MID(B32,(LEN(G8)+3),1))),MID(B32,(LEN(G8)+3),1)=""),  OR(AND(ISNUMBER(INT(MID(B32,(LEN(G8)+1),3))),MID(B32,(LEN(G8)+1),1)&lt;&gt;"0", MID(B32,(LEN(G8)+4),1)=""),AND((ISNUMBER(INT(MID(B32,(LEN(G8)+1),2)))),MID(B32,(LEN(G8)+3),1)=""))),"OK")</f>
        <v>0</v>
      </c>
      <c r="AC32" s="14"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5"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6"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0" t="b">
        <f t="shared" si="29"/>
        <v>0</v>
      </c>
      <c r="AG32" s="20" t="str">
        <f t="shared" si="2"/>
        <v>S# INCORRECT</v>
      </c>
      <c r="BO32" s="20" t="str">
        <f t="shared" si="3"/>
        <v/>
      </c>
      <c r="BP32" s="20" t="b">
        <f t="shared" si="4"/>
        <v>0</v>
      </c>
      <c r="BQ32" s="20" t="b">
        <f t="shared" si="5"/>
        <v>0</v>
      </c>
      <c r="BR32" s="20" t="b">
        <f t="shared" si="6"/>
        <v>0</v>
      </c>
      <c r="BS32" s="20" t="str">
        <f t="shared" si="7"/>
        <v/>
      </c>
      <c r="BT32" s="20" t="str">
        <f t="shared" si="8"/>
        <v/>
      </c>
      <c r="BU32" s="20" t="str">
        <f t="shared" si="9"/>
        <v/>
      </c>
      <c r="BV32" s="20" t="str">
        <f t="shared" si="10"/>
        <v/>
      </c>
      <c r="BW32" s="44" t="str">
        <f t="shared" si="11"/>
        <v/>
      </c>
      <c r="BX32" s="45" t="str">
        <f t="shared" si="30"/>
        <v>INCORRECT</v>
      </c>
      <c r="BY32" s="20" t="b">
        <f t="shared" si="31"/>
        <v>0</v>
      </c>
      <c r="BZ32" s="46" t="str">
        <f t="shared" si="12"/>
        <v/>
      </c>
      <c r="CA32" s="20" t="b">
        <f t="shared" si="13"/>
        <v>0</v>
      </c>
      <c r="CB32" s="20" t="b">
        <f t="shared" si="14"/>
        <v>0</v>
      </c>
      <c r="CC32" s="20" t="b">
        <f t="shared" si="15"/>
        <v>0</v>
      </c>
      <c r="CD32" s="20" t="b">
        <f t="shared" si="16"/>
        <v>0</v>
      </c>
      <c r="CE32" s="20" t="b">
        <f t="shared" si="17"/>
        <v>0</v>
      </c>
      <c r="CF32" s="20" t="b">
        <f t="shared" si="18"/>
        <v>0</v>
      </c>
      <c r="CG32" s="20" t="str">
        <f t="shared" si="19"/>
        <v/>
      </c>
      <c r="CH32" s="20" t="str">
        <f t="shared" si="20"/>
        <v/>
      </c>
      <c r="CI32" s="20" t="str">
        <f t="shared" si="21"/>
        <v/>
      </c>
      <c r="CJ32" s="20" t="str">
        <f t="shared" si="22"/>
        <v/>
      </c>
      <c r="CK32" s="20" t="str">
        <f t="shared" si="23"/>
        <v/>
      </c>
      <c r="CL32" s="20" t="str">
        <f t="shared" si="24"/>
        <v/>
      </c>
      <c r="CM32" s="46" t="str">
        <f t="shared" si="25"/>
        <v/>
      </c>
      <c r="CN32" s="46" t="str">
        <f t="shared" si="26"/>
        <v/>
      </c>
      <c r="CO32" s="47" t="str">
        <f t="shared" si="27"/>
        <v>NO</v>
      </c>
      <c r="CP32" s="47" t="str">
        <f t="shared" si="28"/>
        <v>NO</v>
      </c>
      <c r="CQ32" s="45" t="str">
        <f t="shared" si="32"/>
        <v>NO</v>
      </c>
      <c r="CR32" s="45" t="str">
        <f t="shared" si="33"/>
        <v>NO</v>
      </c>
      <c r="CS32" s="47" t="str">
        <f t="shared" si="34"/>
        <v>OK</v>
      </c>
      <c r="CT32" s="20" t="b">
        <f t="shared" si="35"/>
        <v>0</v>
      </c>
      <c r="CU32" s="20" t="b">
        <f t="shared" si="36"/>
        <v>0</v>
      </c>
      <c r="CV32" s="20" t="b">
        <f t="shared" si="37"/>
        <v>0</v>
      </c>
      <c r="CW32" s="20" t="b">
        <f t="shared" si="38"/>
        <v>0</v>
      </c>
      <c r="CX32" s="46" t="str">
        <f t="shared" si="39"/>
        <v>SEQUENCE INCORRECT</v>
      </c>
      <c r="CY32" s="48">
        <f>COUNTIF(B19:B31,T(B32))</f>
        <v>13</v>
      </c>
    </row>
    <row r="33" spans="1:103" s="20" customFormat="1" ht="20.100000000000001" customHeight="1" thickBot="1">
      <c r="A33" s="37"/>
      <c r="B33" s="126"/>
      <c r="C33" s="127"/>
      <c r="D33" s="126"/>
      <c r="E33" s="127"/>
      <c r="F33" s="126"/>
      <c r="G33" s="127"/>
      <c r="H33" s="139" t="str">
        <f>IF(AND(AG33="OK",R33="OK"),IF(AND(A33&lt;&gt;"",D33&lt;&gt;"",F33&lt;&gt;"",OR(D33&lt;=E17,D33="ABS"),OR(F33&lt;=G17,F33="ABS")),IF(AND(F33="ABS"),"ABS",IF(SUM(D33:F33)=0,"ZERO",SUM(D33,F33))),""),"")</f>
        <v/>
      </c>
      <c r="I33" s="140"/>
      <c r="J33" s="140"/>
      <c r="K33" s="140"/>
      <c r="L33" s="140"/>
      <c r="M33" s="140"/>
      <c r="N33" s="140"/>
      <c r="O33" s="140"/>
      <c r="P33" s="141"/>
      <c r="Q33" s="194"/>
      <c r="R33" s="49" t="str">
        <f t="shared" si="1"/>
        <v/>
      </c>
      <c r="S33" s="145" t="str">
        <f>IF(OR(AND(OR(D33&lt;=E17,D33=0,D33="ABS"),OR(F33&lt;=G17,F33=0,F33="ABS"))),IF(OR(AND(A33="",B33="",D33="",F33=""),AND(A33&lt;&gt;"",B33&lt;&gt;"",D33&lt;&gt;"",F33&lt;&gt;"", AG33="OK")),"","Given Marks or Format is incorrect"), "Given Marks or Format is incorrect")</f>
        <v/>
      </c>
      <c r="T33" s="146"/>
      <c r="U33" s="146"/>
      <c r="V33" s="146"/>
      <c r="W33" s="146"/>
      <c r="X33" s="147"/>
      <c r="Y33" s="93"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15"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5"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3" t="b">
        <f>IF(AND( EXACT(LEFT(B33,LEN(G8)), G8),ISNUMBER(INT(MID(B33,(LEN(G8)+1),1))),ISNUMBER(INT(MID(B33,(LEN(G8)+2),1))), MID(B33,(LEN(G8)+1),2)&lt;&gt;"00",OR(ISNUMBER(INT(MID(B33,(LEN(G8)+3),1))),MID(B33,(LEN(G8)+3),1)=""),  OR(AND(ISNUMBER(INT(MID(B33,(LEN(G8)+1),3))),MID(B33,(LEN(G8)+1),1)&lt;&gt;"0", MID(B33,(LEN(G8)+4),1)=""),AND((ISNUMBER(INT(MID(B33,(LEN(G8)+1),2)))),MID(B33,(LEN(G8)+3),1)=""))),"OK")</f>
        <v>0</v>
      </c>
      <c r="AC33" s="14"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5"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6"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0" t="b">
        <f t="shared" si="29"/>
        <v>0</v>
      </c>
      <c r="AG33" s="20" t="str">
        <f t="shared" si="2"/>
        <v>S# INCORRECT</v>
      </c>
      <c r="BO33" s="20" t="str">
        <f t="shared" si="3"/>
        <v/>
      </c>
      <c r="BP33" s="20" t="b">
        <f t="shared" si="4"/>
        <v>0</v>
      </c>
      <c r="BQ33" s="20" t="b">
        <f t="shared" si="5"/>
        <v>0</v>
      </c>
      <c r="BR33" s="20" t="b">
        <f t="shared" si="6"/>
        <v>0</v>
      </c>
      <c r="BS33" s="20" t="str">
        <f t="shared" si="7"/>
        <v/>
      </c>
      <c r="BT33" s="20" t="str">
        <f t="shared" si="8"/>
        <v/>
      </c>
      <c r="BU33" s="20" t="str">
        <f t="shared" si="9"/>
        <v/>
      </c>
      <c r="BV33" s="20" t="str">
        <f t="shared" si="10"/>
        <v/>
      </c>
      <c r="BW33" s="44" t="str">
        <f t="shared" si="11"/>
        <v/>
      </c>
      <c r="BX33" s="45" t="str">
        <f t="shared" si="30"/>
        <v>INCORRECT</v>
      </c>
      <c r="BY33" s="20" t="b">
        <f t="shared" si="31"/>
        <v>0</v>
      </c>
      <c r="BZ33" s="46" t="str">
        <f t="shared" si="12"/>
        <v/>
      </c>
      <c r="CA33" s="20" t="b">
        <f t="shared" si="13"/>
        <v>0</v>
      </c>
      <c r="CB33" s="20" t="b">
        <f t="shared" si="14"/>
        <v>0</v>
      </c>
      <c r="CC33" s="20" t="b">
        <f t="shared" si="15"/>
        <v>0</v>
      </c>
      <c r="CD33" s="20" t="b">
        <f t="shared" si="16"/>
        <v>0</v>
      </c>
      <c r="CE33" s="20" t="b">
        <f t="shared" si="17"/>
        <v>0</v>
      </c>
      <c r="CF33" s="20" t="b">
        <f t="shared" si="18"/>
        <v>0</v>
      </c>
      <c r="CG33" s="20" t="str">
        <f t="shared" si="19"/>
        <v/>
      </c>
      <c r="CH33" s="20" t="str">
        <f t="shared" si="20"/>
        <v/>
      </c>
      <c r="CI33" s="20" t="str">
        <f t="shared" si="21"/>
        <v/>
      </c>
      <c r="CJ33" s="20" t="str">
        <f t="shared" si="22"/>
        <v/>
      </c>
      <c r="CK33" s="20" t="str">
        <f t="shared" si="23"/>
        <v/>
      </c>
      <c r="CL33" s="20" t="str">
        <f t="shared" si="24"/>
        <v/>
      </c>
      <c r="CM33" s="46" t="str">
        <f t="shared" si="25"/>
        <v/>
      </c>
      <c r="CN33" s="46" t="str">
        <f t="shared" si="26"/>
        <v/>
      </c>
      <c r="CO33" s="47" t="str">
        <f t="shared" si="27"/>
        <v>NO</v>
      </c>
      <c r="CP33" s="47" t="str">
        <f t="shared" si="28"/>
        <v>NO</v>
      </c>
      <c r="CQ33" s="45" t="str">
        <f t="shared" si="32"/>
        <v>NO</v>
      </c>
      <c r="CR33" s="45" t="str">
        <f t="shared" si="33"/>
        <v>NO</v>
      </c>
      <c r="CS33" s="47" t="str">
        <f t="shared" si="34"/>
        <v>OK</v>
      </c>
      <c r="CT33" s="20" t="b">
        <f t="shared" si="35"/>
        <v>0</v>
      </c>
      <c r="CU33" s="20" t="b">
        <f t="shared" si="36"/>
        <v>0</v>
      </c>
      <c r="CV33" s="20" t="b">
        <f t="shared" si="37"/>
        <v>0</v>
      </c>
      <c r="CW33" s="20" t="b">
        <f t="shared" si="38"/>
        <v>0</v>
      </c>
      <c r="CX33" s="46" t="str">
        <f t="shared" si="39"/>
        <v>SEQUENCE INCORRECT</v>
      </c>
      <c r="CY33" s="48">
        <f>COUNTIF(B19:B32,T(B33))</f>
        <v>14</v>
      </c>
    </row>
    <row r="34" spans="1:103" s="20" customFormat="1" ht="20.100000000000001" customHeight="1" thickBot="1">
      <c r="A34" s="59"/>
      <c r="B34" s="126"/>
      <c r="C34" s="127"/>
      <c r="D34" s="126"/>
      <c r="E34" s="127"/>
      <c r="F34" s="126"/>
      <c r="G34" s="127"/>
      <c r="H34" s="139" t="str">
        <f>IF(AND(AG34="OK",R34="OK"),IF(AND(A34&lt;&gt;"",D34&lt;&gt;"",F34&lt;&gt;"",OR(D34&lt;=E17,D34="ABS"),OR(F34&lt;=G17,F34="ABS")),IF(AND(F34="ABS"),"ABS",IF(SUM(D34:F34)=0,"ZERO",SUM(D34,F34))),""),"")</f>
        <v/>
      </c>
      <c r="I34" s="140"/>
      <c r="J34" s="140"/>
      <c r="K34" s="140"/>
      <c r="L34" s="140"/>
      <c r="M34" s="140"/>
      <c r="N34" s="140"/>
      <c r="O34" s="140"/>
      <c r="P34" s="141"/>
      <c r="Q34" s="194"/>
      <c r="R34" s="49" t="str">
        <f t="shared" si="1"/>
        <v/>
      </c>
      <c r="S34" s="145" t="str">
        <f>IF(OR(AND(OR(D34&lt;=E17,D34=0,D34="ABS"),OR(F34&lt;=G17,F34=0,F34="ABS"))),IF(OR(AND(A34="",B34="",D34="",F34=""),AND(A34&lt;&gt;"",B34&lt;&gt;"",D34&lt;&gt;"",F34&lt;&gt;"", AG34="OK")),"","Given Marks or Format is incorrect"), "Given Marks or Format is incorrect")</f>
        <v/>
      </c>
      <c r="T34" s="146"/>
      <c r="U34" s="146"/>
      <c r="V34" s="146"/>
      <c r="W34" s="146"/>
      <c r="X34" s="147"/>
      <c r="Y34" s="93"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15"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5"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3" t="b">
        <f>IF(AND( EXACT(LEFT(B34,LEN(G8)), G8),ISNUMBER(INT(MID(B34,(LEN(G8)+1),1))),ISNUMBER(INT(MID(B34,(LEN(G8)+2),1))), MID(B34,(LEN(G8)+1),2)&lt;&gt;"00",OR(ISNUMBER(INT(MID(B34,(LEN(G8)+3),1))),MID(B34,(LEN(G8)+3),1)=""),  OR(AND(ISNUMBER(INT(MID(B34,(LEN(G8)+1),3))),MID(B34,(LEN(G8)+1),1)&lt;&gt;"0", MID(B34,(LEN(G8)+4),1)=""),AND((ISNUMBER(INT(MID(B34,(LEN(G8)+1),2)))),MID(B34,(LEN(G8)+3),1)=""))),"OK")</f>
        <v>0</v>
      </c>
      <c r="AC34" s="14"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5"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6"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0" t="b">
        <f t="shared" si="29"/>
        <v>0</v>
      </c>
      <c r="AG34" s="20" t="str">
        <f t="shared" si="2"/>
        <v>S# INCORRECT</v>
      </c>
      <c r="BO34" s="20" t="str">
        <f t="shared" si="3"/>
        <v/>
      </c>
      <c r="BP34" s="20" t="b">
        <f t="shared" si="4"/>
        <v>0</v>
      </c>
      <c r="BQ34" s="20" t="b">
        <f t="shared" si="5"/>
        <v>0</v>
      </c>
      <c r="BR34" s="20" t="b">
        <f t="shared" si="6"/>
        <v>0</v>
      </c>
      <c r="BS34" s="20" t="str">
        <f t="shared" si="7"/>
        <v/>
      </c>
      <c r="BT34" s="20" t="str">
        <f t="shared" si="8"/>
        <v/>
      </c>
      <c r="BU34" s="20" t="str">
        <f t="shared" si="9"/>
        <v/>
      </c>
      <c r="BV34" s="20" t="str">
        <f t="shared" si="10"/>
        <v/>
      </c>
      <c r="BW34" s="44" t="str">
        <f t="shared" si="11"/>
        <v/>
      </c>
      <c r="BX34" s="45" t="str">
        <f t="shared" si="30"/>
        <v>INCORRECT</v>
      </c>
      <c r="BY34" s="20" t="b">
        <f t="shared" si="31"/>
        <v>0</v>
      </c>
      <c r="BZ34" s="46" t="str">
        <f t="shared" si="12"/>
        <v/>
      </c>
      <c r="CA34" s="20" t="b">
        <f t="shared" si="13"/>
        <v>0</v>
      </c>
      <c r="CB34" s="20" t="b">
        <f t="shared" si="14"/>
        <v>0</v>
      </c>
      <c r="CC34" s="20" t="b">
        <f t="shared" si="15"/>
        <v>0</v>
      </c>
      <c r="CD34" s="20" t="b">
        <f t="shared" si="16"/>
        <v>0</v>
      </c>
      <c r="CE34" s="20" t="b">
        <f t="shared" si="17"/>
        <v>0</v>
      </c>
      <c r="CF34" s="20" t="b">
        <f t="shared" si="18"/>
        <v>0</v>
      </c>
      <c r="CG34" s="20" t="str">
        <f t="shared" si="19"/>
        <v/>
      </c>
      <c r="CH34" s="20" t="str">
        <f t="shared" si="20"/>
        <v/>
      </c>
      <c r="CI34" s="20" t="str">
        <f t="shared" si="21"/>
        <v/>
      </c>
      <c r="CJ34" s="20" t="str">
        <f t="shared" si="22"/>
        <v/>
      </c>
      <c r="CK34" s="20" t="str">
        <f t="shared" si="23"/>
        <v/>
      </c>
      <c r="CL34" s="20" t="str">
        <f t="shared" si="24"/>
        <v/>
      </c>
      <c r="CM34" s="46" t="str">
        <f t="shared" si="25"/>
        <v/>
      </c>
      <c r="CN34" s="46" t="str">
        <f t="shared" si="26"/>
        <v/>
      </c>
      <c r="CO34" s="47" t="str">
        <f t="shared" si="27"/>
        <v>NO</v>
      </c>
      <c r="CP34" s="47" t="str">
        <f t="shared" si="28"/>
        <v>NO</v>
      </c>
      <c r="CQ34" s="45" t="str">
        <f t="shared" si="32"/>
        <v>NO</v>
      </c>
      <c r="CR34" s="45" t="str">
        <f t="shared" si="33"/>
        <v>NO</v>
      </c>
      <c r="CS34" s="47" t="str">
        <f t="shared" si="34"/>
        <v>OK</v>
      </c>
      <c r="CT34" s="20" t="b">
        <f t="shared" si="35"/>
        <v>0</v>
      </c>
      <c r="CU34" s="20" t="b">
        <f t="shared" si="36"/>
        <v>0</v>
      </c>
      <c r="CV34" s="20" t="b">
        <f t="shared" si="37"/>
        <v>0</v>
      </c>
      <c r="CW34" s="20" t="b">
        <f t="shared" si="38"/>
        <v>0</v>
      </c>
      <c r="CX34" s="46" t="str">
        <f t="shared" si="39"/>
        <v>SEQUENCE INCORRECT</v>
      </c>
      <c r="CY34" s="48">
        <f>COUNTIF(B19:B33,T(B34))</f>
        <v>15</v>
      </c>
    </row>
    <row r="35" spans="1:103" s="20" customFormat="1" ht="20.100000000000001" customHeight="1" thickBot="1">
      <c r="A35" s="37"/>
      <c r="B35" s="126"/>
      <c r="C35" s="127"/>
      <c r="D35" s="126"/>
      <c r="E35" s="127"/>
      <c r="F35" s="126"/>
      <c r="G35" s="127"/>
      <c r="H35" s="139" t="str">
        <f>IF(AND(AG35="OK",R35="OK"),IF(AND(A35&lt;&gt;"",D35&lt;&gt;"",F35&lt;&gt;"",OR(D35&lt;=E17,D35="ABS"),OR(F35&lt;=G17,F35="ABS")),IF(AND(F35="ABS"),"ABS",IF(SUM(D35:F35)=0,"ZERO",SUM(D35,F35))),""),"")</f>
        <v/>
      </c>
      <c r="I35" s="140"/>
      <c r="J35" s="140"/>
      <c r="K35" s="140"/>
      <c r="L35" s="140"/>
      <c r="M35" s="140"/>
      <c r="N35" s="140"/>
      <c r="O35" s="140"/>
      <c r="P35" s="141"/>
      <c r="Q35" s="194"/>
      <c r="R35" s="49" t="str">
        <f t="shared" si="1"/>
        <v/>
      </c>
      <c r="S35" s="145" t="str">
        <f>IF(OR(AND(OR(D35&lt;=E17,D35=0,D35="ABS"),OR(F35&lt;=G17,F35=0,F35="ABS"))),IF(OR(AND(A35="",B35="",D35="",F35=""),AND(A35&lt;&gt;"",B35&lt;&gt;"",D35&lt;&gt;"",F35&lt;&gt;"", AG35="OK")),"","Given Marks or Format is incorrect"), "Given Marks or Format is incorrect")</f>
        <v/>
      </c>
      <c r="T35" s="146"/>
      <c r="U35" s="146"/>
      <c r="V35" s="146"/>
      <c r="W35" s="146"/>
      <c r="X35" s="147"/>
      <c r="Y35" s="93"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15"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5"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3" t="b">
        <f>IF(AND( EXACT(LEFT(B35,LEN(G8)), G8),ISNUMBER(INT(MID(B35,(LEN(G8)+1),1))),ISNUMBER(INT(MID(B35,(LEN(G8)+2),1))), MID(B35,(LEN(G8)+1),2)&lt;&gt;"00",OR(ISNUMBER(INT(MID(B35,(LEN(G8)+3),1))),MID(B35,(LEN(G8)+3),1)=""),  OR(AND(ISNUMBER(INT(MID(B35,(LEN(G8)+1),3))),MID(B35,(LEN(G8)+1),1)&lt;&gt;"0", MID(B35,(LEN(G8)+4),1)=""),AND((ISNUMBER(INT(MID(B35,(LEN(G8)+1),2)))),MID(B35,(LEN(G8)+3),1)=""))),"OK")</f>
        <v>0</v>
      </c>
      <c r="AC35" s="14"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5"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6"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0" t="b">
        <f t="shared" si="29"/>
        <v>0</v>
      </c>
      <c r="AG35" s="20" t="str">
        <f t="shared" si="2"/>
        <v>S# INCORRECT</v>
      </c>
      <c r="BO35" s="20" t="str">
        <f t="shared" si="3"/>
        <v/>
      </c>
      <c r="BP35" s="20" t="b">
        <f t="shared" si="4"/>
        <v>0</v>
      </c>
      <c r="BQ35" s="20" t="b">
        <f t="shared" si="5"/>
        <v>0</v>
      </c>
      <c r="BR35" s="20" t="b">
        <f t="shared" si="6"/>
        <v>0</v>
      </c>
      <c r="BS35" s="20" t="str">
        <f t="shared" si="7"/>
        <v/>
      </c>
      <c r="BT35" s="20" t="str">
        <f t="shared" si="8"/>
        <v/>
      </c>
      <c r="BU35" s="20" t="str">
        <f t="shared" si="9"/>
        <v/>
      </c>
      <c r="BV35" s="20" t="str">
        <f t="shared" si="10"/>
        <v/>
      </c>
      <c r="BW35" s="44" t="str">
        <f t="shared" si="11"/>
        <v/>
      </c>
      <c r="BX35" s="45" t="str">
        <f t="shared" si="30"/>
        <v>INCORRECT</v>
      </c>
      <c r="BY35" s="20" t="b">
        <f t="shared" si="31"/>
        <v>0</v>
      </c>
      <c r="BZ35" s="46" t="str">
        <f t="shared" si="12"/>
        <v/>
      </c>
      <c r="CA35" s="20" t="b">
        <f t="shared" si="13"/>
        <v>0</v>
      </c>
      <c r="CB35" s="20" t="b">
        <f t="shared" si="14"/>
        <v>0</v>
      </c>
      <c r="CC35" s="20" t="b">
        <f t="shared" si="15"/>
        <v>0</v>
      </c>
      <c r="CD35" s="20" t="b">
        <f t="shared" si="16"/>
        <v>0</v>
      </c>
      <c r="CE35" s="20" t="b">
        <f t="shared" si="17"/>
        <v>0</v>
      </c>
      <c r="CF35" s="20" t="b">
        <f t="shared" si="18"/>
        <v>0</v>
      </c>
      <c r="CG35" s="20" t="str">
        <f t="shared" si="19"/>
        <v/>
      </c>
      <c r="CH35" s="20" t="str">
        <f t="shared" si="20"/>
        <v/>
      </c>
      <c r="CI35" s="20" t="str">
        <f t="shared" si="21"/>
        <v/>
      </c>
      <c r="CJ35" s="20" t="str">
        <f t="shared" si="22"/>
        <v/>
      </c>
      <c r="CK35" s="20" t="str">
        <f t="shared" si="23"/>
        <v/>
      </c>
      <c r="CL35" s="20" t="str">
        <f t="shared" si="24"/>
        <v/>
      </c>
      <c r="CM35" s="46" t="str">
        <f t="shared" si="25"/>
        <v/>
      </c>
      <c r="CN35" s="46" t="str">
        <f t="shared" si="26"/>
        <v/>
      </c>
      <c r="CO35" s="47" t="str">
        <f t="shared" si="27"/>
        <v>NO</v>
      </c>
      <c r="CP35" s="47" t="str">
        <f t="shared" si="28"/>
        <v>NO</v>
      </c>
      <c r="CQ35" s="45" t="str">
        <f t="shared" si="32"/>
        <v>NO</v>
      </c>
      <c r="CR35" s="45" t="str">
        <f t="shared" si="33"/>
        <v>NO</v>
      </c>
      <c r="CS35" s="47" t="str">
        <f t="shared" si="34"/>
        <v>OK</v>
      </c>
      <c r="CT35" s="20" t="b">
        <f t="shared" si="35"/>
        <v>0</v>
      </c>
      <c r="CU35" s="20" t="b">
        <f t="shared" si="36"/>
        <v>0</v>
      </c>
      <c r="CV35" s="20" t="b">
        <f t="shared" si="37"/>
        <v>0</v>
      </c>
      <c r="CW35" s="20" t="b">
        <f t="shared" si="38"/>
        <v>0</v>
      </c>
      <c r="CX35" s="46" t="str">
        <f t="shared" si="39"/>
        <v>SEQUENCE INCORRECT</v>
      </c>
      <c r="CY35" s="48">
        <f>COUNTIF(B19:B34,T(B35))</f>
        <v>16</v>
      </c>
    </row>
    <row r="36" spans="1:103" s="20" customFormat="1" ht="20.100000000000001" customHeight="1" thickBot="1">
      <c r="A36" s="59"/>
      <c r="B36" s="126"/>
      <c r="C36" s="127"/>
      <c r="D36" s="126"/>
      <c r="E36" s="127"/>
      <c r="F36" s="126"/>
      <c r="G36" s="127"/>
      <c r="H36" s="139" t="str">
        <f>IF(AND(AG36="OK",R36="OK"),IF(AND(A36&lt;&gt;"",D36&lt;&gt;"",F36&lt;&gt;"",OR(D36&lt;=E17,D36="ABS"),OR(F36&lt;=G17,F36="ABS")),IF(AND(F36="ABS"),"ABS",IF(SUM(D36:F36)=0,"ZERO",SUM(D36,F36))),""),"")</f>
        <v/>
      </c>
      <c r="I36" s="140"/>
      <c r="J36" s="140"/>
      <c r="K36" s="140"/>
      <c r="L36" s="140"/>
      <c r="M36" s="140"/>
      <c r="N36" s="140"/>
      <c r="O36" s="140"/>
      <c r="P36" s="141"/>
      <c r="Q36" s="194"/>
      <c r="R36" s="49" t="str">
        <f t="shared" si="1"/>
        <v/>
      </c>
      <c r="S36" s="145" t="str">
        <f>IF(OR(AND(OR(D36&lt;=E17,D36=0,D36="ABS"),OR(F36&lt;=G17,F36=0,F36="ABS"))),IF(OR(AND(A36="",B36="",D36="",F36=""),AND(A36&lt;&gt;"",B36&lt;&gt;"",D36&lt;&gt;"",F36&lt;&gt;"", AG36="OK")),"","Given Marks or Format is incorrect"), "Given Marks or Format is incorrect")</f>
        <v/>
      </c>
      <c r="T36" s="146"/>
      <c r="U36" s="146"/>
      <c r="V36" s="146"/>
      <c r="W36" s="146"/>
      <c r="X36" s="147"/>
      <c r="Y36" s="93"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15"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5"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3" t="b">
        <f>IF(AND( EXACT(LEFT(B36,LEN(G8)), G8),ISNUMBER(INT(MID(B36,(LEN(G8)+1),1))),ISNUMBER(INT(MID(B36,(LEN(G8)+2),1))), MID(B36,(LEN(G8)+1),2)&lt;&gt;"00",OR(ISNUMBER(INT(MID(B36,(LEN(G8)+3),1))),MID(B36,(LEN(G8)+3),1)=""),  OR(AND(ISNUMBER(INT(MID(B36,(LEN(G8)+1),3))),MID(B36,(LEN(G8)+1),1)&lt;&gt;"0", MID(B36,(LEN(G8)+4),1)=""),AND((ISNUMBER(INT(MID(B36,(LEN(G8)+1),2)))),MID(B36,(LEN(G8)+3),1)=""))),"OK")</f>
        <v>0</v>
      </c>
      <c r="AC36" s="14"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5"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6"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0" t="b">
        <f t="shared" si="29"/>
        <v>0</v>
      </c>
      <c r="AG36" s="20" t="str">
        <f t="shared" si="2"/>
        <v>S# INCORRECT</v>
      </c>
      <c r="BO36" s="20" t="str">
        <f t="shared" si="3"/>
        <v/>
      </c>
      <c r="BP36" s="20" t="b">
        <f t="shared" si="4"/>
        <v>0</v>
      </c>
      <c r="BQ36" s="20" t="b">
        <f t="shared" si="5"/>
        <v>0</v>
      </c>
      <c r="BR36" s="20" t="b">
        <f t="shared" si="6"/>
        <v>0</v>
      </c>
      <c r="BS36" s="20" t="str">
        <f t="shared" si="7"/>
        <v/>
      </c>
      <c r="BT36" s="20" t="str">
        <f t="shared" si="8"/>
        <v/>
      </c>
      <c r="BU36" s="20" t="str">
        <f t="shared" si="9"/>
        <v/>
      </c>
      <c r="BV36" s="20" t="str">
        <f t="shared" si="10"/>
        <v/>
      </c>
      <c r="BW36" s="44" t="str">
        <f t="shared" si="11"/>
        <v/>
      </c>
      <c r="BX36" s="45" t="str">
        <f t="shared" si="30"/>
        <v>INCORRECT</v>
      </c>
      <c r="BY36" s="20" t="b">
        <f t="shared" si="31"/>
        <v>0</v>
      </c>
      <c r="BZ36" s="46" t="str">
        <f t="shared" si="12"/>
        <v/>
      </c>
      <c r="CA36" s="20" t="b">
        <f t="shared" si="13"/>
        <v>0</v>
      </c>
      <c r="CB36" s="20" t="b">
        <f t="shared" si="14"/>
        <v>0</v>
      </c>
      <c r="CC36" s="20" t="b">
        <f t="shared" si="15"/>
        <v>0</v>
      </c>
      <c r="CD36" s="20" t="b">
        <f t="shared" si="16"/>
        <v>0</v>
      </c>
      <c r="CE36" s="20" t="b">
        <f t="shared" si="17"/>
        <v>0</v>
      </c>
      <c r="CF36" s="20" t="b">
        <f t="shared" si="18"/>
        <v>0</v>
      </c>
      <c r="CG36" s="20" t="str">
        <f t="shared" si="19"/>
        <v/>
      </c>
      <c r="CH36" s="20" t="str">
        <f t="shared" si="20"/>
        <v/>
      </c>
      <c r="CI36" s="20" t="str">
        <f t="shared" si="21"/>
        <v/>
      </c>
      <c r="CJ36" s="20" t="str">
        <f t="shared" si="22"/>
        <v/>
      </c>
      <c r="CK36" s="20" t="str">
        <f t="shared" si="23"/>
        <v/>
      </c>
      <c r="CL36" s="20" t="str">
        <f t="shared" si="24"/>
        <v/>
      </c>
      <c r="CM36" s="46" t="str">
        <f t="shared" si="25"/>
        <v/>
      </c>
      <c r="CN36" s="46" t="str">
        <f t="shared" si="26"/>
        <v/>
      </c>
      <c r="CO36" s="47" t="str">
        <f t="shared" si="27"/>
        <v>NO</v>
      </c>
      <c r="CP36" s="47" t="str">
        <f t="shared" si="28"/>
        <v>NO</v>
      </c>
      <c r="CQ36" s="45" t="str">
        <f t="shared" si="32"/>
        <v>NO</v>
      </c>
      <c r="CR36" s="45" t="str">
        <f t="shared" si="33"/>
        <v>NO</v>
      </c>
      <c r="CS36" s="47" t="str">
        <f t="shared" si="34"/>
        <v>OK</v>
      </c>
      <c r="CT36" s="20" t="b">
        <f t="shared" si="35"/>
        <v>0</v>
      </c>
      <c r="CU36" s="20" t="b">
        <f t="shared" si="36"/>
        <v>0</v>
      </c>
      <c r="CV36" s="20" t="b">
        <f t="shared" si="37"/>
        <v>0</v>
      </c>
      <c r="CW36" s="20" t="b">
        <f t="shared" si="38"/>
        <v>0</v>
      </c>
      <c r="CX36" s="46" t="str">
        <f t="shared" si="39"/>
        <v>SEQUENCE INCORRECT</v>
      </c>
      <c r="CY36" s="48">
        <f>COUNTIF(B19:B35,T(B36))</f>
        <v>17</v>
      </c>
    </row>
    <row r="37" spans="1:103" s="20" customFormat="1" ht="20.100000000000001" customHeight="1" thickBot="1">
      <c r="A37" s="37"/>
      <c r="B37" s="126"/>
      <c r="C37" s="127"/>
      <c r="D37" s="126"/>
      <c r="E37" s="127"/>
      <c r="F37" s="126"/>
      <c r="G37" s="127"/>
      <c r="H37" s="139" t="str">
        <f>IF(AND(AG37="OK",R37="OK"),IF(AND(A37&lt;&gt;"",D37&lt;&gt;"",F37&lt;&gt;"",OR(D37&lt;=E17,D37="ABS"),OR(F37&lt;=G17,F37="ABS")),IF(AND(F37="ABS"),"ABS",IF(SUM(D37:F37)=0,"ZERO",SUM(D37,F37))),""),"")</f>
        <v/>
      </c>
      <c r="I37" s="140"/>
      <c r="J37" s="140"/>
      <c r="K37" s="140"/>
      <c r="L37" s="140"/>
      <c r="M37" s="140"/>
      <c r="N37" s="140"/>
      <c r="O37" s="140"/>
      <c r="P37" s="141"/>
      <c r="Q37" s="194"/>
      <c r="R37" s="49" t="str">
        <f t="shared" si="1"/>
        <v/>
      </c>
      <c r="S37" s="145" t="str">
        <f>IF(OR(AND(OR(D37&lt;=E17,D37=0,D37="ABS"),OR(F37&lt;=G17,F37=0,F37="ABS"))),IF(OR(AND(A37="",B37="",D37="",F37=""),AND(A37&lt;&gt;"",B37&lt;&gt;"",D37&lt;&gt;"",F37&lt;&gt;"", AG37="OK")),"","Given Marks or Format is incorrect"), "Given Marks or Format is incorrect")</f>
        <v/>
      </c>
      <c r="T37" s="146"/>
      <c r="U37" s="146"/>
      <c r="V37" s="146"/>
      <c r="W37" s="146"/>
      <c r="X37" s="147"/>
      <c r="Y37" s="93"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15"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5"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3" t="b">
        <f>IF(AND( EXACT(LEFT(B37,LEN(G8)), G8),ISNUMBER(INT(MID(B37,(LEN(G8)+1),1))),ISNUMBER(INT(MID(B37,(LEN(G8)+2),1))), MID(B37,(LEN(G8)+1),2)&lt;&gt;"00",OR(ISNUMBER(INT(MID(B37,(LEN(G8)+3),1))),MID(B37,(LEN(G8)+3),1)=""),  OR(AND(ISNUMBER(INT(MID(B37,(LEN(G8)+1),3))),MID(B37,(LEN(G8)+1),1)&lt;&gt;"0", MID(B37,(LEN(G8)+4),1)=""),AND((ISNUMBER(INT(MID(B37,(LEN(G8)+1),2)))),MID(B37,(LEN(G8)+3),1)=""))),"OK")</f>
        <v>0</v>
      </c>
      <c r="AC37" s="14"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5"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6"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0" t="b">
        <f t="shared" si="29"/>
        <v>0</v>
      </c>
      <c r="AG37" s="20" t="str">
        <f t="shared" si="2"/>
        <v>S# INCORRECT</v>
      </c>
      <c r="BO37" s="20" t="str">
        <f t="shared" si="3"/>
        <v/>
      </c>
      <c r="BP37" s="20" t="b">
        <f t="shared" si="4"/>
        <v>0</v>
      </c>
      <c r="BQ37" s="20" t="b">
        <f t="shared" si="5"/>
        <v>0</v>
      </c>
      <c r="BR37" s="20" t="b">
        <f t="shared" si="6"/>
        <v>0</v>
      </c>
      <c r="BS37" s="20" t="str">
        <f t="shared" si="7"/>
        <v/>
      </c>
      <c r="BT37" s="20" t="str">
        <f t="shared" si="8"/>
        <v/>
      </c>
      <c r="BU37" s="20" t="str">
        <f t="shared" si="9"/>
        <v/>
      </c>
      <c r="BV37" s="20" t="str">
        <f t="shared" si="10"/>
        <v/>
      </c>
      <c r="BW37" s="44" t="str">
        <f t="shared" si="11"/>
        <v/>
      </c>
      <c r="BX37" s="45" t="str">
        <f t="shared" si="30"/>
        <v>INCORRECT</v>
      </c>
      <c r="BY37" s="20" t="b">
        <f t="shared" si="31"/>
        <v>0</v>
      </c>
      <c r="BZ37" s="46" t="str">
        <f t="shared" si="12"/>
        <v/>
      </c>
      <c r="CA37" s="20" t="b">
        <f t="shared" si="13"/>
        <v>0</v>
      </c>
      <c r="CB37" s="20" t="b">
        <f t="shared" si="14"/>
        <v>0</v>
      </c>
      <c r="CC37" s="20" t="b">
        <f t="shared" si="15"/>
        <v>0</v>
      </c>
      <c r="CD37" s="20" t="b">
        <f t="shared" si="16"/>
        <v>0</v>
      </c>
      <c r="CE37" s="20" t="b">
        <f t="shared" si="17"/>
        <v>0</v>
      </c>
      <c r="CF37" s="20" t="b">
        <f t="shared" si="18"/>
        <v>0</v>
      </c>
      <c r="CG37" s="20" t="str">
        <f t="shared" si="19"/>
        <v/>
      </c>
      <c r="CH37" s="20" t="str">
        <f t="shared" si="20"/>
        <v/>
      </c>
      <c r="CI37" s="20" t="str">
        <f t="shared" si="21"/>
        <v/>
      </c>
      <c r="CJ37" s="20" t="str">
        <f t="shared" si="22"/>
        <v/>
      </c>
      <c r="CK37" s="20" t="str">
        <f t="shared" si="23"/>
        <v/>
      </c>
      <c r="CL37" s="20" t="str">
        <f t="shared" si="24"/>
        <v/>
      </c>
      <c r="CM37" s="46" t="str">
        <f t="shared" si="25"/>
        <v/>
      </c>
      <c r="CN37" s="46" t="str">
        <f t="shared" si="26"/>
        <v/>
      </c>
      <c r="CO37" s="47" t="str">
        <f t="shared" si="27"/>
        <v>NO</v>
      </c>
      <c r="CP37" s="47" t="str">
        <f t="shared" si="28"/>
        <v>NO</v>
      </c>
      <c r="CQ37" s="45" t="str">
        <f t="shared" si="32"/>
        <v>NO</v>
      </c>
      <c r="CR37" s="45" t="str">
        <f t="shared" si="33"/>
        <v>NO</v>
      </c>
      <c r="CS37" s="47" t="str">
        <f t="shared" si="34"/>
        <v>OK</v>
      </c>
      <c r="CT37" s="20" t="b">
        <f t="shared" si="35"/>
        <v>0</v>
      </c>
      <c r="CU37" s="20" t="b">
        <f t="shared" si="36"/>
        <v>0</v>
      </c>
      <c r="CV37" s="20" t="b">
        <f t="shared" si="37"/>
        <v>0</v>
      </c>
      <c r="CW37" s="20" t="b">
        <f t="shared" si="38"/>
        <v>0</v>
      </c>
      <c r="CX37" s="46" t="str">
        <f t="shared" si="39"/>
        <v>SEQUENCE INCORRECT</v>
      </c>
      <c r="CY37" s="48">
        <f>COUNTIF(B19:B36,T(B37))</f>
        <v>18</v>
      </c>
    </row>
    <row r="38" spans="1:103" s="20" customFormat="1" ht="20.100000000000001" customHeight="1" thickBot="1">
      <c r="A38" s="59"/>
      <c r="B38" s="126"/>
      <c r="C38" s="127"/>
      <c r="D38" s="126"/>
      <c r="E38" s="127"/>
      <c r="F38" s="126"/>
      <c r="G38" s="127"/>
      <c r="H38" s="139" t="str">
        <f>IF(AND(AG38="OK",R38="OK"),IF(AND(A38&lt;&gt;"",D38&lt;&gt;"",F38&lt;&gt;"",OR(D38&lt;=E17,D38="ABS"),OR(F38&lt;=G17,F38="ABS")),IF(AND(F38="ABS"),"ABS",IF(SUM(D38:F38)=0,"ZERO",SUM(D38,F38))),""),"")</f>
        <v/>
      </c>
      <c r="I38" s="140"/>
      <c r="J38" s="140"/>
      <c r="K38" s="140"/>
      <c r="L38" s="140"/>
      <c r="M38" s="140"/>
      <c r="N38" s="140"/>
      <c r="O38" s="140"/>
      <c r="P38" s="141"/>
      <c r="Q38" s="194"/>
      <c r="R38" s="49" t="str">
        <f t="shared" si="1"/>
        <v/>
      </c>
      <c r="S38" s="145" t="str">
        <f>IF(OR(AND(OR(D38&lt;=E17,D38=0,D38="ABS"),OR(F38&lt;=G17,F38=0,F38="ABS"))),IF(OR(AND(A38="",B38="",D38="",F38=""),AND(A38&lt;&gt;"",B38&lt;&gt;"",D38&lt;&gt;"",F38&lt;&gt;"", AG38="OK")),"","Given Marks or Format is incorrect"), "Given Marks or Format is incorrect")</f>
        <v/>
      </c>
      <c r="T38" s="146"/>
      <c r="U38" s="146"/>
      <c r="V38" s="146"/>
      <c r="W38" s="146"/>
      <c r="X38" s="147"/>
      <c r="Y38" s="93"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15"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5"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3" t="b">
        <f>IF(AND( EXACT(LEFT(B38,LEN(G8)), G8),ISNUMBER(INT(MID(B38,(LEN(G8)+1),1))),ISNUMBER(INT(MID(B38,(LEN(G8)+2),1))), MID(B38,(LEN(G8)+1),2)&lt;&gt;"00",OR(ISNUMBER(INT(MID(B38,(LEN(G8)+3),1))),MID(B38,(LEN(G8)+3),1)=""),  OR(AND(ISNUMBER(INT(MID(B38,(LEN(G8)+1),3))),MID(B38,(LEN(G8)+1),1)&lt;&gt;"0", MID(B38,(LEN(G8)+4),1)=""),AND((ISNUMBER(INT(MID(B38,(LEN(G8)+1),2)))),MID(B38,(LEN(G8)+3),1)=""))),"OK")</f>
        <v>0</v>
      </c>
      <c r="AC38" s="14"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5"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6"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0" t="b">
        <f t="shared" si="29"/>
        <v>0</v>
      </c>
      <c r="AG38" s="20" t="str">
        <f t="shared" si="2"/>
        <v>S# INCORRECT</v>
      </c>
      <c r="BO38" s="20" t="str">
        <f t="shared" si="3"/>
        <v/>
      </c>
      <c r="BP38" s="20" t="b">
        <f t="shared" si="4"/>
        <v>0</v>
      </c>
      <c r="BQ38" s="20" t="b">
        <f t="shared" si="5"/>
        <v>0</v>
      </c>
      <c r="BR38" s="20" t="b">
        <f t="shared" si="6"/>
        <v>0</v>
      </c>
      <c r="BS38" s="20" t="str">
        <f t="shared" si="7"/>
        <v/>
      </c>
      <c r="BT38" s="20" t="str">
        <f t="shared" si="8"/>
        <v/>
      </c>
      <c r="BU38" s="20" t="str">
        <f t="shared" si="9"/>
        <v/>
      </c>
      <c r="BV38" s="20" t="str">
        <f t="shared" si="10"/>
        <v/>
      </c>
      <c r="BW38" s="44" t="str">
        <f t="shared" si="11"/>
        <v/>
      </c>
      <c r="BX38" s="45" t="str">
        <f t="shared" si="30"/>
        <v>INCORRECT</v>
      </c>
      <c r="BY38" s="20" t="b">
        <f t="shared" si="31"/>
        <v>0</v>
      </c>
      <c r="BZ38" s="46" t="str">
        <f t="shared" si="12"/>
        <v/>
      </c>
      <c r="CA38" s="20" t="b">
        <f t="shared" si="13"/>
        <v>0</v>
      </c>
      <c r="CB38" s="20" t="b">
        <f t="shared" si="14"/>
        <v>0</v>
      </c>
      <c r="CC38" s="20" t="b">
        <f t="shared" si="15"/>
        <v>0</v>
      </c>
      <c r="CD38" s="20" t="b">
        <f t="shared" si="16"/>
        <v>0</v>
      </c>
      <c r="CE38" s="20" t="b">
        <f t="shared" si="17"/>
        <v>0</v>
      </c>
      <c r="CF38" s="20" t="b">
        <f t="shared" si="18"/>
        <v>0</v>
      </c>
      <c r="CG38" s="20" t="str">
        <f t="shared" si="19"/>
        <v/>
      </c>
      <c r="CH38" s="20" t="str">
        <f t="shared" si="20"/>
        <v/>
      </c>
      <c r="CI38" s="20" t="str">
        <f t="shared" si="21"/>
        <v/>
      </c>
      <c r="CJ38" s="20" t="str">
        <f t="shared" si="22"/>
        <v/>
      </c>
      <c r="CK38" s="20" t="str">
        <f t="shared" si="23"/>
        <v/>
      </c>
      <c r="CL38" s="20" t="str">
        <f t="shared" si="24"/>
        <v/>
      </c>
      <c r="CM38" s="46" t="str">
        <f t="shared" si="25"/>
        <v/>
      </c>
      <c r="CN38" s="46" t="str">
        <f t="shared" si="26"/>
        <v/>
      </c>
      <c r="CO38" s="47" t="str">
        <f t="shared" si="27"/>
        <v>NO</v>
      </c>
      <c r="CP38" s="47" t="str">
        <f t="shared" si="28"/>
        <v>NO</v>
      </c>
      <c r="CQ38" s="45" t="str">
        <f t="shared" si="32"/>
        <v>NO</v>
      </c>
      <c r="CR38" s="45" t="str">
        <f t="shared" si="33"/>
        <v>NO</v>
      </c>
      <c r="CS38" s="47" t="str">
        <f t="shared" si="34"/>
        <v>OK</v>
      </c>
      <c r="CT38" s="20" t="b">
        <f t="shared" si="35"/>
        <v>0</v>
      </c>
      <c r="CU38" s="20" t="b">
        <f t="shared" si="36"/>
        <v>0</v>
      </c>
      <c r="CV38" s="20" t="b">
        <f t="shared" si="37"/>
        <v>0</v>
      </c>
      <c r="CW38" s="20" t="b">
        <f t="shared" si="38"/>
        <v>0</v>
      </c>
      <c r="CX38" s="46" t="str">
        <f t="shared" si="39"/>
        <v>SEQUENCE INCORRECT</v>
      </c>
      <c r="CY38" s="48">
        <f>COUNTIF(B19:B37,T(B38))</f>
        <v>19</v>
      </c>
    </row>
    <row r="39" spans="1:103" ht="14.25" customHeight="1" thickBot="1">
      <c r="A39" s="42" t="s">
        <v>140</v>
      </c>
      <c r="B39" s="42" t="s">
        <v>140</v>
      </c>
      <c r="C39" s="151" t="s">
        <v>127</v>
      </c>
      <c r="D39" s="151"/>
      <c r="E39" s="151"/>
      <c r="F39" s="151"/>
      <c r="G39" s="151"/>
      <c r="H39" s="151"/>
      <c r="I39" s="151"/>
      <c r="J39" s="151"/>
      <c r="K39" s="151"/>
      <c r="L39" s="151"/>
      <c r="M39" s="151"/>
      <c r="N39" s="151"/>
      <c r="O39" s="151"/>
      <c r="P39" s="151"/>
      <c r="Q39" s="194"/>
      <c r="R39" s="19">
        <f>COUNTIF(R19:R38,"FORMAT INCORRECT")+COUNTIF(R19:R38,"SEQUENCE INCORRECT")</f>
        <v>0</v>
      </c>
      <c r="S39" s="142">
        <f>COUNTIF(S19:S38,"Given Marks or Format is incorrect")</f>
        <v>0</v>
      </c>
      <c r="T39" s="143"/>
      <c r="U39" s="143"/>
      <c r="V39" s="143"/>
      <c r="W39" s="143"/>
      <c r="X39" s="143"/>
      <c r="Y39" s="143"/>
      <c r="Z39" s="143"/>
      <c r="AA39" s="143"/>
      <c r="AB39" s="143"/>
      <c r="AC39" s="144"/>
    </row>
    <row r="40" spans="1:103" ht="11.25" customHeight="1" thickBot="1">
      <c r="A40" s="43" t="s">
        <v>140</v>
      </c>
      <c r="B40" s="43" t="s">
        <v>140</v>
      </c>
      <c r="C40" s="152"/>
      <c r="D40" s="152"/>
      <c r="E40" s="152"/>
      <c r="F40" s="152"/>
      <c r="G40" s="152"/>
      <c r="H40" s="152"/>
      <c r="I40" s="152"/>
      <c r="J40" s="152"/>
      <c r="K40" s="152"/>
      <c r="L40" s="152"/>
      <c r="M40" s="152"/>
      <c r="N40" s="152"/>
      <c r="O40" s="152"/>
      <c r="P40" s="152"/>
      <c r="Q40" s="194"/>
      <c r="R40" s="289"/>
      <c r="S40" s="289"/>
      <c r="T40" s="289"/>
      <c r="U40" s="289"/>
      <c r="V40" s="289"/>
      <c r="W40" s="289"/>
      <c r="X40" s="289"/>
      <c r="Y40" s="85"/>
      <c r="Z40" s="73"/>
      <c r="AA40" s="73"/>
    </row>
    <row r="41" spans="1:103" ht="15.75" customHeight="1">
      <c r="A41" s="231"/>
      <c r="B41" s="231"/>
      <c r="C41" s="231"/>
      <c r="D41" s="231"/>
      <c r="E41" s="231"/>
      <c r="F41" s="231"/>
      <c r="G41" s="231"/>
      <c r="H41" s="231"/>
      <c r="I41" s="231"/>
      <c r="J41" s="231"/>
      <c r="K41" s="231"/>
      <c r="L41" s="231"/>
      <c r="M41" s="231"/>
      <c r="N41" s="231"/>
      <c r="O41" s="231"/>
      <c r="P41" s="231"/>
      <c r="Q41" s="194"/>
      <c r="R41" s="221" t="s">
        <v>130</v>
      </c>
      <c r="S41" s="222"/>
      <c r="T41" s="223"/>
      <c r="U41" s="227">
        <f>SUM(R39:AC39)</f>
        <v>0</v>
      </c>
      <c r="V41" s="228"/>
      <c r="W41" s="218"/>
      <c r="X41" s="111"/>
      <c r="Y41" s="86"/>
      <c r="Z41" s="74"/>
      <c r="AA41" s="74"/>
    </row>
    <row r="42" spans="1:103" ht="24.75" customHeight="1" thickBot="1">
      <c r="A42" s="232"/>
      <c r="B42" s="232"/>
      <c r="C42" s="232"/>
      <c r="D42" s="232"/>
      <c r="E42" s="232"/>
      <c r="F42" s="232"/>
      <c r="G42" s="232"/>
      <c r="H42" s="232"/>
      <c r="I42" s="232"/>
      <c r="J42" s="232"/>
      <c r="K42" s="232"/>
      <c r="L42" s="232"/>
      <c r="M42" s="232"/>
      <c r="N42" s="232"/>
      <c r="O42" s="232"/>
      <c r="P42" s="232"/>
      <c r="Q42" s="194"/>
      <c r="R42" s="224"/>
      <c r="S42" s="225"/>
      <c r="T42" s="226"/>
      <c r="U42" s="229"/>
      <c r="V42" s="230"/>
      <c r="W42" s="218"/>
      <c r="X42" s="111"/>
      <c r="Y42" s="86"/>
      <c r="Z42" s="74"/>
      <c r="AA42" s="74"/>
    </row>
    <row r="43" spans="1:103" ht="15.75" customHeight="1">
      <c r="A43" s="148" t="s">
        <v>129</v>
      </c>
      <c r="B43" s="148"/>
      <c r="C43" s="148"/>
      <c r="D43" s="111"/>
      <c r="E43" s="111"/>
      <c r="F43" s="148" t="s">
        <v>16</v>
      </c>
      <c r="G43" s="148"/>
      <c r="H43" s="148"/>
      <c r="I43" s="148"/>
      <c r="J43" s="111"/>
      <c r="K43" s="111"/>
      <c r="L43" s="148" t="s">
        <v>17</v>
      </c>
      <c r="M43" s="148"/>
      <c r="N43" s="148"/>
      <c r="O43" s="148"/>
      <c r="P43" s="148"/>
      <c r="Q43" s="194"/>
      <c r="R43" s="202" t="s">
        <v>144</v>
      </c>
      <c r="S43" s="203"/>
      <c r="T43" s="203"/>
      <c r="U43" s="203"/>
      <c r="V43" s="203"/>
      <c r="W43" s="203"/>
      <c r="X43" s="204"/>
      <c r="Y43" s="83"/>
      <c r="Z43" s="72"/>
      <c r="AA43" s="72"/>
    </row>
    <row r="44" spans="1:103" ht="15.75" customHeight="1">
      <c r="A44" s="149"/>
      <c r="B44" s="149"/>
      <c r="C44" s="149"/>
      <c r="D44" s="111"/>
      <c r="E44" s="111"/>
      <c r="F44" s="149"/>
      <c r="G44" s="149"/>
      <c r="H44" s="149"/>
      <c r="I44" s="149"/>
      <c r="J44" s="111"/>
      <c r="K44" s="111"/>
      <c r="L44" s="149"/>
      <c r="M44" s="149"/>
      <c r="N44" s="149"/>
      <c r="O44" s="149"/>
      <c r="P44" s="149"/>
      <c r="Q44" s="194"/>
      <c r="R44" s="205"/>
      <c r="S44" s="206"/>
      <c r="T44" s="206"/>
      <c r="U44" s="206"/>
      <c r="V44" s="206"/>
      <c r="W44" s="206"/>
      <c r="X44" s="207"/>
      <c r="Y44" s="83"/>
      <c r="Z44" s="72"/>
      <c r="AA44" s="72"/>
    </row>
    <row r="45" spans="1:103" ht="15.75" customHeight="1">
      <c r="A45" s="150"/>
      <c r="B45" s="150"/>
      <c r="C45" s="150"/>
      <c r="D45" s="233"/>
      <c r="E45" s="233"/>
      <c r="F45" s="150"/>
      <c r="G45" s="150"/>
      <c r="H45" s="150"/>
      <c r="I45" s="150"/>
      <c r="J45" s="233"/>
      <c r="K45" s="233"/>
      <c r="L45" s="150"/>
      <c r="M45" s="150"/>
      <c r="N45" s="150"/>
      <c r="O45" s="150"/>
      <c r="P45" s="150"/>
      <c r="Q45" s="194"/>
      <c r="R45" s="205"/>
      <c r="S45" s="206"/>
      <c r="T45" s="206"/>
      <c r="U45" s="206"/>
      <c r="V45" s="206"/>
      <c r="W45" s="206"/>
      <c r="X45" s="207"/>
      <c r="Y45" s="83"/>
      <c r="Z45" s="72"/>
      <c r="AA45" s="72"/>
    </row>
    <row r="46" spans="1:103" ht="15.75" customHeight="1">
      <c r="A46" s="34" t="s">
        <v>13</v>
      </c>
      <c r="B46" s="252" t="s">
        <v>169</v>
      </c>
      <c r="C46" s="253"/>
      <c r="D46" s="253"/>
      <c r="E46" s="253"/>
      <c r="F46" s="253"/>
      <c r="G46" s="253"/>
      <c r="H46" s="253"/>
      <c r="I46" s="253"/>
      <c r="J46" s="253"/>
      <c r="K46" s="253"/>
      <c r="L46" s="253"/>
      <c r="M46" s="253"/>
      <c r="N46" s="253"/>
      <c r="O46" s="253"/>
      <c r="P46" s="254"/>
      <c r="Q46" s="194"/>
      <c r="R46" s="205"/>
      <c r="S46" s="206"/>
      <c r="T46" s="206"/>
      <c r="U46" s="206"/>
      <c r="V46" s="206"/>
      <c r="W46" s="206"/>
      <c r="X46" s="207"/>
      <c r="Y46" s="83"/>
      <c r="Z46" s="72"/>
      <c r="AA46" s="72"/>
    </row>
    <row r="47" spans="1:103" ht="12.75" customHeight="1" thickBot="1">
      <c r="A47" s="36">
        <f>$U$41</f>
        <v>0</v>
      </c>
      <c r="B47" s="255"/>
      <c r="C47" s="256"/>
      <c r="D47" s="256"/>
      <c r="E47" s="256"/>
      <c r="F47" s="256"/>
      <c r="G47" s="256"/>
      <c r="H47" s="256"/>
      <c r="I47" s="256"/>
      <c r="J47" s="256"/>
      <c r="K47" s="256"/>
      <c r="L47" s="256"/>
      <c r="M47" s="256"/>
      <c r="N47" s="256"/>
      <c r="O47" s="256"/>
      <c r="P47" s="257"/>
      <c r="Q47" s="194"/>
      <c r="R47" s="208"/>
      <c r="S47" s="209"/>
      <c r="T47" s="209"/>
      <c r="U47" s="209"/>
      <c r="V47" s="209"/>
      <c r="W47" s="209"/>
      <c r="X47" s="210"/>
      <c r="Y47" s="83"/>
      <c r="Z47" s="72"/>
      <c r="AA47" s="72"/>
    </row>
    <row r="48" spans="1:103" ht="15.75" customHeight="1">
      <c r="A48" s="231"/>
      <c r="B48" s="231"/>
      <c r="C48" s="231"/>
      <c r="D48" s="231"/>
      <c r="E48" s="231"/>
      <c r="F48" s="231"/>
      <c r="G48" s="231"/>
      <c r="H48" s="231"/>
      <c r="I48" s="231"/>
      <c r="J48" s="231"/>
      <c r="K48" s="231"/>
      <c r="L48" s="231"/>
      <c r="M48" s="231"/>
      <c r="N48" s="231"/>
      <c r="O48" s="231"/>
      <c r="P48" s="231"/>
      <c r="Q48" s="111"/>
      <c r="R48" s="117" t="s">
        <v>148</v>
      </c>
      <c r="S48" s="118"/>
      <c r="T48" s="118"/>
      <c r="U48" s="118"/>
      <c r="V48" s="118"/>
      <c r="W48" s="118"/>
      <c r="X48" s="118"/>
      <c r="Y48" s="118"/>
      <c r="Z48" s="118"/>
      <c r="AA48" s="118"/>
      <c r="AB48" s="118"/>
      <c r="AC48" s="119"/>
    </row>
    <row r="49" spans="1:29" ht="16.5" customHeight="1" thickBot="1">
      <c r="A49" s="232"/>
      <c r="B49" s="232"/>
      <c r="C49" s="232"/>
      <c r="D49" s="232"/>
      <c r="E49" s="232"/>
      <c r="F49" s="232"/>
      <c r="G49" s="232"/>
      <c r="H49" s="232"/>
      <c r="I49" s="232"/>
      <c r="J49" s="232"/>
      <c r="K49" s="232"/>
      <c r="L49" s="232"/>
      <c r="M49" s="232"/>
      <c r="N49" s="232"/>
      <c r="O49" s="232"/>
      <c r="P49" s="232"/>
      <c r="Q49" s="111"/>
      <c r="R49" s="120"/>
      <c r="S49" s="121"/>
      <c r="T49" s="121"/>
      <c r="U49" s="121"/>
      <c r="V49" s="121"/>
      <c r="W49" s="121"/>
      <c r="X49" s="121"/>
      <c r="Y49" s="121"/>
      <c r="Z49" s="121"/>
      <c r="AA49" s="121"/>
      <c r="AB49" s="121"/>
      <c r="AC49" s="122"/>
    </row>
    <row r="50" spans="1:29" ht="21" thickBot="1">
      <c r="A50" s="232"/>
      <c r="B50" s="232"/>
      <c r="C50" s="232"/>
      <c r="D50" s="232"/>
      <c r="E50" s="232"/>
      <c r="F50" s="232"/>
      <c r="G50" s="232"/>
      <c r="H50" s="232"/>
      <c r="I50" s="232"/>
      <c r="J50" s="232"/>
      <c r="K50" s="232"/>
      <c r="L50" s="232"/>
      <c r="M50" s="232"/>
      <c r="N50" s="232"/>
      <c r="O50" s="232"/>
      <c r="P50" s="232"/>
      <c r="Q50" s="111"/>
      <c r="R50" s="50" t="s">
        <v>7</v>
      </c>
      <c r="S50" s="123" t="s">
        <v>8</v>
      </c>
      <c r="T50" s="124"/>
      <c r="U50" s="125"/>
      <c r="V50" s="114" t="s">
        <v>154</v>
      </c>
      <c r="W50" s="115"/>
      <c r="X50" s="115"/>
      <c r="Y50" s="115"/>
      <c r="Z50" s="115"/>
      <c r="AA50" s="115"/>
      <c r="AB50" s="115"/>
      <c r="AC50" s="116"/>
    </row>
    <row r="51" spans="1:29" ht="16.5" thickBot="1">
      <c r="A51" s="232"/>
      <c r="B51" s="232"/>
      <c r="C51" s="232"/>
      <c r="D51" s="232"/>
      <c r="E51" s="232"/>
      <c r="F51" s="232"/>
      <c r="G51" s="232"/>
      <c r="H51" s="232"/>
      <c r="I51" s="232"/>
      <c r="J51" s="232"/>
      <c r="K51" s="232"/>
      <c r="L51" s="232"/>
      <c r="M51" s="232"/>
      <c r="N51" s="232"/>
      <c r="O51" s="232"/>
      <c r="P51" s="232"/>
      <c r="Q51" s="111"/>
      <c r="R51" s="51">
        <v>1</v>
      </c>
      <c r="S51" s="112" t="s">
        <v>141</v>
      </c>
      <c r="T51" s="113"/>
      <c r="U51" s="113"/>
      <c r="V51" s="58">
        <v>1</v>
      </c>
      <c r="W51" s="110" t="s">
        <v>155</v>
      </c>
      <c r="X51" s="110"/>
      <c r="Y51" s="90"/>
      <c r="Z51" s="78"/>
      <c r="AA51" s="78"/>
      <c r="AB51" s="52"/>
      <c r="AC51" s="53"/>
    </row>
    <row r="52" spans="1:29" ht="16.5" thickBot="1">
      <c r="A52" s="232"/>
      <c r="B52" s="232"/>
      <c r="C52" s="232"/>
      <c r="D52" s="232"/>
      <c r="E52" s="232"/>
      <c r="F52" s="232"/>
      <c r="G52" s="232"/>
      <c r="H52" s="232"/>
      <c r="I52" s="232"/>
      <c r="J52" s="232"/>
      <c r="K52" s="232"/>
      <c r="L52" s="232"/>
      <c r="M52" s="232"/>
      <c r="N52" s="232"/>
      <c r="O52" s="232"/>
      <c r="P52" s="232"/>
      <c r="Q52" s="111"/>
      <c r="R52" s="51">
        <v>2</v>
      </c>
      <c r="S52" s="112" t="s">
        <v>142</v>
      </c>
      <c r="T52" s="113"/>
      <c r="U52" s="113"/>
      <c r="V52" s="58">
        <v>2</v>
      </c>
      <c r="W52" s="110" t="s">
        <v>156</v>
      </c>
      <c r="X52" s="110"/>
      <c r="Y52" s="92"/>
      <c r="Z52" s="80"/>
      <c r="AA52" s="80"/>
      <c r="AB52" s="54"/>
      <c r="AC52" s="55"/>
    </row>
    <row r="53" spans="1:29" ht="16.5" thickBot="1">
      <c r="A53" s="232"/>
      <c r="B53" s="232"/>
      <c r="C53" s="232"/>
      <c r="D53" s="232"/>
      <c r="E53" s="232"/>
      <c r="F53" s="232"/>
      <c r="G53" s="232"/>
      <c r="H53" s="232"/>
      <c r="I53" s="232"/>
      <c r="J53" s="232"/>
      <c r="K53" s="232"/>
      <c r="L53" s="232"/>
      <c r="M53" s="232"/>
      <c r="N53" s="232"/>
      <c r="O53" s="232"/>
      <c r="P53" s="232"/>
      <c r="Q53" s="111"/>
      <c r="R53" s="51">
        <v>3</v>
      </c>
      <c r="S53" s="112" t="s">
        <v>149</v>
      </c>
      <c r="T53" s="113"/>
      <c r="U53" s="113"/>
      <c r="V53" s="58">
        <v>3</v>
      </c>
      <c r="W53" s="110" t="s">
        <v>157</v>
      </c>
      <c r="X53" s="110"/>
      <c r="Y53" s="92"/>
      <c r="Z53" s="80"/>
      <c r="AA53" s="80"/>
      <c r="AB53" s="54"/>
      <c r="AC53" s="55"/>
    </row>
    <row r="54" spans="1:29" ht="16.5" thickBot="1">
      <c r="A54" s="232"/>
      <c r="B54" s="232"/>
      <c r="C54" s="232"/>
      <c r="D54" s="232"/>
      <c r="E54" s="232"/>
      <c r="F54" s="232"/>
      <c r="G54" s="232"/>
      <c r="H54" s="232"/>
      <c r="I54" s="232"/>
      <c r="J54" s="232"/>
      <c r="K54" s="232"/>
      <c r="L54" s="232"/>
      <c r="M54" s="232"/>
      <c r="N54" s="232"/>
      <c r="O54" s="232"/>
      <c r="P54" s="232"/>
      <c r="Q54" s="111"/>
      <c r="R54" s="51">
        <v>4</v>
      </c>
      <c r="S54" s="112" t="s">
        <v>150</v>
      </c>
      <c r="T54" s="113"/>
      <c r="U54" s="113"/>
      <c r="V54" s="58">
        <v>4</v>
      </c>
      <c r="W54" s="110" t="s">
        <v>158</v>
      </c>
      <c r="X54" s="110"/>
      <c r="Y54" s="92"/>
      <c r="Z54" s="80"/>
      <c r="AA54" s="80"/>
      <c r="AB54" s="54"/>
      <c r="AC54" s="55"/>
    </row>
    <row r="55" spans="1:29" ht="16.5" thickBot="1">
      <c r="A55" s="232"/>
      <c r="B55" s="232"/>
      <c r="C55" s="232"/>
      <c r="D55" s="232"/>
      <c r="E55" s="232"/>
      <c r="F55" s="232"/>
      <c r="G55" s="232"/>
      <c r="H55" s="232"/>
      <c r="I55" s="232"/>
      <c r="J55" s="232"/>
      <c r="K55" s="232"/>
      <c r="L55" s="232"/>
      <c r="M55" s="232"/>
      <c r="N55" s="232"/>
      <c r="O55" s="232"/>
      <c r="P55" s="232"/>
      <c r="Q55" s="111"/>
      <c r="R55" s="51">
        <v>5</v>
      </c>
      <c r="S55" s="112" t="s">
        <v>151</v>
      </c>
      <c r="T55" s="113"/>
      <c r="U55" s="113"/>
      <c r="V55" s="58">
        <v>5</v>
      </c>
      <c r="W55" s="110" t="s">
        <v>159</v>
      </c>
      <c r="X55" s="110"/>
      <c r="Y55" s="92"/>
      <c r="Z55" s="80"/>
      <c r="AA55" s="80"/>
      <c r="AB55" s="54"/>
      <c r="AC55" s="55"/>
    </row>
    <row r="56" spans="1:29" ht="16.5" thickBot="1">
      <c r="A56" s="232"/>
      <c r="B56" s="232"/>
      <c r="C56" s="232"/>
      <c r="D56" s="232"/>
      <c r="E56" s="232"/>
      <c r="F56" s="232"/>
      <c r="G56" s="232"/>
      <c r="H56" s="232"/>
      <c r="I56" s="232"/>
      <c r="J56" s="232"/>
      <c r="K56" s="232"/>
      <c r="L56" s="232"/>
      <c r="M56" s="232"/>
      <c r="N56" s="232"/>
      <c r="O56" s="232"/>
      <c r="P56" s="232"/>
      <c r="Q56" s="111"/>
      <c r="R56" s="51">
        <v>6</v>
      </c>
      <c r="S56" s="112" t="s">
        <v>152</v>
      </c>
      <c r="T56" s="113"/>
      <c r="U56" s="113"/>
      <c r="V56" s="58">
        <v>6</v>
      </c>
      <c r="W56" s="110" t="s">
        <v>160</v>
      </c>
      <c r="X56" s="110"/>
      <c r="Y56" s="92"/>
      <c r="Z56" s="80"/>
      <c r="AA56" s="80"/>
      <c r="AB56" s="54"/>
      <c r="AC56" s="55"/>
    </row>
    <row r="57" spans="1:29" ht="16.5" thickBot="1">
      <c r="A57" s="232"/>
      <c r="B57" s="232"/>
      <c r="C57" s="232"/>
      <c r="D57" s="232"/>
      <c r="E57" s="232"/>
      <c r="F57" s="232"/>
      <c r="G57" s="232"/>
      <c r="H57" s="232"/>
      <c r="I57" s="232"/>
      <c r="J57" s="232"/>
      <c r="K57" s="232"/>
      <c r="L57" s="232"/>
      <c r="M57" s="232"/>
      <c r="N57" s="232"/>
      <c r="O57" s="232"/>
      <c r="P57" s="232"/>
      <c r="Q57" s="111"/>
      <c r="R57" s="51">
        <v>7</v>
      </c>
      <c r="S57" s="112" t="s">
        <v>153</v>
      </c>
      <c r="T57" s="113"/>
      <c r="U57" s="113"/>
      <c r="V57" s="58">
        <v>7</v>
      </c>
      <c r="W57" s="110" t="s">
        <v>161</v>
      </c>
      <c r="X57" s="110"/>
      <c r="Y57" s="84"/>
      <c r="Z57" s="71"/>
      <c r="AA57" s="71"/>
      <c r="AB57" s="56"/>
      <c r="AC57" s="57"/>
    </row>
    <row r="58" spans="1:29">
      <c r="B58" s="2"/>
      <c r="C58" s="2"/>
      <c r="Q58" s="111"/>
    </row>
    <row r="59" spans="1:29">
      <c r="B59" s="2"/>
      <c r="C59" s="2"/>
      <c r="Q59" s="111"/>
    </row>
    <row r="60" spans="1:29">
      <c r="B60" s="2"/>
      <c r="C60" s="2"/>
      <c r="Q60" s="111"/>
    </row>
    <row r="61" spans="1:29">
      <c r="B61" s="2"/>
      <c r="C61" s="2"/>
      <c r="Q61" s="111"/>
    </row>
    <row r="62" spans="1:29">
      <c r="B62" s="2"/>
      <c r="C62" s="2"/>
      <c r="Q62" s="111"/>
    </row>
    <row r="63" spans="1:29">
      <c r="B63" s="2"/>
      <c r="C63" s="2"/>
      <c r="Q63" s="111"/>
    </row>
    <row r="64" spans="1:29">
      <c r="B64" s="2"/>
      <c r="C64" s="2"/>
      <c r="Q64" s="111"/>
    </row>
    <row r="65" spans="2:17">
      <c r="B65" s="2"/>
      <c r="C65" s="2"/>
      <c r="Q65" s="111"/>
    </row>
    <row r="66" spans="2:17">
      <c r="B66" s="2"/>
      <c r="C66" s="2"/>
      <c r="Q66" s="111"/>
    </row>
    <row r="67" spans="2:17">
      <c r="B67" s="2"/>
      <c r="C67" s="2"/>
      <c r="Q67" s="111"/>
    </row>
  </sheetData>
  <sheetProtection password="8D2A" sheet="1" objects="1" scenarios="1" selectLockedCells="1" autoFilter="0"/>
  <autoFilter ref="A18:C18">
    <filterColumn colId="1" showButton="0"/>
  </autoFilter>
  <dataConsolidate/>
  <mergeCells count="180">
    <mergeCell ref="S39:AC39"/>
    <mergeCell ref="D38:E38"/>
    <mergeCell ref="R40:X40"/>
    <mergeCell ref="S38:X38"/>
    <mergeCell ref="F38:G38"/>
    <mergeCell ref="H38:P38"/>
    <mergeCell ref="H35:P35"/>
    <mergeCell ref="A48:P57"/>
    <mergeCell ref="C39:P40"/>
    <mergeCell ref="B38:C38"/>
    <mergeCell ref="B36:C36"/>
    <mergeCell ref="B37:C37"/>
    <mergeCell ref="S37:X37"/>
    <mergeCell ref="H36:P36"/>
    <mergeCell ref="R43:X47"/>
    <mergeCell ref="B46:P47"/>
    <mergeCell ref="J43:K45"/>
    <mergeCell ref="D43:E45"/>
    <mergeCell ref="A41:P42"/>
    <mergeCell ref="R41:T42"/>
    <mergeCell ref="U41:V42"/>
    <mergeCell ref="A43:C45"/>
    <mergeCell ref="F43:I45"/>
    <mergeCell ref="L43:P45"/>
    <mergeCell ref="S29:X29"/>
    <mergeCell ref="B33:C33"/>
    <mergeCell ref="D33:E33"/>
    <mergeCell ref="D36:E36"/>
    <mergeCell ref="F36:G36"/>
    <mergeCell ref="S18:X18"/>
    <mergeCell ref="S36:X36"/>
    <mergeCell ref="S34:X34"/>
    <mergeCell ref="B18:C18"/>
    <mergeCell ref="D18:E18"/>
    <mergeCell ref="F18:G18"/>
    <mergeCell ref="H18:P18"/>
    <mergeCell ref="B32:C32"/>
    <mergeCell ref="B28:C28"/>
    <mergeCell ref="H23:P23"/>
    <mergeCell ref="S30:X30"/>
    <mergeCell ref="S32:X32"/>
    <mergeCell ref="S31:X31"/>
    <mergeCell ref="H33:P33"/>
    <mergeCell ref="S35:X35"/>
    <mergeCell ref="H28:P28"/>
    <mergeCell ref="S28:X28"/>
    <mergeCell ref="S33:X33"/>
    <mergeCell ref="B31:C31"/>
    <mergeCell ref="F37:G37"/>
    <mergeCell ref="H37:P37"/>
    <mergeCell ref="F33:G33"/>
    <mergeCell ref="D30:E30"/>
    <mergeCell ref="F30:G30"/>
    <mergeCell ref="H30:P30"/>
    <mergeCell ref="F34:G34"/>
    <mergeCell ref="D37:E37"/>
    <mergeCell ref="F32:G32"/>
    <mergeCell ref="H32:P32"/>
    <mergeCell ref="H34:P34"/>
    <mergeCell ref="D31:E31"/>
    <mergeCell ref="B35:C35"/>
    <mergeCell ref="D35:E35"/>
    <mergeCell ref="F35:G35"/>
    <mergeCell ref="H29:P29"/>
    <mergeCell ref="D34:E34"/>
    <mergeCell ref="D32:E32"/>
    <mergeCell ref="B29:C29"/>
    <mergeCell ref="D29:E29"/>
    <mergeCell ref="F29:G29"/>
    <mergeCell ref="B30:C30"/>
    <mergeCell ref="B34:C34"/>
    <mergeCell ref="B27:C27"/>
    <mergeCell ref="D27:E27"/>
    <mergeCell ref="D26:E26"/>
    <mergeCell ref="F26:G26"/>
    <mergeCell ref="H26:P26"/>
    <mergeCell ref="B24:C24"/>
    <mergeCell ref="H27:P27"/>
    <mergeCell ref="F31:G31"/>
    <mergeCell ref="H31:P31"/>
    <mergeCell ref="B26:C26"/>
    <mergeCell ref="D28:E28"/>
    <mergeCell ref="F28:G28"/>
    <mergeCell ref="B25:C25"/>
    <mergeCell ref="F27:G27"/>
    <mergeCell ref="D25:E25"/>
    <mergeCell ref="F25:G25"/>
    <mergeCell ref="H25:P25"/>
    <mergeCell ref="H22:P22"/>
    <mergeCell ref="S22:X22"/>
    <mergeCell ref="D19:E19"/>
    <mergeCell ref="B21:C21"/>
    <mergeCell ref="D21:E21"/>
    <mergeCell ref="F21:G21"/>
    <mergeCell ref="H21:P21"/>
    <mergeCell ref="B23:C23"/>
    <mergeCell ref="D23:E23"/>
    <mergeCell ref="S19:X19"/>
    <mergeCell ref="B20:C20"/>
    <mergeCell ref="S20:X20"/>
    <mergeCell ref="S21:X21"/>
    <mergeCell ref="B22:C22"/>
    <mergeCell ref="F23:G23"/>
    <mergeCell ref="S23:X23"/>
    <mergeCell ref="Q1:Q47"/>
    <mergeCell ref="U1:X1"/>
    <mergeCell ref="L9:N9"/>
    <mergeCell ref="O9:P9"/>
    <mergeCell ref="D24:E24"/>
    <mergeCell ref="F24:G24"/>
    <mergeCell ref="H24:P24"/>
    <mergeCell ref="S24:X24"/>
    <mergeCell ref="U2:X5"/>
    <mergeCell ref="B4:C4"/>
    <mergeCell ref="D4:K4"/>
    <mergeCell ref="S17:X17"/>
    <mergeCell ref="D22:E22"/>
    <mergeCell ref="F22:G22"/>
    <mergeCell ref="D11:E11"/>
    <mergeCell ref="F11:G11"/>
    <mergeCell ref="A11:C11"/>
    <mergeCell ref="H11:P11"/>
    <mergeCell ref="B12:C17"/>
    <mergeCell ref="D12:N13"/>
    <mergeCell ref="O12:P13"/>
    <mergeCell ref="H17:O17"/>
    <mergeCell ref="A12:A17"/>
    <mergeCell ref="D20:E20"/>
    <mergeCell ref="F20:G20"/>
    <mergeCell ref="H20:P20"/>
    <mergeCell ref="B19:C19"/>
    <mergeCell ref="F19:G19"/>
    <mergeCell ref="H19:P19"/>
    <mergeCell ref="D14:E16"/>
    <mergeCell ref="F14:G16"/>
    <mergeCell ref="H14:P16"/>
    <mergeCell ref="A10:B10"/>
    <mergeCell ref="C10:G10"/>
    <mergeCell ref="H10:J10"/>
    <mergeCell ref="K10:P10"/>
    <mergeCell ref="R1:T16"/>
    <mergeCell ref="I8:M8"/>
    <mergeCell ref="N8:P8"/>
    <mergeCell ref="B9:K9"/>
    <mergeCell ref="B2:N3"/>
    <mergeCell ref="B1:N1"/>
    <mergeCell ref="L4:P4"/>
    <mergeCell ref="A5:P5"/>
    <mergeCell ref="A6:D6"/>
    <mergeCell ref="E6:P6"/>
    <mergeCell ref="A1:A4"/>
    <mergeCell ref="O1:P3"/>
    <mergeCell ref="A7:B7"/>
    <mergeCell ref="C7:P7"/>
    <mergeCell ref="E8:F8"/>
    <mergeCell ref="G8:H8"/>
    <mergeCell ref="U6:X10"/>
    <mergeCell ref="W56:X56"/>
    <mergeCell ref="W57:X57"/>
    <mergeCell ref="S56:U56"/>
    <mergeCell ref="S57:U57"/>
    <mergeCell ref="Q48:Q67"/>
    <mergeCell ref="V50:AC50"/>
    <mergeCell ref="W51:X51"/>
    <mergeCell ref="W52:X52"/>
    <mergeCell ref="W53:X53"/>
    <mergeCell ref="W54:X54"/>
    <mergeCell ref="R48:AC49"/>
    <mergeCell ref="S50:U50"/>
    <mergeCell ref="S51:U51"/>
    <mergeCell ref="S52:U52"/>
    <mergeCell ref="S53:U53"/>
    <mergeCell ref="S54:U54"/>
    <mergeCell ref="S55:U55"/>
    <mergeCell ref="W55:X55"/>
    <mergeCell ref="U11:X16"/>
    <mergeCell ref="S25:X25"/>
    <mergeCell ref="S27:X27"/>
    <mergeCell ref="S26:X26"/>
    <mergeCell ref="W41:X42"/>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37889" r:id="rId3"/>
    <oleObject progId="PBrush" shapeId="37890" r:id="rId4"/>
  </oleObjects>
</worksheet>
</file>

<file path=xl/worksheets/sheet3.xml><?xml version="1.0" encoding="utf-8"?>
<worksheet xmlns="http://schemas.openxmlformats.org/spreadsheetml/2006/main" xmlns:r="http://schemas.openxmlformats.org/officeDocument/2006/relationships">
  <sheetPr codeName="Sheet3"/>
  <dimension ref="A1:CY67"/>
  <sheetViews>
    <sheetView workbookViewId="0">
      <selection activeCell="A19" sqref="A19"/>
    </sheetView>
  </sheetViews>
  <sheetFormatPr defaultRowHeight="15.75"/>
  <cols>
    <col min="1" max="1" width="9.85546875" style="2" customWidth="1"/>
    <col min="2" max="2" width="8.7109375" style="22" customWidth="1"/>
    <col min="3" max="3" width="5.7109375" style="22" customWidth="1"/>
    <col min="4" max="4" width="8" style="2" customWidth="1"/>
    <col min="5" max="5" width="4.140625" style="2" customWidth="1"/>
    <col min="6" max="6" width="7" style="2" customWidth="1"/>
    <col min="7" max="7" width="5.140625" style="2" customWidth="1"/>
    <col min="8" max="8" width="7" style="2" customWidth="1"/>
    <col min="9" max="9" width="3.28515625" style="2" customWidth="1"/>
    <col min="10" max="10" width="7.28515625" style="2" customWidth="1"/>
    <col min="11" max="11" width="2.5703125" style="2" customWidth="1"/>
    <col min="12" max="12" width="7.42578125" style="2" customWidth="1"/>
    <col min="13" max="13" width="1.85546875" style="2" customWidth="1"/>
    <col min="14" max="14" width="7" style="2" customWidth="1"/>
    <col min="15" max="15" width="4.140625" style="2" customWidth="1"/>
    <col min="16" max="16" width="7.140625" style="2" customWidth="1"/>
    <col min="17" max="17" width="3.7109375" style="2" customWidth="1"/>
    <col min="18" max="18" width="19.85546875" style="2" customWidth="1"/>
    <col min="19" max="19" width="9.140625" style="2"/>
    <col min="20" max="20" width="4.7109375" style="2" customWidth="1"/>
    <col min="21" max="21" width="7.140625" style="2" customWidth="1"/>
    <col min="22" max="22" width="8" style="2" customWidth="1"/>
    <col min="23" max="23" width="6.28515625" style="2" customWidth="1"/>
    <col min="24" max="24" width="16.28515625" style="2" customWidth="1"/>
    <col min="25" max="27" width="16.28515625" style="2" hidden="1" customWidth="1"/>
    <col min="28" max="29" width="11.140625" style="2" hidden="1" customWidth="1"/>
    <col min="30" max="30" width="10.7109375" style="2" hidden="1" customWidth="1"/>
    <col min="31" max="31" width="11.140625" style="2" hidden="1" customWidth="1"/>
    <col min="32" max="32" width="11" style="2" hidden="1" customWidth="1"/>
    <col min="33" max="33" width="11.140625" style="2" hidden="1" customWidth="1"/>
    <col min="34" max="34" width="11.42578125" style="2" hidden="1" customWidth="1"/>
    <col min="35" max="35" width="11.85546875" style="2" hidden="1" customWidth="1"/>
    <col min="36" max="36" width="11.7109375" style="2" hidden="1" customWidth="1"/>
    <col min="37" max="37" width="11.42578125" style="2" hidden="1" customWidth="1"/>
    <col min="38" max="38" width="11.28515625" style="2" hidden="1" customWidth="1"/>
    <col min="39" max="40" width="11.7109375" style="2" hidden="1" customWidth="1"/>
    <col min="41" max="41" width="11" style="2" hidden="1" customWidth="1"/>
    <col min="42" max="42" width="11.42578125" style="2" hidden="1" customWidth="1"/>
    <col min="43" max="43" width="11.5703125" style="2" hidden="1" customWidth="1"/>
    <col min="44" max="44" width="11.85546875" style="2" hidden="1" customWidth="1"/>
    <col min="45" max="45" width="12.28515625" style="2" hidden="1" customWidth="1"/>
    <col min="46" max="46" width="11.85546875" style="2" hidden="1" customWidth="1"/>
    <col min="47" max="48" width="11.7109375" style="2" hidden="1" customWidth="1"/>
    <col min="49" max="49" width="11.42578125" style="2" hidden="1" customWidth="1"/>
    <col min="50" max="50" width="11.28515625" style="2" hidden="1" customWidth="1"/>
    <col min="51" max="51" width="11.7109375" style="2" hidden="1" customWidth="1"/>
    <col min="52" max="54" width="11.85546875" style="2" hidden="1" customWidth="1"/>
    <col min="55" max="55" width="11.7109375" style="2" hidden="1" customWidth="1"/>
    <col min="56" max="56" width="12.140625" style="2" hidden="1" customWidth="1"/>
    <col min="57" max="57" width="11.85546875" style="2" hidden="1" customWidth="1"/>
    <col min="58" max="58" width="12" style="2" hidden="1" customWidth="1"/>
    <col min="59" max="60" width="12.7109375" style="2" hidden="1" customWidth="1"/>
    <col min="61" max="61" width="12.5703125" style="2" hidden="1" customWidth="1"/>
    <col min="62" max="62" width="12.28515625" style="2" hidden="1" customWidth="1"/>
    <col min="63" max="63" width="12.5703125" style="2" hidden="1" customWidth="1"/>
    <col min="64" max="64" width="12.7109375" style="2" hidden="1" customWidth="1"/>
    <col min="65" max="65" width="12.85546875" style="2" hidden="1" customWidth="1"/>
    <col min="66" max="66" width="13.140625" style="2" hidden="1" customWidth="1"/>
    <col min="67" max="67" width="13" style="2" hidden="1" customWidth="1"/>
    <col min="68" max="69" width="13.28515625" style="2" hidden="1" customWidth="1"/>
    <col min="70" max="70" width="12.7109375" style="2" hidden="1" customWidth="1"/>
    <col min="71" max="72" width="13.42578125" style="2" hidden="1" customWidth="1"/>
    <col min="73" max="73" width="13" style="2" hidden="1" customWidth="1"/>
    <col min="74" max="74" width="13.5703125" style="2" hidden="1" customWidth="1"/>
    <col min="75" max="75" width="13.85546875" style="2" hidden="1" customWidth="1"/>
    <col min="76" max="76" width="13.5703125" style="2" hidden="1" customWidth="1"/>
    <col min="77" max="78" width="13.42578125" style="2" hidden="1" customWidth="1"/>
    <col min="79" max="79" width="12.7109375" style="2" hidden="1" customWidth="1"/>
    <col min="80" max="82" width="12.85546875" style="2" hidden="1" customWidth="1"/>
    <col min="83" max="83" width="12.7109375" style="2" hidden="1" customWidth="1"/>
    <col min="84" max="84" width="12.85546875" style="2" hidden="1" customWidth="1"/>
    <col min="85" max="85" width="13.42578125" style="2" hidden="1" customWidth="1"/>
    <col min="86" max="86" width="13.140625" style="2" hidden="1" customWidth="1"/>
    <col min="87" max="87" width="13.7109375" style="2" hidden="1" customWidth="1"/>
    <col min="88" max="88" width="13.42578125" style="2" hidden="1" customWidth="1"/>
    <col min="89" max="89" width="12.28515625" style="2" hidden="1" customWidth="1"/>
    <col min="90" max="90" width="12" style="2" hidden="1" customWidth="1"/>
    <col min="91" max="91" width="12.140625" style="2" hidden="1" customWidth="1"/>
    <col min="92" max="92" width="11.42578125" style="2" hidden="1" customWidth="1"/>
    <col min="93" max="93" width="11.140625" style="2" hidden="1" customWidth="1"/>
    <col min="94" max="94" width="10.5703125" style="2" hidden="1" customWidth="1"/>
    <col min="95" max="95" width="9.140625" style="2" hidden="1" customWidth="1"/>
    <col min="96" max="96" width="9.7109375" style="2" hidden="1" customWidth="1"/>
    <col min="97" max="97" width="9.42578125" style="2" hidden="1" customWidth="1"/>
    <col min="98" max="98" width="9.5703125" style="2" hidden="1" customWidth="1"/>
    <col min="99" max="101" width="9.140625" style="2" hidden="1" customWidth="1"/>
    <col min="102" max="102" width="7.85546875" style="2" hidden="1" customWidth="1"/>
    <col min="103" max="103" width="8.42578125" style="2" hidden="1" customWidth="1"/>
    <col min="104" max="16384" width="9.140625" style="2"/>
  </cols>
  <sheetData>
    <row r="1" spans="1:34" s="20" customFormat="1" ht="15.75" customHeight="1" thickBot="1">
      <c r="A1" s="183"/>
      <c r="B1" s="195" t="s">
        <v>171</v>
      </c>
      <c r="C1" s="195"/>
      <c r="D1" s="195"/>
      <c r="E1" s="195"/>
      <c r="F1" s="195"/>
      <c r="G1" s="195"/>
      <c r="H1" s="195"/>
      <c r="I1" s="195"/>
      <c r="J1" s="195"/>
      <c r="K1" s="195"/>
      <c r="L1" s="195"/>
      <c r="M1" s="195"/>
      <c r="N1" s="195"/>
      <c r="O1" s="194"/>
      <c r="P1" s="194"/>
      <c r="Q1" s="194"/>
      <c r="R1" s="265" t="s">
        <v>135</v>
      </c>
      <c r="S1" s="266"/>
      <c r="T1" s="267"/>
      <c r="U1" s="250" t="s">
        <v>126</v>
      </c>
      <c r="V1" s="250"/>
      <c r="W1" s="250"/>
      <c r="X1" s="251"/>
      <c r="Y1" s="81"/>
      <c r="Z1" s="81"/>
      <c r="AA1" s="81"/>
    </row>
    <row r="2" spans="1:34" s="20" customFormat="1" ht="14.25" customHeight="1">
      <c r="A2" s="183"/>
      <c r="B2" s="153" t="s">
        <v>0</v>
      </c>
      <c r="C2" s="153"/>
      <c r="D2" s="153"/>
      <c r="E2" s="153"/>
      <c r="F2" s="153"/>
      <c r="G2" s="153"/>
      <c r="H2" s="153"/>
      <c r="I2" s="153"/>
      <c r="J2" s="153"/>
      <c r="K2" s="153"/>
      <c r="L2" s="153"/>
      <c r="M2" s="153"/>
      <c r="N2" s="153"/>
      <c r="O2" s="194"/>
      <c r="P2" s="194"/>
      <c r="Q2" s="194"/>
      <c r="R2" s="268"/>
      <c r="S2" s="269"/>
      <c r="T2" s="270"/>
      <c r="U2" s="277" t="s">
        <v>128</v>
      </c>
      <c r="V2" s="243"/>
      <c r="W2" s="243"/>
      <c r="X2" s="244"/>
      <c r="Y2" s="87"/>
      <c r="Z2" s="75"/>
      <c r="AA2" s="75"/>
    </row>
    <row r="3" spans="1:34" s="20" customFormat="1" ht="19.5" customHeight="1">
      <c r="A3" s="183"/>
      <c r="B3" s="153"/>
      <c r="C3" s="153"/>
      <c r="D3" s="153"/>
      <c r="E3" s="153"/>
      <c r="F3" s="153"/>
      <c r="G3" s="153"/>
      <c r="H3" s="153"/>
      <c r="I3" s="153"/>
      <c r="J3" s="153"/>
      <c r="K3" s="153"/>
      <c r="L3" s="153"/>
      <c r="M3" s="153"/>
      <c r="N3" s="153"/>
      <c r="O3" s="194"/>
      <c r="P3" s="194"/>
      <c r="Q3" s="194"/>
      <c r="R3" s="268"/>
      <c r="S3" s="269"/>
      <c r="T3" s="270"/>
      <c r="U3" s="248"/>
      <c r="V3" s="246"/>
      <c r="W3" s="246"/>
      <c r="X3" s="247"/>
      <c r="Y3" s="87"/>
      <c r="Z3" s="75"/>
      <c r="AA3" s="75"/>
    </row>
    <row r="4" spans="1:34" s="20" customFormat="1" ht="18" customHeight="1">
      <c r="A4" s="183"/>
      <c r="B4" s="183"/>
      <c r="C4" s="183"/>
      <c r="D4" s="194" t="s">
        <v>14</v>
      </c>
      <c r="E4" s="194"/>
      <c r="F4" s="194"/>
      <c r="G4" s="194"/>
      <c r="H4" s="194"/>
      <c r="I4" s="194"/>
      <c r="J4" s="194"/>
      <c r="K4" s="194"/>
      <c r="L4" s="183"/>
      <c r="M4" s="183"/>
      <c r="N4" s="183"/>
      <c r="O4" s="183"/>
      <c r="P4" s="183"/>
      <c r="Q4" s="194"/>
      <c r="R4" s="268"/>
      <c r="S4" s="269"/>
      <c r="T4" s="270"/>
      <c r="U4" s="248"/>
      <c r="V4" s="246"/>
      <c r="W4" s="246"/>
      <c r="X4" s="247"/>
      <c r="Y4" s="87"/>
      <c r="Z4" s="75"/>
      <c r="AA4" s="75"/>
      <c r="AH4" s="20">
        <f>IF(R4&lt;&gt;"",1,0)</f>
        <v>0</v>
      </c>
    </row>
    <row r="5" spans="1:34" s="20" customFormat="1" ht="11.25" customHeight="1">
      <c r="A5" s="183"/>
      <c r="B5" s="183"/>
      <c r="C5" s="183"/>
      <c r="D5" s="183"/>
      <c r="E5" s="183"/>
      <c r="F5" s="183"/>
      <c r="G5" s="183"/>
      <c r="H5" s="183"/>
      <c r="I5" s="183"/>
      <c r="J5" s="183"/>
      <c r="K5" s="183"/>
      <c r="L5" s="183"/>
      <c r="M5" s="183"/>
      <c r="N5" s="183"/>
      <c r="O5" s="183"/>
      <c r="P5" s="183"/>
      <c r="Q5" s="194"/>
      <c r="R5" s="268"/>
      <c r="S5" s="269"/>
      <c r="T5" s="270"/>
      <c r="U5" s="248"/>
      <c r="V5" s="246"/>
      <c r="W5" s="246"/>
      <c r="X5" s="247"/>
      <c r="Y5" s="87"/>
      <c r="Z5" s="75"/>
      <c r="AA5" s="75"/>
      <c r="AH5" s="20">
        <f t="shared" ref="AH5:AH15" si="0">IF(R5&lt;&gt;"",1,0)</f>
        <v>0</v>
      </c>
    </row>
    <row r="6" spans="1:34" s="20" customFormat="1" ht="20.100000000000001" customHeight="1">
      <c r="A6" s="262" t="s">
        <v>123</v>
      </c>
      <c r="B6" s="262"/>
      <c r="C6" s="262"/>
      <c r="D6" s="262"/>
      <c r="E6" s="201" t="str">
        <f>Sheet1!$E$6</f>
        <v>Communication Design</v>
      </c>
      <c r="F6" s="201"/>
      <c r="G6" s="201"/>
      <c r="H6" s="201"/>
      <c r="I6" s="201"/>
      <c r="J6" s="201"/>
      <c r="K6" s="201"/>
      <c r="L6" s="201"/>
      <c r="M6" s="201"/>
      <c r="N6" s="201"/>
      <c r="O6" s="201"/>
      <c r="P6" s="201"/>
      <c r="Q6" s="194"/>
      <c r="R6" s="268"/>
      <c r="S6" s="269"/>
      <c r="T6" s="270"/>
      <c r="U6" s="258" t="s">
        <v>163</v>
      </c>
      <c r="V6" s="199"/>
      <c r="W6" s="199"/>
      <c r="X6" s="200"/>
      <c r="Y6" s="89"/>
      <c r="Z6" s="77"/>
      <c r="AA6" s="77"/>
      <c r="AH6" s="20">
        <f t="shared" si="0"/>
        <v>0</v>
      </c>
    </row>
    <row r="7" spans="1:34" s="20" customFormat="1" ht="20.100000000000001" customHeight="1">
      <c r="A7" s="262" t="s">
        <v>124</v>
      </c>
      <c r="B7" s="262"/>
      <c r="C7" s="201" t="str">
        <f>Sheet1!$C$7</f>
        <v>Bachelor</v>
      </c>
      <c r="D7" s="201"/>
      <c r="E7" s="201"/>
      <c r="F7" s="201"/>
      <c r="G7" s="201"/>
      <c r="H7" s="201"/>
      <c r="I7" s="201"/>
      <c r="J7" s="201"/>
      <c r="K7" s="201"/>
      <c r="L7" s="201"/>
      <c r="M7" s="201"/>
      <c r="N7" s="201"/>
      <c r="O7" s="201"/>
      <c r="P7" s="201"/>
      <c r="Q7" s="194"/>
      <c r="R7" s="268"/>
      <c r="S7" s="269"/>
      <c r="T7" s="270"/>
      <c r="U7" s="258"/>
      <c r="V7" s="199"/>
      <c r="W7" s="199"/>
      <c r="X7" s="200"/>
      <c r="Y7" s="89"/>
      <c r="Z7" s="77"/>
      <c r="AA7" s="77"/>
      <c r="AH7" s="20">
        <f t="shared" si="0"/>
        <v>0</v>
      </c>
    </row>
    <row r="8" spans="1:34" s="20" customFormat="1" ht="20.100000000000001" customHeight="1">
      <c r="A8" s="27" t="s">
        <v>1</v>
      </c>
      <c r="B8" s="28" t="str">
        <f>Sheet1!$B$8</f>
        <v>First</v>
      </c>
      <c r="C8" s="23" t="s">
        <v>2</v>
      </c>
      <c r="D8" s="29" t="str">
        <f>Sheet1!$D$8</f>
        <v>First</v>
      </c>
      <c r="E8" s="275" t="s">
        <v>3</v>
      </c>
      <c r="F8" s="275"/>
      <c r="G8" s="276" t="str">
        <f>Sheet1!$G$8</f>
        <v>CE17CD</v>
      </c>
      <c r="H8" s="276"/>
      <c r="I8" s="264" t="str">
        <f>Sheet1!$I$8</f>
        <v>Supplementary Exam</v>
      </c>
      <c r="J8" s="264"/>
      <c r="K8" s="264"/>
      <c r="L8" s="264"/>
      <c r="M8" s="264"/>
      <c r="N8" s="274">
        <f>Sheet1!$N$8</f>
        <v>0</v>
      </c>
      <c r="O8" s="274"/>
      <c r="P8" s="274"/>
      <c r="Q8" s="194"/>
      <c r="R8" s="268"/>
      <c r="S8" s="269"/>
      <c r="T8" s="270"/>
      <c r="U8" s="258"/>
      <c r="V8" s="199"/>
      <c r="W8" s="199"/>
      <c r="X8" s="200"/>
      <c r="Y8" s="89"/>
      <c r="Z8" s="77"/>
      <c r="AA8" s="77"/>
      <c r="AH8" s="20">
        <f t="shared" si="0"/>
        <v>0</v>
      </c>
    </row>
    <row r="9" spans="1:34" s="20" customFormat="1" ht="20.100000000000001" customHeight="1">
      <c r="A9" s="27" t="s">
        <v>4</v>
      </c>
      <c r="B9" s="201" t="str">
        <f>Sheet1!$B$9</f>
        <v>Drawing Studio-I</v>
      </c>
      <c r="C9" s="201"/>
      <c r="D9" s="201"/>
      <c r="E9" s="201"/>
      <c r="F9" s="201"/>
      <c r="G9" s="201"/>
      <c r="H9" s="201"/>
      <c r="I9" s="201"/>
      <c r="J9" s="201"/>
      <c r="K9" s="201"/>
      <c r="L9" s="264" t="s">
        <v>5</v>
      </c>
      <c r="M9" s="264"/>
      <c r="N9" s="264"/>
      <c r="O9" s="288">
        <f>Sheet1!$O$9</f>
        <v>0</v>
      </c>
      <c r="P9" s="288"/>
      <c r="Q9" s="194"/>
      <c r="R9" s="268"/>
      <c r="S9" s="269"/>
      <c r="T9" s="270"/>
      <c r="U9" s="258"/>
      <c r="V9" s="199"/>
      <c r="W9" s="199"/>
      <c r="X9" s="200"/>
      <c r="Y9" s="89"/>
      <c r="Z9" s="77"/>
      <c r="AA9" s="77"/>
      <c r="AH9" s="20">
        <f t="shared" si="0"/>
        <v>0</v>
      </c>
    </row>
    <row r="10" spans="1:34" s="20" customFormat="1" ht="20.100000000000001" customHeight="1">
      <c r="A10" s="262" t="s">
        <v>120</v>
      </c>
      <c r="B10" s="262"/>
      <c r="C10" s="263" t="str">
        <f>Sheet1!$C$10</f>
        <v>Manzoor Ali Solangi</v>
      </c>
      <c r="D10" s="263"/>
      <c r="E10" s="263"/>
      <c r="F10" s="263"/>
      <c r="G10" s="263"/>
      <c r="H10" s="264" t="s">
        <v>121</v>
      </c>
      <c r="I10" s="264"/>
      <c r="J10" s="264"/>
      <c r="K10" s="201">
        <f>Sheet1!$K$10</f>
        <v>0</v>
      </c>
      <c r="L10" s="201"/>
      <c r="M10" s="201"/>
      <c r="N10" s="201"/>
      <c r="O10" s="201"/>
      <c r="P10" s="201"/>
      <c r="Q10" s="194"/>
      <c r="R10" s="268"/>
      <c r="S10" s="269"/>
      <c r="T10" s="270"/>
      <c r="U10" s="258"/>
      <c r="V10" s="199"/>
      <c r="W10" s="199"/>
      <c r="X10" s="200"/>
      <c r="Y10" s="89"/>
      <c r="Z10" s="77"/>
      <c r="AA10" s="77"/>
      <c r="AH10" s="20">
        <f t="shared" si="0"/>
        <v>0</v>
      </c>
    </row>
    <row r="11" spans="1:34" s="20" customFormat="1" ht="9.9499999999999993" customHeight="1">
      <c r="A11" s="182"/>
      <c r="B11" s="182"/>
      <c r="C11" s="182"/>
      <c r="D11" s="281" t="s">
        <v>137</v>
      </c>
      <c r="E11" s="281"/>
      <c r="F11" s="281" t="s">
        <v>137</v>
      </c>
      <c r="G11" s="281"/>
      <c r="H11" s="182"/>
      <c r="I11" s="182"/>
      <c r="J11" s="182"/>
      <c r="K11" s="182"/>
      <c r="L11" s="182"/>
      <c r="M11" s="182"/>
      <c r="N11" s="182"/>
      <c r="O11" s="182"/>
      <c r="P11" s="182"/>
      <c r="Q11" s="194"/>
      <c r="R11" s="268"/>
      <c r="S11" s="269"/>
      <c r="T11" s="270"/>
      <c r="U11" s="259" t="s">
        <v>138</v>
      </c>
      <c r="V11" s="164"/>
      <c r="W11" s="164"/>
      <c r="X11" s="165"/>
      <c r="Y11" s="91"/>
      <c r="Z11" s="79"/>
      <c r="AA11" s="79"/>
      <c r="AH11" s="20">
        <f t="shared" si="0"/>
        <v>0</v>
      </c>
    </row>
    <row r="12" spans="1:34" s="20" customFormat="1" ht="14.1" customHeight="1">
      <c r="A12" s="186" t="s">
        <v>7</v>
      </c>
      <c r="B12" s="130" t="s">
        <v>8</v>
      </c>
      <c r="C12" s="131"/>
      <c r="D12" s="172" t="s">
        <v>136</v>
      </c>
      <c r="E12" s="282"/>
      <c r="F12" s="282"/>
      <c r="G12" s="282"/>
      <c r="H12" s="282"/>
      <c r="I12" s="282"/>
      <c r="J12" s="282"/>
      <c r="K12" s="282"/>
      <c r="L12" s="282"/>
      <c r="M12" s="282"/>
      <c r="N12" s="282"/>
      <c r="O12" s="285">
        <f>Sheet1!$O$12</f>
        <v>60</v>
      </c>
      <c r="P12" s="286"/>
      <c r="Q12" s="194"/>
      <c r="R12" s="268"/>
      <c r="S12" s="269"/>
      <c r="T12" s="270"/>
      <c r="U12" s="259"/>
      <c r="V12" s="164"/>
      <c r="W12" s="164"/>
      <c r="X12" s="165"/>
      <c r="Y12" s="91"/>
      <c r="Z12" s="79"/>
      <c r="AA12" s="79"/>
      <c r="AH12" s="20">
        <f t="shared" si="0"/>
        <v>0</v>
      </c>
    </row>
    <row r="13" spans="1:34" s="20" customFormat="1" ht="14.1" customHeight="1">
      <c r="A13" s="187"/>
      <c r="B13" s="132"/>
      <c r="C13" s="133"/>
      <c r="D13" s="283"/>
      <c r="E13" s="284"/>
      <c r="F13" s="284"/>
      <c r="G13" s="284"/>
      <c r="H13" s="284"/>
      <c r="I13" s="284"/>
      <c r="J13" s="284"/>
      <c r="K13" s="284"/>
      <c r="L13" s="284"/>
      <c r="M13" s="284"/>
      <c r="N13" s="284"/>
      <c r="O13" s="275"/>
      <c r="P13" s="287"/>
      <c r="Q13" s="194"/>
      <c r="R13" s="268"/>
      <c r="S13" s="269"/>
      <c r="T13" s="270"/>
      <c r="U13" s="259"/>
      <c r="V13" s="164"/>
      <c r="W13" s="164"/>
      <c r="X13" s="165"/>
      <c r="Y13" s="91"/>
      <c r="Z13" s="79"/>
      <c r="AA13" s="79"/>
      <c r="AH13" s="20">
        <f t="shared" si="0"/>
        <v>0</v>
      </c>
    </row>
    <row r="14" spans="1:34" s="20" customFormat="1" ht="14.1" customHeight="1">
      <c r="A14" s="187"/>
      <c r="B14" s="132"/>
      <c r="C14" s="133"/>
      <c r="D14" s="172" t="s">
        <v>133</v>
      </c>
      <c r="E14" s="173"/>
      <c r="F14" s="172" t="s">
        <v>134</v>
      </c>
      <c r="G14" s="173"/>
      <c r="H14" s="179" t="s">
        <v>132</v>
      </c>
      <c r="I14" s="179"/>
      <c r="J14" s="179"/>
      <c r="K14" s="179"/>
      <c r="L14" s="179"/>
      <c r="M14" s="179"/>
      <c r="N14" s="179"/>
      <c r="O14" s="179"/>
      <c r="P14" s="179"/>
      <c r="Q14" s="194"/>
      <c r="R14" s="268"/>
      <c r="S14" s="269"/>
      <c r="T14" s="270"/>
      <c r="U14" s="259"/>
      <c r="V14" s="164"/>
      <c r="W14" s="164"/>
      <c r="X14" s="165"/>
      <c r="Y14" s="91"/>
      <c r="Z14" s="79"/>
      <c r="AA14" s="79"/>
      <c r="AH14" s="20">
        <f t="shared" si="0"/>
        <v>0</v>
      </c>
    </row>
    <row r="15" spans="1:34" s="20" customFormat="1" ht="14.1" customHeight="1" thickBot="1">
      <c r="A15" s="187"/>
      <c r="B15" s="132"/>
      <c r="C15" s="133"/>
      <c r="D15" s="174"/>
      <c r="E15" s="175"/>
      <c r="F15" s="174"/>
      <c r="G15" s="175"/>
      <c r="H15" s="179"/>
      <c r="I15" s="179"/>
      <c r="J15" s="179"/>
      <c r="K15" s="179"/>
      <c r="L15" s="179"/>
      <c r="M15" s="179"/>
      <c r="N15" s="179"/>
      <c r="O15" s="179"/>
      <c r="P15" s="179"/>
      <c r="Q15" s="194"/>
      <c r="R15" s="268"/>
      <c r="S15" s="269"/>
      <c r="T15" s="270"/>
      <c r="U15" s="259"/>
      <c r="V15" s="164"/>
      <c r="W15" s="164"/>
      <c r="X15" s="165"/>
      <c r="Y15" s="91"/>
      <c r="Z15" s="79"/>
      <c r="AA15" s="79"/>
      <c r="AH15" s="20">
        <f t="shared" si="0"/>
        <v>0</v>
      </c>
    </row>
    <row r="16" spans="1:34" s="20" customFormat="1" ht="14.1" customHeight="1" thickBot="1">
      <c r="A16" s="187"/>
      <c r="B16" s="132"/>
      <c r="C16" s="133"/>
      <c r="D16" s="174"/>
      <c r="E16" s="175"/>
      <c r="F16" s="174"/>
      <c r="G16" s="175"/>
      <c r="H16" s="181"/>
      <c r="I16" s="181"/>
      <c r="J16" s="181"/>
      <c r="K16" s="181"/>
      <c r="L16" s="181"/>
      <c r="M16" s="181"/>
      <c r="N16" s="181"/>
      <c r="O16" s="181"/>
      <c r="P16" s="181"/>
      <c r="Q16" s="194"/>
      <c r="R16" s="271"/>
      <c r="S16" s="272"/>
      <c r="T16" s="273"/>
      <c r="U16" s="260"/>
      <c r="V16" s="260"/>
      <c r="W16" s="260"/>
      <c r="X16" s="261"/>
      <c r="Y16" s="91"/>
      <c r="Z16" s="79"/>
      <c r="AA16" s="79"/>
    </row>
    <row r="17" spans="1:103" s="20" customFormat="1" ht="18" customHeight="1">
      <c r="A17" s="188"/>
      <c r="B17" s="134"/>
      <c r="C17" s="135"/>
      <c r="D17" s="21" t="s">
        <v>9</v>
      </c>
      <c r="E17" s="9">
        <f>(50*O12)/100</f>
        <v>30</v>
      </c>
      <c r="F17" s="21" t="s">
        <v>9</v>
      </c>
      <c r="G17" s="9">
        <f>(50*O12)/100</f>
        <v>30</v>
      </c>
      <c r="H17" s="168" t="s">
        <v>9</v>
      </c>
      <c r="I17" s="169"/>
      <c r="J17" s="169"/>
      <c r="K17" s="169"/>
      <c r="L17" s="169"/>
      <c r="M17" s="169"/>
      <c r="N17" s="169"/>
      <c r="O17" s="169"/>
      <c r="P17" s="9">
        <f>(E17+G17)</f>
        <v>60</v>
      </c>
      <c r="Q17" s="194"/>
      <c r="R17" s="24" t="s">
        <v>125</v>
      </c>
      <c r="S17" s="278" t="s">
        <v>122</v>
      </c>
      <c r="T17" s="235"/>
      <c r="U17" s="279"/>
      <c r="V17" s="279"/>
      <c r="W17" s="279"/>
      <c r="X17" s="280"/>
      <c r="Y17" s="88"/>
      <c r="Z17" s="76"/>
      <c r="AA17" s="76"/>
    </row>
    <row r="18" spans="1:103" s="20" customFormat="1" ht="5.0999999999999996" customHeight="1">
      <c r="A18" s="39"/>
      <c r="B18" s="130"/>
      <c r="C18" s="131"/>
      <c r="D18" s="128" t="s">
        <v>137</v>
      </c>
      <c r="E18" s="129"/>
      <c r="F18" s="128" t="s">
        <v>137</v>
      </c>
      <c r="G18" s="129"/>
      <c r="H18" s="130"/>
      <c r="I18" s="171"/>
      <c r="J18" s="171"/>
      <c r="K18" s="171"/>
      <c r="L18" s="171"/>
      <c r="M18" s="171"/>
      <c r="N18" s="171"/>
      <c r="O18" s="171"/>
      <c r="P18" s="131"/>
      <c r="Q18" s="194"/>
      <c r="R18" s="41"/>
      <c r="S18" s="162"/>
      <c r="T18" s="162"/>
      <c r="U18" s="162"/>
      <c r="V18" s="162"/>
      <c r="W18" s="162"/>
      <c r="X18" s="163"/>
      <c r="Y18" s="92"/>
      <c r="Z18" s="80"/>
      <c r="AA18" s="80"/>
      <c r="AF18" s="20" t="b">
        <f>Sheet2!$AF$38</f>
        <v>0</v>
      </c>
      <c r="AG18" s="20" t="str">
        <f>IF(AND(AF19=TRUE, AF18=TRUE),IF(A19-Sheet2!A38=1,"OK","INCORRECT"),"")</f>
        <v/>
      </c>
      <c r="BO18" s="20" t="str">
        <f>Sheet2!BO38</f>
        <v/>
      </c>
      <c r="BP18" s="20" t="b">
        <f>Sheet2!BP38</f>
        <v>0</v>
      </c>
      <c r="BQ18" s="20" t="b">
        <f>Sheet2!BQ38</f>
        <v>0</v>
      </c>
      <c r="BR18" s="20" t="b">
        <f>Sheet2!BR38</f>
        <v>0</v>
      </c>
      <c r="BS18" s="20" t="str">
        <f>Sheet2!BS38</f>
        <v/>
      </c>
      <c r="BT18" s="20" t="str">
        <f>Sheet2!BT38</f>
        <v/>
      </c>
      <c r="BU18" s="20" t="str">
        <f>Sheet2!BU38</f>
        <v/>
      </c>
      <c r="BV18" s="20" t="str">
        <f>Sheet2!BV38</f>
        <v/>
      </c>
      <c r="BW18" s="20" t="str">
        <f>Sheet2!BW38</f>
        <v/>
      </c>
      <c r="BX18" s="20" t="str">
        <f>Sheet2!BX38</f>
        <v>INCORRECT</v>
      </c>
      <c r="BY18" s="20" t="b">
        <f>Sheet2!BY38</f>
        <v>0</v>
      </c>
      <c r="BZ18" s="20" t="str">
        <f>Sheet2!BZ38</f>
        <v/>
      </c>
      <c r="CA18" s="20" t="b">
        <f>Sheet2!CA38</f>
        <v>0</v>
      </c>
      <c r="CB18" s="20" t="b">
        <f>Sheet2!CB38</f>
        <v>0</v>
      </c>
      <c r="CC18" s="20" t="b">
        <f>Sheet2!CC38</f>
        <v>0</v>
      </c>
      <c r="CD18" s="20" t="b">
        <f>Sheet2!CD38</f>
        <v>0</v>
      </c>
      <c r="CE18" s="20" t="b">
        <f>Sheet2!CE38</f>
        <v>0</v>
      </c>
      <c r="CF18" s="20" t="b">
        <f>Sheet2!CF38</f>
        <v>0</v>
      </c>
      <c r="CG18" s="20" t="str">
        <f>Sheet2!CG38</f>
        <v/>
      </c>
      <c r="CH18" s="20" t="str">
        <f>Sheet2!CH38</f>
        <v/>
      </c>
      <c r="CI18" s="20" t="str">
        <f>Sheet2!CI38</f>
        <v/>
      </c>
      <c r="CJ18" s="20" t="str">
        <f>Sheet2!CJ38</f>
        <v/>
      </c>
      <c r="CK18" s="20" t="str">
        <f>Sheet2!CK38</f>
        <v/>
      </c>
      <c r="CL18" s="20" t="str">
        <f>Sheet2!CL38</f>
        <v/>
      </c>
      <c r="CM18" s="20" t="str">
        <f>Sheet2!CM38</f>
        <v/>
      </c>
      <c r="CN18" s="20" t="str">
        <f>Sheet2!CN38</f>
        <v/>
      </c>
      <c r="CO18" s="20" t="str">
        <f>Sheet2!CO38</f>
        <v>NO</v>
      </c>
      <c r="CP18" s="20" t="str">
        <f>Sheet2!CP38</f>
        <v>NO</v>
      </c>
      <c r="CQ18" s="20" t="str">
        <f>Sheet2!CQ38</f>
        <v>NO</v>
      </c>
      <c r="CR18" s="20" t="str">
        <f>Sheet2!CR38</f>
        <v>NO</v>
      </c>
      <c r="CS18" s="20" t="str">
        <f>Sheet2!CS38</f>
        <v>OK</v>
      </c>
      <c r="CT18" s="20" t="b">
        <f>Sheet2!CT38</f>
        <v>0</v>
      </c>
      <c r="CU18" s="20" t="b">
        <f>Sheet2!CU38</f>
        <v>0</v>
      </c>
      <c r="CV18" s="20" t="b">
        <f>Sheet2!CV38</f>
        <v>0</v>
      </c>
      <c r="CW18" s="20" t="b">
        <f>Sheet2!CW38</f>
        <v>0</v>
      </c>
      <c r="CX18" s="20" t="str">
        <f>Sheet2!CX38</f>
        <v>SEQUENCE INCORRECT</v>
      </c>
      <c r="CY18" s="20">
        <f>Sheet2!CY38</f>
        <v>19</v>
      </c>
    </row>
    <row r="19" spans="1:103" s="20" customFormat="1" ht="20.100000000000001" customHeight="1" thickBot="1">
      <c r="A19" s="37"/>
      <c r="B19" s="126"/>
      <c r="C19" s="127"/>
      <c r="D19" s="126"/>
      <c r="E19" s="127"/>
      <c r="F19" s="126"/>
      <c r="G19" s="127"/>
      <c r="H19" s="139" t="str">
        <f>IF(AND(AG19="OK",R19="OK"),IF(AND(A19&lt;&gt;"",D19&lt;&gt;"",F19&lt;&gt;"",OR(D19&lt;=E17,D19="ABS"),OR(F19&lt;=G17,F19="ABS")),IF(AND(F19="ABS"),"ABS",IF(SUM(D19:F19)=0,"ZERO",SUM(D19,F19))),""),"")</f>
        <v/>
      </c>
      <c r="I19" s="140"/>
      <c r="J19" s="140"/>
      <c r="K19" s="140"/>
      <c r="L19" s="140"/>
      <c r="M19" s="140"/>
      <c r="N19" s="140"/>
      <c r="O19" s="140"/>
      <c r="P19" s="141"/>
      <c r="Q19" s="194"/>
      <c r="R19" s="49" t="str">
        <f>IF(A19&lt;&gt;"",IF(CX19="SEQUENCE CORRECT",IF(OR(T(AB19)="OK",T(Z19)="oKK",T(Y19)="oKK",T(AA19)="oKK",T(AC19)="oOk",T(AD19)="Okk",AE19="ok"),"OK","FORMAT INCORRECT"),"SEQUENCE INCORRECT"),"")</f>
        <v/>
      </c>
      <c r="S19" s="196" t="str">
        <f>IF(OR(AND(OR(D19&lt;=E17,D19=0,D19="ABS"),OR(F19&lt;=G17,F19=0,F19="ABS"))),IF(OR(AND(A19="",B19="",D19="",F19=""),AND(A19&lt;&gt;"",B19&lt;&gt;"",D19&lt;&gt;"",F19&lt;&gt;"", AG19="OK")),"","Given Marks or Format is incorrect"), "Given Marks or Format is incorrect")</f>
        <v/>
      </c>
      <c r="T19" s="197"/>
      <c r="U19" s="197"/>
      <c r="V19" s="197"/>
      <c r="W19" s="197"/>
      <c r="X19" s="198"/>
      <c r="Y19" s="93"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15"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15"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13" t="b">
        <f>IF(AND( EXACT(LEFT(B19,LEN(G8)), G8),ISNUMBER(INT(MID(B19,(LEN(G8)+1),1))),ISNUMBER(INT(MID(B19,(LEN(G8)+2),1))), MID(B19,(LEN(G8)+1),2)&lt;&gt;"00",OR(ISNUMBER(INT(MID(B19,(LEN(G8)+3),1))),MID(B19,(LEN(G8)+3),1)=""),  OR(AND(ISNUMBER(INT(MID(B19,(LEN(G8)+1),3))),MID(B19,(LEN(G8)+1),1)&lt;&gt;"0", MID(B19,(LEN(G8)+4),1)=""),AND((ISNUMBER(INT(MID(B19,(LEN(G8)+1),2)))),MID(B19,(LEN(G8)+3),1)=""))),"OK")</f>
        <v>0</v>
      </c>
      <c r="AC19" s="14"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15"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6"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20" t="b">
        <f>IF(ISNUMBER(A19)&lt;&gt;"",AND(ISNUMBER(INT(MID(A19,1,3))),MID(A19,4,1)="",MID(A19,1,1)&lt;&gt;"0"))</f>
        <v>0</v>
      </c>
      <c r="AG19" s="20" t="str">
        <f>IF(AND(AG18="OK",AF19=TRUE),"OK","S# INCORRECT")</f>
        <v>S# INCORRECT</v>
      </c>
      <c r="BO19" s="20" t="str">
        <f>RIGHT(B19,3)</f>
        <v/>
      </c>
      <c r="BP19" s="20" t="b">
        <f>ISNUMBER(INT((MID(BO19,1,1))))</f>
        <v>0</v>
      </c>
      <c r="BQ19" s="20" t="b">
        <f>ISNUMBER(INT((MID(BO19,2,1))))</f>
        <v>0</v>
      </c>
      <c r="BR19" s="20" t="b">
        <f>ISNUMBER(INT((MID(BO19,3,1))))</f>
        <v>0</v>
      </c>
      <c r="BS19" s="20" t="str">
        <f>IF(BP19=TRUE, MID(BO19,1,1),"")</f>
        <v/>
      </c>
      <c r="BT19" s="20" t="str">
        <f>IF(BQ19=TRUE, MID(BO19,2,1),"")</f>
        <v/>
      </c>
      <c r="BU19" s="20" t="str">
        <f>IF(BR19=TRUE, MID(BO19,3,1),"")</f>
        <v/>
      </c>
      <c r="BV19" s="20" t="str">
        <f>T(BS19)&amp;T(BT19)&amp;T(BU19)</f>
        <v/>
      </c>
      <c r="BW19" s="44" t="str">
        <f>IF(BV19="","",INT(TRIM(BV19)))</f>
        <v/>
      </c>
      <c r="BX19" s="45" t="str">
        <f>"OK"</f>
        <v>OK</v>
      </c>
      <c r="BY19" s="20" t="b">
        <f>BW19&gt;BW18</f>
        <v>0</v>
      </c>
      <c r="BZ19" s="46" t="str">
        <f>LEFT(B19,6)</f>
        <v/>
      </c>
      <c r="CA19" s="20" t="b">
        <f>ISNUMBER(INT((MID(BZ19,1,1))))</f>
        <v>0</v>
      </c>
      <c r="CB19" s="20" t="b">
        <f>ISNUMBER(INT((MID(BZ19,2,1))))</f>
        <v>0</v>
      </c>
      <c r="CC19" s="20" t="b">
        <f>ISNUMBER(INT((MID(BZ19,3,1))))</f>
        <v>0</v>
      </c>
      <c r="CD19" s="20" t="b">
        <f>ISNUMBER(INT((MID(BZ19,4,1))))</f>
        <v>0</v>
      </c>
      <c r="CE19" s="20" t="b">
        <f>ISNUMBER(INT((MID(BZ19,5,1))))</f>
        <v>0</v>
      </c>
      <c r="CF19" s="20" t="b">
        <f>ISNUMBER(INT((MID(BZ19,6,1))))</f>
        <v>0</v>
      </c>
      <c r="CG19" s="20" t="str">
        <f>IF(CA19=TRUE, MID(BZ19,1,1),"")</f>
        <v/>
      </c>
      <c r="CH19" s="20" t="str">
        <f>IF(CB19=TRUE, MID(BZ19,2,1),"")</f>
        <v/>
      </c>
      <c r="CI19" s="20" t="str">
        <f>IF(CC19=TRUE, MID(BZ19,3,1),"")</f>
        <v/>
      </c>
      <c r="CJ19" s="20" t="str">
        <f>IF(CD19=TRUE, MID(BZ19,4,1),"")</f>
        <v/>
      </c>
      <c r="CK19" s="20" t="str">
        <f>IF(CE19=TRUE, MID(BZ19,5,1),"")</f>
        <v/>
      </c>
      <c r="CL19" s="20" t="str">
        <f>IF(CF19=TRUE, MID(BZ19,6,1),"")</f>
        <v/>
      </c>
      <c r="CM19" s="46" t="str">
        <f>TRIM(T(CG19)&amp;T(CH19)&amp;T(CI19))</f>
        <v/>
      </c>
      <c r="CN19" s="46" t="str">
        <f>TRIM(T(CJ19)&amp;T(CK19)&amp;T(CL19))</f>
        <v/>
      </c>
      <c r="CO19" s="47" t="str">
        <f>IF(OR(MID(BZ19,3,1)="-",MID(BZ19,4,1)="-"),T(CM19),"NO")</f>
        <v>NO</v>
      </c>
      <c r="CP19" s="47" t="str">
        <f>IF(OR(MID(BZ19,3,1)="-",MID(BZ19,4,1)="-"),T(CN19),"NO")</f>
        <v>NO</v>
      </c>
      <c r="CQ19" s="45" t="str">
        <f>IF(AND(CO19&lt;&gt;"NO", CP19&lt;&gt;"NO"),IF(CP19&lt;CO19,"OK","INCORRECT"),"NO")</f>
        <v>NO</v>
      </c>
      <c r="CR19" s="45" t="str">
        <f>IF(AND(CO19&lt;&gt;"NO", CP19&lt;&gt;"NO"),IF(CP19&lt;=CP18,"OK","INCORRECT"),"NO")</f>
        <v>NO</v>
      </c>
      <c r="CS19" s="47" t="str">
        <f>IF(OR(AND(OR(AND(CQ19="NO",CR19="NO"),AND(CQ19="OK", CR19="OK")),AND(CQ18="NO", CR18="NO")),AND(AND(CQ19="OK",CR19="OK",OR(AND(CQ18="NO", CR18="NO"),AND(CQ18="OK", CR18="OK"))))),"OK","INCORRECT")</f>
        <v>OK</v>
      </c>
      <c r="CT19" s="20" t="b">
        <f>IF(CS19="OK",IF(AND(CO18="NO",CO19="NO"),BW19&gt;BW18))</f>
        <v>0</v>
      </c>
      <c r="CU19" s="20" t="b">
        <f>IF(CS19="OK",AND(CQ19="OK",CR19="OK",CQ18="NO",CR18="NO"))</f>
        <v>0</v>
      </c>
      <c r="CV19" s="20" t="b">
        <f>IF(CS19="OK",IF(AND(EXACT(CN18,CN19)),BW19&gt;BW18))</f>
        <v>0</v>
      </c>
      <c r="CW19" s="20" t="b">
        <f>IF(CS19="OK",CP19&lt;CP18)</f>
        <v>0</v>
      </c>
      <c r="CX19" s="46" t="str">
        <f>IF(AND(CT19=FALSE,CU19=FALSE,CV19=FALSE,CW19=FALSE),"SEQUENCE INCORRECT","SEQUENCE CORRECT")</f>
        <v>SEQUENCE INCORRECT</v>
      </c>
      <c r="CY19" s="48">
        <f>COUNTIF(B18:B18,T(B19))</f>
        <v>1</v>
      </c>
    </row>
    <row r="20" spans="1:103" s="20" customFormat="1" ht="20.100000000000001" customHeight="1" thickBot="1">
      <c r="A20" s="59"/>
      <c r="B20" s="126"/>
      <c r="C20" s="127"/>
      <c r="D20" s="126"/>
      <c r="E20" s="127"/>
      <c r="F20" s="126"/>
      <c r="G20" s="127"/>
      <c r="H20" s="139" t="str">
        <f>IF(AND(AG20="OK",R20="OK"),IF(AND(A20&lt;&gt;"",D20&lt;&gt;"",F20&lt;&gt;"",OR(D20&lt;=E17,D20="ABS"),OR(F20&lt;=G17,F20="ABS")),IF(AND(F20="ABS"),"ABS",IF(SUM(D20:F20)=0,"ZERO",SUM(D20,F20))),""),"")</f>
        <v/>
      </c>
      <c r="I20" s="140"/>
      <c r="J20" s="140"/>
      <c r="K20" s="140"/>
      <c r="L20" s="140"/>
      <c r="M20" s="140"/>
      <c r="N20" s="140"/>
      <c r="O20" s="140"/>
      <c r="P20" s="141"/>
      <c r="Q20" s="194"/>
      <c r="R20" s="49" t="str">
        <f t="shared" ref="R20:R38" si="1">IF(A20&lt;&gt;"",IF(CX20="SEQUENCE CORRECT",IF(OR(T(AB20)="OK",T(Z20)="oKK",T(Y20)="oKK",T(AA20)="oKK",T(AC20)="oOk",T(AD20)="Okk",AE20="ok"),"OK","FORMAT INCORRECT"),"SEQUENCE INCORRECT"),"")</f>
        <v/>
      </c>
      <c r="S20" s="145" t="str">
        <f>IF(OR(AND(OR(D20&lt;=E17,D20=0,D20="ABS"),OR(F20&lt;=G17,F20=0,F20="ABS"))),IF(OR(AND(A20="",B20="",D20="",F20=""),AND(A20&lt;&gt;"",B20&lt;&gt;"",D20&lt;&gt;"",F20&lt;&gt;"", AG20="OK")),"","Given Marks or Format is incorrect"), "Given Marks or Format is incorrect")</f>
        <v/>
      </c>
      <c r="T20" s="146"/>
      <c r="U20" s="146"/>
      <c r="V20" s="146"/>
      <c r="W20" s="146"/>
      <c r="X20" s="147"/>
      <c r="Y20" s="93"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15"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15"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13" t="b">
        <f>IF(AND( EXACT(LEFT(B20,LEN(G8)), G8),ISNUMBER(INT(MID(B20,(LEN(G8)+1),1))),ISNUMBER(INT(MID(B20,(LEN(G8)+2),1))), MID(B20,(LEN(G8)+1),2)&lt;&gt;"00",OR(ISNUMBER(INT(MID(B20,(LEN(G8)+3),1))),MID(B20,(LEN(G8)+3),1)=""),  OR(AND(ISNUMBER(INT(MID(B20,(LEN(G8)+1),3))),MID(B20,(LEN(G8)+1),1)&lt;&gt;"0", MID(B20,(LEN(G8)+4),1)=""),AND((ISNUMBER(INT(MID(B20,(LEN(G8)+1),2)))),MID(B20,(LEN(G8)+3),1)=""))),"OK")</f>
        <v>0</v>
      </c>
      <c r="AC20" s="14"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15"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6"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0" t="b">
        <f>IF(AND(ISNUMBER(A19)&lt;&gt;"",ISNUMBER(A20)&lt;&gt;""),IF(AND(ISNUMBER(A20),ISNUMBER(A19)),IF(A20-A19=1,AND(ISNUMBER(INT(MID(A20,1,3))),MID(A20,4,1)="",MID(A20,1,1)&lt;&gt;"0"))))</f>
        <v>0</v>
      </c>
      <c r="AG20" s="20" t="str">
        <f t="shared" ref="AG20:AG38" si="2">IF(AF20=TRUE,"OK","S# INCORRECT")</f>
        <v>S# INCORRECT</v>
      </c>
      <c r="BO20" s="20" t="str">
        <f t="shared" ref="BO20:BO38" si="3">RIGHT(B20,3)</f>
        <v/>
      </c>
      <c r="BP20" s="20" t="b">
        <f t="shared" ref="BP20:BP38" si="4">ISNUMBER(INT((MID(BO20,1,1))))</f>
        <v>0</v>
      </c>
      <c r="BQ20" s="20" t="b">
        <f t="shared" ref="BQ20:BQ38" si="5">ISNUMBER(INT((MID(BO20,2,1))))</f>
        <v>0</v>
      </c>
      <c r="BR20" s="20" t="b">
        <f t="shared" ref="BR20:BR38" si="6">ISNUMBER(INT((MID(BO20,3,1))))</f>
        <v>0</v>
      </c>
      <c r="BS20" s="20" t="str">
        <f t="shared" ref="BS20:BS38" si="7">IF(BP20=TRUE, MID(BO20,1,1),"")</f>
        <v/>
      </c>
      <c r="BT20" s="20" t="str">
        <f t="shared" ref="BT20:BT38" si="8">IF(BQ20=TRUE, MID(BO20,2,1),"")</f>
        <v/>
      </c>
      <c r="BU20" s="20" t="str">
        <f t="shared" ref="BU20:BU38" si="9">IF(BR20=TRUE, MID(BO20,3,1),"")</f>
        <v/>
      </c>
      <c r="BV20" s="20" t="str">
        <f t="shared" ref="BV20:BV38" si="10">T(BS20)&amp;T(BT20)&amp;T(BU20)</f>
        <v/>
      </c>
      <c r="BW20" s="44" t="str">
        <f t="shared" ref="BW20:BW38" si="11">IF(BV20="","",INT(TRIM(BV20)))</f>
        <v/>
      </c>
      <c r="BX20" s="45" t="str">
        <f>IF(BW20&gt;BW19,"OK","INCORRECT")</f>
        <v>INCORRECT</v>
      </c>
      <c r="BY20" s="20" t="b">
        <f>BW20&gt;BW19</f>
        <v>0</v>
      </c>
      <c r="BZ20" s="46" t="str">
        <f t="shared" ref="BZ20:BZ38" si="12">LEFT(B20,6)</f>
        <v/>
      </c>
      <c r="CA20" s="20" t="b">
        <f t="shared" ref="CA20:CA38" si="13">ISNUMBER(INT((MID(BZ20,1,1))))</f>
        <v>0</v>
      </c>
      <c r="CB20" s="20" t="b">
        <f t="shared" ref="CB20:CB38" si="14">ISNUMBER(INT((MID(BZ20,2,1))))</f>
        <v>0</v>
      </c>
      <c r="CC20" s="20" t="b">
        <f t="shared" ref="CC20:CC38" si="15">ISNUMBER(INT((MID(BZ20,3,1))))</f>
        <v>0</v>
      </c>
      <c r="CD20" s="20" t="b">
        <f t="shared" ref="CD20:CD38" si="16">ISNUMBER(INT((MID(BZ20,4,1))))</f>
        <v>0</v>
      </c>
      <c r="CE20" s="20" t="b">
        <f t="shared" ref="CE20:CE38" si="17">ISNUMBER(INT((MID(BZ20,5,1))))</f>
        <v>0</v>
      </c>
      <c r="CF20" s="20" t="b">
        <f t="shared" ref="CF20:CF38" si="18">ISNUMBER(INT((MID(BZ20,6,1))))</f>
        <v>0</v>
      </c>
      <c r="CG20" s="20" t="str">
        <f t="shared" ref="CG20:CG38" si="19">IF(CA20=TRUE, MID(BZ20,1,1),"")</f>
        <v/>
      </c>
      <c r="CH20" s="20" t="str">
        <f t="shared" ref="CH20:CH38" si="20">IF(CB20=TRUE, MID(BZ20,2,1),"")</f>
        <v/>
      </c>
      <c r="CI20" s="20" t="str">
        <f t="shared" ref="CI20:CI38" si="21">IF(CC20=TRUE, MID(BZ20,3,1),"")</f>
        <v/>
      </c>
      <c r="CJ20" s="20" t="str">
        <f t="shared" ref="CJ20:CJ38" si="22">IF(CD20=TRUE, MID(BZ20,4,1),"")</f>
        <v/>
      </c>
      <c r="CK20" s="20" t="str">
        <f t="shared" ref="CK20:CK38" si="23">IF(CE20=TRUE, MID(BZ20,5,1),"")</f>
        <v/>
      </c>
      <c r="CL20" s="20" t="str">
        <f t="shared" ref="CL20:CL38" si="24">IF(CF20=TRUE, MID(BZ20,6,1),"")</f>
        <v/>
      </c>
      <c r="CM20" s="46" t="str">
        <f t="shared" ref="CM20:CM38" si="25">TRIM(T(CG20)&amp;T(CH20)&amp;T(CI20))</f>
        <v/>
      </c>
      <c r="CN20" s="46" t="str">
        <f t="shared" ref="CN20:CN38" si="26">TRIM(T(CJ20)&amp;T(CK20)&amp;T(CL20))</f>
        <v/>
      </c>
      <c r="CO20" s="47" t="str">
        <f t="shared" ref="CO20:CO38" si="27">IF(OR(MID(BZ20,3,1)="-",MID(BZ20,4,1)="-"),T(CM20),"NO")</f>
        <v>NO</v>
      </c>
      <c r="CP20" s="47" t="str">
        <f t="shared" ref="CP20:CP38" si="28">IF(OR(MID(BZ20,3,1)="-",MID(BZ20,4,1)="-"),T(CN20),"NO")</f>
        <v>NO</v>
      </c>
      <c r="CQ20" s="45" t="str">
        <f>IF(AND(CO20&lt;&gt;"NO", CP20&lt;&gt;"NO"),IF(CP20&lt;CO20,"OK","INCORRECT"),"NO")</f>
        <v>NO</v>
      </c>
      <c r="CR20" s="45" t="str">
        <f>IF(AND(CO20&lt;&gt;"NO", CP20&lt;&gt;"NO"),IF(CP20&lt;=CP19,"OK","INCORRECT"),"NO")</f>
        <v>NO</v>
      </c>
      <c r="CS20" s="47" t="str">
        <f>IF(OR(AND(OR(AND(CQ20="NO",CR20="NO"),AND(CQ20="OK", CR20="OK")),AND(CQ19="NO", CR19="NO")),AND(AND(CQ20="OK",CR20="OK",OR(AND(CQ19="NO", CR19="NO"),AND(CQ19="OK", CR19="OK"))))),"OK","INCORRECT")</f>
        <v>OK</v>
      </c>
      <c r="CT20" s="20" t="b">
        <f>IF(CS20="OK",IF(AND(CO19="NO",CO20="NO"),BW20&gt;BW19))</f>
        <v>0</v>
      </c>
      <c r="CU20" s="20" t="b">
        <f>IF(CS20="OK",AND(CQ20="OK",CR20="OK",CQ19="NO",CR19="NO"))</f>
        <v>0</v>
      </c>
      <c r="CV20" s="20" t="b">
        <f>IF(CS20="OK",IF(AND(EXACT(CN19,CN20)),BW20&gt;BW19))</f>
        <v>0</v>
      </c>
      <c r="CW20" s="20" t="b">
        <f>IF(CS20="OK",CP20&lt;CP19)</f>
        <v>0</v>
      </c>
      <c r="CX20" s="46" t="str">
        <f>IF(AND(CT20=FALSE,CU20=FALSE,CV20=FALSE,CW20=FALSE),"SEQUENCE INCORRECT","SEQUENCE CORRECT")</f>
        <v>SEQUENCE INCORRECT</v>
      </c>
      <c r="CY20" s="48">
        <f>COUNTIF(B19:B19,T(B20))</f>
        <v>1</v>
      </c>
    </row>
    <row r="21" spans="1:103" s="20" customFormat="1" ht="20.100000000000001" customHeight="1" thickBot="1">
      <c r="A21" s="37"/>
      <c r="B21" s="126"/>
      <c r="C21" s="127"/>
      <c r="D21" s="126"/>
      <c r="E21" s="127"/>
      <c r="F21" s="126"/>
      <c r="G21" s="127"/>
      <c r="H21" s="139" t="str">
        <f>IF(AND(AG21="OK",R21="OK"),IF(AND(A21&lt;&gt;"",D21&lt;&gt;"",F21&lt;&gt;"",OR(D21&lt;=E17,D21="ABS"),OR(F21&lt;=G17,F21="ABS")),IF(AND(F21="ABS"),"ABS",IF(SUM(D21:F21)=0,"ZERO",SUM(D21,F21))),""),"")</f>
        <v/>
      </c>
      <c r="I21" s="140"/>
      <c r="J21" s="140"/>
      <c r="K21" s="140"/>
      <c r="L21" s="140"/>
      <c r="M21" s="140"/>
      <c r="N21" s="140"/>
      <c r="O21" s="140"/>
      <c r="P21" s="141"/>
      <c r="Q21" s="194"/>
      <c r="R21" s="49" t="str">
        <f t="shared" si="1"/>
        <v/>
      </c>
      <c r="S21" s="145" t="str">
        <f>IF(OR(AND(OR(D21&lt;=E17,D21=0,D21="ABS"),OR(F21&lt;=G17,F21=0,F21="ABS"))),IF(OR(AND(A21="",B21="",D21="",F21=""),AND(A21&lt;&gt;"",B21&lt;&gt;"",D21&lt;&gt;"",F21&lt;&gt;"", AG21="OK")),"","Given Marks or Format is incorrect"), "Given Marks or Format is incorrect")</f>
        <v/>
      </c>
      <c r="T21" s="146"/>
      <c r="U21" s="146"/>
      <c r="V21" s="146"/>
      <c r="W21" s="146"/>
      <c r="X21" s="147"/>
      <c r="Y21" s="93"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15"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5"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3" t="b">
        <f>IF(AND( EXACT(LEFT(B21,LEN(G8)), G8),ISNUMBER(INT(MID(B21,(LEN(G8)+1),1))),ISNUMBER(INT(MID(B21,(LEN(G8)+2),1))), MID(B21,(LEN(G8)+1),2)&lt;&gt;"00",OR(ISNUMBER(INT(MID(B21,(LEN(G8)+3),1))),MID(B21,(LEN(G8)+3),1)=""),  OR(AND(ISNUMBER(INT(MID(B21,(LEN(G8)+1),3))),MID(B21,(LEN(G8)+1),1)&lt;&gt;"0", MID(B21,(LEN(G8)+4),1)=""),AND((ISNUMBER(INT(MID(B21,(LEN(G8)+1),2)))),MID(B21,(LEN(G8)+3),1)=""))),"OK")</f>
        <v>0</v>
      </c>
      <c r="AC21" s="14"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5"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6"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0" t="b">
        <f t="shared" ref="AF21:AF38" si="29">IF(AND(ISNUMBER(A20)&lt;&gt;"",ISNUMBER(A21)&lt;&gt;""),IF(AND(ISNUMBER(A21),ISNUMBER(A20)),IF(A21-A20=1,AND(ISNUMBER(INT(MID(A21,1,3))),MID(A21,4,1)="",MID(A21,1,1)&lt;&gt;"0"))))</f>
        <v>0</v>
      </c>
      <c r="AG21" s="20" t="str">
        <f t="shared" si="2"/>
        <v>S# INCORRECT</v>
      </c>
      <c r="BO21" s="20" t="str">
        <f t="shared" si="3"/>
        <v/>
      </c>
      <c r="BP21" s="20" t="b">
        <f t="shared" si="4"/>
        <v>0</v>
      </c>
      <c r="BQ21" s="20" t="b">
        <f t="shared" si="5"/>
        <v>0</v>
      </c>
      <c r="BR21" s="20" t="b">
        <f t="shared" si="6"/>
        <v>0</v>
      </c>
      <c r="BS21" s="20" t="str">
        <f t="shared" si="7"/>
        <v/>
      </c>
      <c r="BT21" s="20" t="str">
        <f t="shared" si="8"/>
        <v/>
      </c>
      <c r="BU21" s="20" t="str">
        <f t="shared" si="9"/>
        <v/>
      </c>
      <c r="BV21" s="20" t="str">
        <f t="shared" si="10"/>
        <v/>
      </c>
      <c r="BW21" s="44" t="str">
        <f t="shared" si="11"/>
        <v/>
      </c>
      <c r="BX21" s="45" t="str">
        <f t="shared" ref="BX21:BX38" si="30">IF(BW21&gt;BW20,"OK","INCORRECT")</f>
        <v>INCORRECT</v>
      </c>
      <c r="BY21" s="20" t="b">
        <f t="shared" ref="BY21:BY38" si="31">BW21&gt;BW20</f>
        <v>0</v>
      </c>
      <c r="BZ21" s="46" t="str">
        <f t="shared" si="12"/>
        <v/>
      </c>
      <c r="CA21" s="20" t="b">
        <f t="shared" si="13"/>
        <v>0</v>
      </c>
      <c r="CB21" s="20" t="b">
        <f t="shared" si="14"/>
        <v>0</v>
      </c>
      <c r="CC21" s="20" t="b">
        <f t="shared" si="15"/>
        <v>0</v>
      </c>
      <c r="CD21" s="20" t="b">
        <f t="shared" si="16"/>
        <v>0</v>
      </c>
      <c r="CE21" s="20" t="b">
        <f t="shared" si="17"/>
        <v>0</v>
      </c>
      <c r="CF21" s="20" t="b">
        <f t="shared" si="18"/>
        <v>0</v>
      </c>
      <c r="CG21" s="20" t="str">
        <f t="shared" si="19"/>
        <v/>
      </c>
      <c r="CH21" s="20" t="str">
        <f t="shared" si="20"/>
        <v/>
      </c>
      <c r="CI21" s="20" t="str">
        <f t="shared" si="21"/>
        <v/>
      </c>
      <c r="CJ21" s="20" t="str">
        <f t="shared" si="22"/>
        <v/>
      </c>
      <c r="CK21" s="20" t="str">
        <f t="shared" si="23"/>
        <v/>
      </c>
      <c r="CL21" s="20" t="str">
        <f t="shared" si="24"/>
        <v/>
      </c>
      <c r="CM21" s="46" t="str">
        <f t="shared" si="25"/>
        <v/>
      </c>
      <c r="CN21" s="46" t="str">
        <f t="shared" si="26"/>
        <v/>
      </c>
      <c r="CO21" s="47" t="str">
        <f t="shared" si="27"/>
        <v>NO</v>
      </c>
      <c r="CP21" s="47" t="str">
        <f t="shared" si="28"/>
        <v>NO</v>
      </c>
      <c r="CQ21" s="45" t="str">
        <f t="shared" ref="CQ21:CQ38" si="32">IF(AND(CO21&lt;&gt;"NO", CP21&lt;&gt;"NO"),IF(CP21&lt;CO21,"OK","INCORRECT"),"NO")</f>
        <v>NO</v>
      </c>
      <c r="CR21" s="45" t="str">
        <f t="shared" ref="CR21:CR38" si="33">IF(AND(CO21&lt;&gt;"NO", CP21&lt;&gt;"NO"),IF(CP21&lt;=CP20,"OK","INCORRECT"),"NO")</f>
        <v>NO</v>
      </c>
      <c r="CS21" s="47" t="str">
        <f t="shared" ref="CS21:CS38" si="34">IF(OR(AND(OR(AND(CQ21="NO",CR21="NO"),AND(CQ21="OK", CR21="OK")),AND(CQ20="NO", CR20="NO")),AND(AND(CQ21="OK",CR21="OK",OR(AND(CQ20="NO", CR20="NO"),AND(CQ20="OK", CR20="OK"))))),"OK","INCORRECT")</f>
        <v>OK</v>
      </c>
      <c r="CT21" s="20" t="b">
        <f t="shared" ref="CT21:CT38" si="35">IF(CS21="OK",IF(AND(CO20="NO",CO21="NO"),BW21&gt;BW20))</f>
        <v>0</v>
      </c>
      <c r="CU21" s="20" t="b">
        <f t="shared" ref="CU21:CU38" si="36">IF(CS21="OK",AND(CQ21="OK",CR21="OK",CQ20="NO",CR20="NO"))</f>
        <v>0</v>
      </c>
      <c r="CV21" s="20" t="b">
        <f t="shared" ref="CV21:CV38" si="37">IF(CS21="OK",IF(AND(EXACT(CN20,CN21)),BW21&gt;BW20))</f>
        <v>0</v>
      </c>
      <c r="CW21" s="20" t="b">
        <f t="shared" ref="CW21:CW38" si="38">IF(CS21="OK",CP21&lt;CP20)</f>
        <v>0</v>
      </c>
      <c r="CX21" s="46" t="str">
        <f t="shared" ref="CX21:CX38" si="39">IF(AND(CT21=FALSE,CU21=FALSE,CV21=FALSE,CW21=FALSE),"SEQUENCE INCORRECT","SEQUENCE CORRECT")</f>
        <v>SEQUENCE INCORRECT</v>
      </c>
      <c r="CY21" s="48">
        <f>COUNTIF(B19:B20,T(B21))</f>
        <v>2</v>
      </c>
    </row>
    <row r="22" spans="1:103" s="20" customFormat="1" ht="20.100000000000001" customHeight="1" thickBot="1">
      <c r="A22" s="59"/>
      <c r="B22" s="126"/>
      <c r="C22" s="127"/>
      <c r="D22" s="126"/>
      <c r="E22" s="127"/>
      <c r="F22" s="126"/>
      <c r="G22" s="127"/>
      <c r="H22" s="139" t="str">
        <f>IF(AND(AG22="OK",R22="OK"),IF(AND(A22&lt;&gt;"",D22&lt;&gt;"",F22&lt;&gt;"",OR(D22&lt;=E17,D22="ABS"),OR(F22&lt;=G17,F22="ABS")),IF(AND(F22="ABS"),"ABS",IF(SUM(D22:F22)=0,"ZERO",SUM(D22,F22))),""),"")</f>
        <v/>
      </c>
      <c r="I22" s="140"/>
      <c r="J22" s="140"/>
      <c r="K22" s="140"/>
      <c r="L22" s="140"/>
      <c r="M22" s="140"/>
      <c r="N22" s="140"/>
      <c r="O22" s="140"/>
      <c r="P22" s="141"/>
      <c r="Q22" s="194"/>
      <c r="R22" s="49" t="str">
        <f t="shared" si="1"/>
        <v/>
      </c>
      <c r="S22" s="145" t="str">
        <f>IF(OR(AND(OR(D22&lt;=E17,D22=0,D22="ABS"),OR(F22&lt;=G17,F22=0,F22="ABS"))),IF(OR(AND(A22="",B22="",D22="",F22=""),AND(A22&lt;&gt;"",B22&lt;&gt;"",D22&lt;&gt;"",F22&lt;&gt;"", AG22="OK")),"","Given Marks or Format is incorrect"), "Given Marks or Format is incorrect")</f>
        <v/>
      </c>
      <c r="T22" s="146"/>
      <c r="U22" s="146"/>
      <c r="V22" s="146"/>
      <c r="W22" s="146"/>
      <c r="X22" s="147"/>
      <c r="Y22" s="93"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15"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5"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3" t="b">
        <f>IF(AND( EXACT(LEFT(B22,LEN(G8)), G8),ISNUMBER(INT(MID(B22,(LEN(G8)+1),1))),ISNUMBER(INT(MID(B22,(LEN(G8)+2),1))), MID(B22,(LEN(G8)+1),2)&lt;&gt;"00",OR(ISNUMBER(INT(MID(B22,(LEN(G8)+3),1))),MID(B22,(LEN(G8)+3),1)=""),  OR(AND(ISNUMBER(INT(MID(B22,(LEN(G8)+1),3))),MID(B22,(LEN(G8)+1),1)&lt;&gt;"0", MID(B22,(LEN(G8)+4),1)=""),AND((ISNUMBER(INT(MID(B22,(LEN(G8)+1),2)))),MID(B22,(LEN(G8)+3),1)=""))),"OK")</f>
        <v>0</v>
      </c>
      <c r="AC22" s="14"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5"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6"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0" t="b">
        <f t="shared" si="29"/>
        <v>0</v>
      </c>
      <c r="AG22" s="20" t="str">
        <f t="shared" si="2"/>
        <v>S# INCORRECT</v>
      </c>
      <c r="BO22" s="20" t="str">
        <f t="shared" si="3"/>
        <v/>
      </c>
      <c r="BP22" s="20" t="b">
        <f t="shared" si="4"/>
        <v>0</v>
      </c>
      <c r="BQ22" s="20" t="b">
        <f t="shared" si="5"/>
        <v>0</v>
      </c>
      <c r="BR22" s="20" t="b">
        <f t="shared" si="6"/>
        <v>0</v>
      </c>
      <c r="BS22" s="20" t="str">
        <f t="shared" si="7"/>
        <v/>
      </c>
      <c r="BT22" s="20" t="str">
        <f t="shared" si="8"/>
        <v/>
      </c>
      <c r="BU22" s="20" t="str">
        <f t="shared" si="9"/>
        <v/>
      </c>
      <c r="BV22" s="20" t="str">
        <f t="shared" si="10"/>
        <v/>
      </c>
      <c r="BW22" s="44" t="str">
        <f t="shared" si="11"/>
        <v/>
      </c>
      <c r="BX22" s="45" t="str">
        <f t="shared" si="30"/>
        <v>INCORRECT</v>
      </c>
      <c r="BY22" s="20" t="b">
        <f t="shared" si="31"/>
        <v>0</v>
      </c>
      <c r="BZ22" s="46" t="str">
        <f t="shared" si="12"/>
        <v/>
      </c>
      <c r="CA22" s="20" t="b">
        <f t="shared" si="13"/>
        <v>0</v>
      </c>
      <c r="CB22" s="20" t="b">
        <f t="shared" si="14"/>
        <v>0</v>
      </c>
      <c r="CC22" s="20" t="b">
        <f t="shared" si="15"/>
        <v>0</v>
      </c>
      <c r="CD22" s="20" t="b">
        <f t="shared" si="16"/>
        <v>0</v>
      </c>
      <c r="CE22" s="20" t="b">
        <f t="shared" si="17"/>
        <v>0</v>
      </c>
      <c r="CF22" s="20" t="b">
        <f t="shared" si="18"/>
        <v>0</v>
      </c>
      <c r="CG22" s="20" t="str">
        <f t="shared" si="19"/>
        <v/>
      </c>
      <c r="CH22" s="20" t="str">
        <f t="shared" si="20"/>
        <v/>
      </c>
      <c r="CI22" s="20" t="str">
        <f t="shared" si="21"/>
        <v/>
      </c>
      <c r="CJ22" s="20" t="str">
        <f t="shared" si="22"/>
        <v/>
      </c>
      <c r="CK22" s="20" t="str">
        <f t="shared" si="23"/>
        <v/>
      </c>
      <c r="CL22" s="20" t="str">
        <f t="shared" si="24"/>
        <v/>
      </c>
      <c r="CM22" s="46" t="str">
        <f t="shared" si="25"/>
        <v/>
      </c>
      <c r="CN22" s="46" t="str">
        <f t="shared" si="26"/>
        <v/>
      </c>
      <c r="CO22" s="47" t="str">
        <f t="shared" si="27"/>
        <v>NO</v>
      </c>
      <c r="CP22" s="47" t="str">
        <f t="shared" si="28"/>
        <v>NO</v>
      </c>
      <c r="CQ22" s="45" t="str">
        <f t="shared" si="32"/>
        <v>NO</v>
      </c>
      <c r="CR22" s="45" t="str">
        <f t="shared" si="33"/>
        <v>NO</v>
      </c>
      <c r="CS22" s="47" t="str">
        <f t="shared" si="34"/>
        <v>OK</v>
      </c>
      <c r="CT22" s="20" t="b">
        <f t="shared" si="35"/>
        <v>0</v>
      </c>
      <c r="CU22" s="20" t="b">
        <f t="shared" si="36"/>
        <v>0</v>
      </c>
      <c r="CV22" s="20" t="b">
        <f t="shared" si="37"/>
        <v>0</v>
      </c>
      <c r="CW22" s="20" t="b">
        <f t="shared" si="38"/>
        <v>0</v>
      </c>
      <c r="CX22" s="46" t="str">
        <f t="shared" si="39"/>
        <v>SEQUENCE INCORRECT</v>
      </c>
      <c r="CY22" s="48">
        <f>COUNTIF(B19:B21,T(B22))</f>
        <v>3</v>
      </c>
    </row>
    <row r="23" spans="1:103" s="20" customFormat="1" ht="20.100000000000001" customHeight="1" thickBot="1">
      <c r="A23" s="37"/>
      <c r="B23" s="126"/>
      <c r="C23" s="127"/>
      <c r="D23" s="126"/>
      <c r="E23" s="127"/>
      <c r="F23" s="126"/>
      <c r="G23" s="127"/>
      <c r="H23" s="139" t="str">
        <f>IF(AND(AG23="OK",R23="OK"),IF(AND(A23&lt;&gt;"",D23&lt;&gt;"",F23&lt;&gt;"",OR(D23&lt;=E17,D23="ABS"),OR(F23&lt;=G17,F23="ABS")),IF(AND(F23="ABS"),"ABS",IF(SUM(D23:F23)=0,"ZERO",SUM(D23,F23))),""),"")</f>
        <v/>
      </c>
      <c r="I23" s="140"/>
      <c r="J23" s="140"/>
      <c r="K23" s="140"/>
      <c r="L23" s="140"/>
      <c r="M23" s="140"/>
      <c r="N23" s="140"/>
      <c r="O23" s="140"/>
      <c r="P23" s="141"/>
      <c r="Q23" s="194"/>
      <c r="R23" s="49" t="str">
        <f t="shared" si="1"/>
        <v/>
      </c>
      <c r="S23" s="145" t="str">
        <f>IF(OR(AND(OR(D23&lt;=E17,D23=0,D23="ABS"),OR(F23&lt;=G17,F23=0,F23="ABS"))),IF(OR(AND(A23="",B23="",D23="",F23=""),AND(A23&lt;&gt;"",B23&lt;&gt;"",D23&lt;&gt;"",F23&lt;&gt;"",AG23="OK")),"","Given Marks or Format is incorrect"),"Given Marks or Format is incorrect")</f>
        <v/>
      </c>
      <c r="T23" s="146"/>
      <c r="U23" s="146"/>
      <c r="V23" s="146"/>
      <c r="W23" s="146"/>
      <c r="X23" s="147"/>
      <c r="Y23" s="93"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15"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5"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3" t="b">
        <f>IF(AND( EXACT(LEFT(B23,LEN(G8)), G8),ISNUMBER(INT(MID(B23,(LEN(G8)+1),1))),ISNUMBER(INT(MID(B23,(LEN(G8)+2),1))), MID(B23,(LEN(G8)+1),2)&lt;&gt;"00",OR(ISNUMBER(INT(MID(B23,(LEN(G8)+3),1))),MID(B23,(LEN(G8)+3),1)=""),  OR(AND(ISNUMBER(INT(MID(B23,(LEN(G8)+1),3))),MID(B23,(LEN(G8)+1),1)&lt;&gt;"0", MID(B23,(LEN(G8)+4),1)=""),AND((ISNUMBER(INT(MID(B23,(LEN(G8)+1),2)))),MID(B23,(LEN(G8)+3),1)=""))),"OK")</f>
        <v>0</v>
      </c>
      <c r="AC23" s="14"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5"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6"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0" t="b">
        <f t="shared" si="29"/>
        <v>0</v>
      </c>
      <c r="AG23" s="20" t="str">
        <f t="shared" si="2"/>
        <v>S# INCORRECT</v>
      </c>
      <c r="BO23" s="20" t="str">
        <f t="shared" si="3"/>
        <v/>
      </c>
      <c r="BP23" s="20" t="b">
        <f t="shared" si="4"/>
        <v>0</v>
      </c>
      <c r="BQ23" s="20" t="b">
        <f t="shared" si="5"/>
        <v>0</v>
      </c>
      <c r="BR23" s="20" t="b">
        <f t="shared" si="6"/>
        <v>0</v>
      </c>
      <c r="BS23" s="20" t="str">
        <f t="shared" si="7"/>
        <v/>
      </c>
      <c r="BT23" s="20" t="str">
        <f t="shared" si="8"/>
        <v/>
      </c>
      <c r="BU23" s="20" t="str">
        <f t="shared" si="9"/>
        <v/>
      </c>
      <c r="BV23" s="20" t="str">
        <f t="shared" si="10"/>
        <v/>
      </c>
      <c r="BW23" s="44" t="str">
        <f t="shared" si="11"/>
        <v/>
      </c>
      <c r="BX23" s="45" t="str">
        <f t="shared" si="30"/>
        <v>INCORRECT</v>
      </c>
      <c r="BY23" s="20" t="b">
        <f t="shared" si="31"/>
        <v>0</v>
      </c>
      <c r="BZ23" s="46" t="str">
        <f t="shared" si="12"/>
        <v/>
      </c>
      <c r="CA23" s="20" t="b">
        <f t="shared" si="13"/>
        <v>0</v>
      </c>
      <c r="CB23" s="20" t="b">
        <f t="shared" si="14"/>
        <v>0</v>
      </c>
      <c r="CC23" s="20" t="b">
        <f t="shared" si="15"/>
        <v>0</v>
      </c>
      <c r="CD23" s="20" t="b">
        <f t="shared" si="16"/>
        <v>0</v>
      </c>
      <c r="CE23" s="20" t="b">
        <f t="shared" si="17"/>
        <v>0</v>
      </c>
      <c r="CF23" s="20" t="b">
        <f t="shared" si="18"/>
        <v>0</v>
      </c>
      <c r="CG23" s="20" t="str">
        <f t="shared" si="19"/>
        <v/>
      </c>
      <c r="CH23" s="20" t="str">
        <f t="shared" si="20"/>
        <v/>
      </c>
      <c r="CI23" s="20" t="str">
        <f t="shared" si="21"/>
        <v/>
      </c>
      <c r="CJ23" s="20" t="str">
        <f t="shared" si="22"/>
        <v/>
      </c>
      <c r="CK23" s="20" t="str">
        <f t="shared" si="23"/>
        <v/>
      </c>
      <c r="CL23" s="20" t="str">
        <f t="shared" si="24"/>
        <v/>
      </c>
      <c r="CM23" s="46" t="str">
        <f t="shared" si="25"/>
        <v/>
      </c>
      <c r="CN23" s="46" t="str">
        <f t="shared" si="26"/>
        <v/>
      </c>
      <c r="CO23" s="47" t="str">
        <f t="shared" si="27"/>
        <v>NO</v>
      </c>
      <c r="CP23" s="47" t="str">
        <f t="shared" si="28"/>
        <v>NO</v>
      </c>
      <c r="CQ23" s="45" t="str">
        <f t="shared" si="32"/>
        <v>NO</v>
      </c>
      <c r="CR23" s="45" t="str">
        <f t="shared" si="33"/>
        <v>NO</v>
      </c>
      <c r="CS23" s="47" t="str">
        <f t="shared" si="34"/>
        <v>OK</v>
      </c>
      <c r="CT23" s="20" t="b">
        <f t="shared" si="35"/>
        <v>0</v>
      </c>
      <c r="CU23" s="20" t="b">
        <f t="shared" si="36"/>
        <v>0</v>
      </c>
      <c r="CV23" s="20" t="b">
        <f t="shared" si="37"/>
        <v>0</v>
      </c>
      <c r="CW23" s="20" t="b">
        <f t="shared" si="38"/>
        <v>0</v>
      </c>
      <c r="CX23" s="46" t="str">
        <f t="shared" si="39"/>
        <v>SEQUENCE INCORRECT</v>
      </c>
      <c r="CY23" s="48">
        <f>COUNTIF(B19:B22,T(B23))</f>
        <v>4</v>
      </c>
    </row>
    <row r="24" spans="1:103" s="20" customFormat="1" ht="20.100000000000001" customHeight="1" thickBot="1">
      <c r="A24" s="59"/>
      <c r="B24" s="126"/>
      <c r="C24" s="127"/>
      <c r="D24" s="126"/>
      <c r="E24" s="127"/>
      <c r="F24" s="126"/>
      <c r="G24" s="127"/>
      <c r="H24" s="139" t="str">
        <f>IF(AND(AG24="OK",R24="OK"),IF(AND(A24&lt;&gt;"",D24&lt;&gt;"",F24&lt;&gt;"",OR(D24&lt;=E17,D24="ABS"),OR(F24&lt;=G17,F24="ABS")),IF(AND(F24="ABS"),"ABS",IF(SUM(D24:F24)=0,"ZERO",SUM(D24,F24))),""),"")</f>
        <v/>
      </c>
      <c r="I24" s="140"/>
      <c r="J24" s="140"/>
      <c r="K24" s="140"/>
      <c r="L24" s="140"/>
      <c r="M24" s="140"/>
      <c r="N24" s="140"/>
      <c r="O24" s="140"/>
      <c r="P24" s="141"/>
      <c r="Q24" s="194"/>
      <c r="R24" s="49" t="str">
        <f t="shared" si="1"/>
        <v/>
      </c>
      <c r="S24" s="145" t="str">
        <f>IF(OR(AND(OR(D24&lt;=E17,D24=0,D24="ABS"),OR(F24&lt;=G17,F24=0,F24="ABS"))),IF(OR(AND(A24="",B24="",D24="",F24=""),AND(A24&lt;&gt;"",B24&lt;&gt;"",D24&lt;&gt;"",F24&lt;&gt;"",AG24="OK")),"","Given Marks or Format is incorrect"),"Given Marks or Format is incorrect")</f>
        <v/>
      </c>
      <c r="T24" s="146"/>
      <c r="U24" s="146"/>
      <c r="V24" s="146"/>
      <c r="W24" s="146"/>
      <c r="X24" s="147"/>
      <c r="Y24" s="93"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15"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5"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3" t="b">
        <f>IF(AND( EXACT(LEFT(B24,LEN(G8)), G8),ISNUMBER(INT(MID(B24,(LEN(G8)+1),1))),ISNUMBER(INT(MID(B24,(LEN(G8)+2),1))), MID(B24,(LEN(G8)+1),2)&lt;&gt;"00",OR(ISNUMBER(INT(MID(B24,(LEN(G8)+3),1))),MID(B24,(LEN(G8)+3),1)=""),  OR(AND(ISNUMBER(INT(MID(B24,(LEN(G8)+1),3))),MID(B24,(LEN(G8)+1),1)&lt;&gt;"0", MID(B24,(LEN(G8)+4),1)=""),AND((ISNUMBER(INT(MID(B24,(LEN(G8)+1),2)))),MID(B24,(LEN(G8)+3),1)=""))),"OK")</f>
        <v>0</v>
      </c>
      <c r="AC24" s="14"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5"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6"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0" t="b">
        <f t="shared" si="29"/>
        <v>0</v>
      </c>
      <c r="AG24" s="20" t="str">
        <f t="shared" si="2"/>
        <v>S# INCORRECT</v>
      </c>
      <c r="BO24" s="20" t="str">
        <f t="shared" si="3"/>
        <v/>
      </c>
      <c r="BP24" s="20" t="b">
        <f t="shared" si="4"/>
        <v>0</v>
      </c>
      <c r="BQ24" s="20" t="b">
        <f t="shared" si="5"/>
        <v>0</v>
      </c>
      <c r="BR24" s="20" t="b">
        <f t="shared" si="6"/>
        <v>0</v>
      </c>
      <c r="BS24" s="20" t="str">
        <f t="shared" si="7"/>
        <v/>
      </c>
      <c r="BT24" s="20" t="str">
        <f t="shared" si="8"/>
        <v/>
      </c>
      <c r="BU24" s="20" t="str">
        <f t="shared" si="9"/>
        <v/>
      </c>
      <c r="BV24" s="20" t="str">
        <f t="shared" si="10"/>
        <v/>
      </c>
      <c r="BW24" s="44" t="str">
        <f t="shared" si="11"/>
        <v/>
      </c>
      <c r="BX24" s="45" t="str">
        <f t="shared" si="30"/>
        <v>INCORRECT</v>
      </c>
      <c r="BY24" s="20" t="b">
        <f t="shared" si="31"/>
        <v>0</v>
      </c>
      <c r="BZ24" s="46" t="str">
        <f t="shared" si="12"/>
        <v/>
      </c>
      <c r="CA24" s="20" t="b">
        <f t="shared" si="13"/>
        <v>0</v>
      </c>
      <c r="CB24" s="20" t="b">
        <f t="shared" si="14"/>
        <v>0</v>
      </c>
      <c r="CC24" s="20" t="b">
        <f t="shared" si="15"/>
        <v>0</v>
      </c>
      <c r="CD24" s="20" t="b">
        <f t="shared" si="16"/>
        <v>0</v>
      </c>
      <c r="CE24" s="20" t="b">
        <f t="shared" si="17"/>
        <v>0</v>
      </c>
      <c r="CF24" s="20" t="b">
        <f t="shared" si="18"/>
        <v>0</v>
      </c>
      <c r="CG24" s="20" t="str">
        <f t="shared" si="19"/>
        <v/>
      </c>
      <c r="CH24" s="20" t="str">
        <f t="shared" si="20"/>
        <v/>
      </c>
      <c r="CI24" s="20" t="str">
        <f t="shared" si="21"/>
        <v/>
      </c>
      <c r="CJ24" s="20" t="str">
        <f t="shared" si="22"/>
        <v/>
      </c>
      <c r="CK24" s="20" t="str">
        <f t="shared" si="23"/>
        <v/>
      </c>
      <c r="CL24" s="20" t="str">
        <f t="shared" si="24"/>
        <v/>
      </c>
      <c r="CM24" s="46" t="str">
        <f t="shared" si="25"/>
        <v/>
      </c>
      <c r="CN24" s="46" t="str">
        <f t="shared" si="26"/>
        <v/>
      </c>
      <c r="CO24" s="47" t="str">
        <f t="shared" si="27"/>
        <v>NO</v>
      </c>
      <c r="CP24" s="47" t="str">
        <f t="shared" si="28"/>
        <v>NO</v>
      </c>
      <c r="CQ24" s="45" t="str">
        <f t="shared" si="32"/>
        <v>NO</v>
      </c>
      <c r="CR24" s="45" t="str">
        <f t="shared" si="33"/>
        <v>NO</v>
      </c>
      <c r="CS24" s="47" t="str">
        <f t="shared" si="34"/>
        <v>OK</v>
      </c>
      <c r="CT24" s="20" t="b">
        <f t="shared" si="35"/>
        <v>0</v>
      </c>
      <c r="CU24" s="20" t="b">
        <f t="shared" si="36"/>
        <v>0</v>
      </c>
      <c r="CV24" s="20" t="b">
        <f t="shared" si="37"/>
        <v>0</v>
      </c>
      <c r="CW24" s="20" t="b">
        <f t="shared" si="38"/>
        <v>0</v>
      </c>
      <c r="CX24" s="46" t="str">
        <f t="shared" si="39"/>
        <v>SEQUENCE INCORRECT</v>
      </c>
      <c r="CY24" s="48">
        <f>COUNTIF(B19:B23,T(B24))</f>
        <v>5</v>
      </c>
    </row>
    <row r="25" spans="1:103" s="20" customFormat="1" ht="20.100000000000001" customHeight="1" thickBot="1">
      <c r="A25" s="37"/>
      <c r="B25" s="126"/>
      <c r="C25" s="127"/>
      <c r="D25" s="126"/>
      <c r="E25" s="127"/>
      <c r="F25" s="126"/>
      <c r="G25" s="127"/>
      <c r="H25" s="139" t="str">
        <f>IF(AND(AG25="OK",R25="OK"),IF(AND(A25&lt;&gt;"",D25&lt;&gt;"",F25&lt;&gt;"",OR(D25&lt;=E17,D25="ABS"),OR(F25&lt;=G17,F25="ABS")),IF(AND(F25="ABS"),"ABS",IF(SUM(D25:F25)=0,"ZERO",SUM(D25,F25))),""),"")</f>
        <v/>
      </c>
      <c r="I25" s="140"/>
      <c r="J25" s="140"/>
      <c r="K25" s="140"/>
      <c r="L25" s="140"/>
      <c r="M25" s="140"/>
      <c r="N25" s="140"/>
      <c r="O25" s="140"/>
      <c r="P25" s="141"/>
      <c r="Q25" s="194"/>
      <c r="R25" s="49" t="str">
        <f t="shared" si="1"/>
        <v/>
      </c>
      <c r="S25" s="145" t="str">
        <f>IF(OR(AND(OR(D25&lt;=E17,D25=0,D25="ABS"),OR(F25&lt;=G17,F25=0,F25="ABS"))),IF(OR(AND(A25="",B25="",D25="",F25=""),AND(A25&lt;&gt;"",B25&lt;&gt;"",D25&lt;&gt;"",F25&lt;&gt;"", AG25="OK")),"","Given Marks or Format is incorrect"), "Given Marks or Format is incorrect")</f>
        <v/>
      </c>
      <c r="T25" s="146"/>
      <c r="U25" s="146"/>
      <c r="V25" s="146"/>
      <c r="W25" s="146"/>
      <c r="X25" s="147"/>
      <c r="Y25" s="93"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15"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5"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3" t="b">
        <f>IF(AND( EXACT(LEFT(B25,LEN(G8)), G8),ISNUMBER(INT(MID(B25,(LEN(G8)+1),1))),ISNUMBER(INT(MID(B25,(LEN(G8)+2),1))), MID(B25,(LEN(G8)+1),2)&lt;&gt;"00",OR(ISNUMBER(INT(MID(B25,(LEN(G8)+3),1))),MID(B25,(LEN(G8)+3),1)=""),  OR(AND(ISNUMBER(INT(MID(B25,(LEN(G8)+1),3))),MID(B25,(LEN(G8)+1),1)&lt;&gt;"0", MID(B25,(LEN(G8)+4),1)=""),AND((ISNUMBER(INT(MID(B25,(LEN(G8)+1),2)))),MID(B25,(LEN(G8)+3),1)=""))),"OK")</f>
        <v>0</v>
      </c>
      <c r="AC25" s="14"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5"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6"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0" t="b">
        <f t="shared" si="29"/>
        <v>0</v>
      </c>
      <c r="AG25" s="20" t="str">
        <f t="shared" si="2"/>
        <v>S# INCORRECT</v>
      </c>
      <c r="BO25" s="20" t="str">
        <f t="shared" si="3"/>
        <v/>
      </c>
      <c r="BP25" s="20" t="b">
        <f t="shared" si="4"/>
        <v>0</v>
      </c>
      <c r="BQ25" s="20" t="b">
        <f t="shared" si="5"/>
        <v>0</v>
      </c>
      <c r="BR25" s="20" t="b">
        <f t="shared" si="6"/>
        <v>0</v>
      </c>
      <c r="BS25" s="20" t="str">
        <f t="shared" si="7"/>
        <v/>
      </c>
      <c r="BT25" s="20" t="str">
        <f t="shared" si="8"/>
        <v/>
      </c>
      <c r="BU25" s="20" t="str">
        <f t="shared" si="9"/>
        <v/>
      </c>
      <c r="BV25" s="20" t="str">
        <f t="shared" si="10"/>
        <v/>
      </c>
      <c r="BW25" s="44" t="str">
        <f t="shared" si="11"/>
        <v/>
      </c>
      <c r="BX25" s="45" t="str">
        <f t="shared" si="30"/>
        <v>INCORRECT</v>
      </c>
      <c r="BY25" s="20" t="b">
        <f t="shared" si="31"/>
        <v>0</v>
      </c>
      <c r="BZ25" s="46" t="str">
        <f t="shared" si="12"/>
        <v/>
      </c>
      <c r="CA25" s="20" t="b">
        <f t="shared" si="13"/>
        <v>0</v>
      </c>
      <c r="CB25" s="20" t="b">
        <f t="shared" si="14"/>
        <v>0</v>
      </c>
      <c r="CC25" s="20" t="b">
        <f t="shared" si="15"/>
        <v>0</v>
      </c>
      <c r="CD25" s="20" t="b">
        <f t="shared" si="16"/>
        <v>0</v>
      </c>
      <c r="CE25" s="20" t="b">
        <f t="shared" si="17"/>
        <v>0</v>
      </c>
      <c r="CF25" s="20" t="b">
        <f t="shared" si="18"/>
        <v>0</v>
      </c>
      <c r="CG25" s="20" t="str">
        <f t="shared" si="19"/>
        <v/>
      </c>
      <c r="CH25" s="20" t="str">
        <f t="shared" si="20"/>
        <v/>
      </c>
      <c r="CI25" s="20" t="str">
        <f t="shared" si="21"/>
        <v/>
      </c>
      <c r="CJ25" s="20" t="str">
        <f t="shared" si="22"/>
        <v/>
      </c>
      <c r="CK25" s="20" t="str">
        <f t="shared" si="23"/>
        <v/>
      </c>
      <c r="CL25" s="20" t="str">
        <f t="shared" si="24"/>
        <v/>
      </c>
      <c r="CM25" s="46" t="str">
        <f t="shared" si="25"/>
        <v/>
      </c>
      <c r="CN25" s="46" t="str">
        <f t="shared" si="26"/>
        <v/>
      </c>
      <c r="CO25" s="47" t="str">
        <f t="shared" si="27"/>
        <v>NO</v>
      </c>
      <c r="CP25" s="47" t="str">
        <f t="shared" si="28"/>
        <v>NO</v>
      </c>
      <c r="CQ25" s="45" t="str">
        <f t="shared" si="32"/>
        <v>NO</v>
      </c>
      <c r="CR25" s="45" t="str">
        <f t="shared" si="33"/>
        <v>NO</v>
      </c>
      <c r="CS25" s="47" t="str">
        <f t="shared" si="34"/>
        <v>OK</v>
      </c>
      <c r="CT25" s="20" t="b">
        <f t="shared" si="35"/>
        <v>0</v>
      </c>
      <c r="CU25" s="20" t="b">
        <f t="shared" si="36"/>
        <v>0</v>
      </c>
      <c r="CV25" s="20" t="b">
        <f t="shared" si="37"/>
        <v>0</v>
      </c>
      <c r="CW25" s="20" t="b">
        <f t="shared" si="38"/>
        <v>0</v>
      </c>
      <c r="CX25" s="46" t="str">
        <f t="shared" si="39"/>
        <v>SEQUENCE INCORRECT</v>
      </c>
      <c r="CY25" s="48">
        <f>COUNTIF(B19:B24,T(B25))</f>
        <v>6</v>
      </c>
    </row>
    <row r="26" spans="1:103" s="20" customFormat="1" ht="20.100000000000001" customHeight="1" thickBot="1">
      <c r="A26" s="59"/>
      <c r="B26" s="126"/>
      <c r="C26" s="127"/>
      <c r="D26" s="126"/>
      <c r="E26" s="127"/>
      <c r="F26" s="126"/>
      <c r="G26" s="127"/>
      <c r="H26" s="139" t="str">
        <f>IF(AND(AG26="OK",R26="OK"),IF(AND(A26&lt;&gt;"",D26&lt;&gt;"",F26&lt;&gt;"",OR(D26&lt;=E17,D26="ABS"),OR(F26&lt;=G17,F26="ABS")),IF(AND(F26="ABS"),"ABS",IF(SUM(D26:F26)=0,"ZERO",SUM(D26,F26))),""),"")</f>
        <v/>
      </c>
      <c r="I26" s="140"/>
      <c r="J26" s="140"/>
      <c r="K26" s="140"/>
      <c r="L26" s="140"/>
      <c r="M26" s="140"/>
      <c r="N26" s="140"/>
      <c r="O26" s="140"/>
      <c r="P26" s="141"/>
      <c r="Q26" s="194"/>
      <c r="R26" s="49" t="str">
        <f t="shared" si="1"/>
        <v/>
      </c>
      <c r="S26" s="145" t="str">
        <f>IF(OR(AND(OR(D26&lt;=E17,D26=0,D26="ABS"),OR(F26&lt;=G17,F26=0,F26="ABS"))),IF(OR(AND(A26="",B26="",D26="",F26=""),AND(A26&lt;&gt;"",B26&lt;&gt;"",D26&lt;&gt;"",F26&lt;&gt;"", AG26="OK")),"","Given Marks or Format is incorrect"), "Given Marks or Format is incorrect")</f>
        <v/>
      </c>
      <c r="T26" s="146"/>
      <c r="U26" s="146"/>
      <c r="V26" s="146"/>
      <c r="W26" s="146"/>
      <c r="X26" s="147"/>
      <c r="Y26" s="93"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15"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5"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3" t="b">
        <f>IF(AND( EXACT(LEFT(B26,LEN(G8)), G8),ISNUMBER(INT(MID(B26,(LEN(G8)+1),1))),ISNUMBER(INT(MID(B26,(LEN(G8)+2),1))), MID(B26,(LEN(G8)+1),2)&lt;&gt;"00",OR(ISNUMBER(INT(MID(B26,(LEN(G8)+3),1))),MID(B26,(LEN(G8)+3),1)=""),  OR(AND(ISNUMBER(INT(MID(B26,(LEN(G8)+1),3))),MID(B26,(LEN(G8)+1),1)&lt;&gt;"0", MID(B26,(LEN(G8)+4),1)=""),AND((ISNUMBER(INT(MID(B26,(LEN(G8)+1),2)))),MID(B26,(LEN(G8)+3),1)=""))),"OK")</f>
        <v>0</v>
      </c>
      <c r="AC26" s="14"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5"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6"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0" t="b">
        <f t="shared" si="29"/>
        <v>0</v>
      </c>
      <c r="AG26" s="20" t="str">
        <f t="shared" si="2"/>
        <v>S# INCORRECT</v>
      </c>
      <c r="BO26" s="20" t="str">
        <f t="shared" si="3"/>
        <v/>
      </c>
      <c r="BP26" s="20" t="b">
        <f t="shared" si="4"/>
        <v>0</v>
      </c>
      <c r="BQ26" s="20" t="b">
        <f t="shared" si="5"/>
        <v>0</v>
      </c>
      <c r="BR26" s="20" t="b">
        <f t="shared" si="6"/>
        <v>0</v>
      </c>
      <c r="BS26" s="20" t="str">
        <f t="shared" si="7"/>
        <v/>
      </c>
      <c r="BT26" s="20" t="str">
        <f t="shared" si="8"/>
        <v/>
      </c>
      <c r="BU26" s="20" t="str">
        <f t="shared" si="9"/>
        <v/>
      </c>
      <c r="BV26" s="20" t="str">
        <f t="shared" si="10"/>
        <v/>
      </c>
      <c r="BW26" s="44" t="str">
        <f t="shared" si="11"/>
        <v/>
      </c>
      <c r="BX26" s="45" t="str">
        <f t="shared" si="30"/>
        <v>INCORRECT</v>
      </c>
      <c r="BY26" s="20" t="b">
        <f t="shared" si="31"/>
        <v>0</v>
      </c>
      <c r="BZ26" s="46" t="str">
        <f t="shared" si="12"/>
        <v/>
      </c>
      <c r="CA26" s="20" t="b">
        <f t="shared" si="13"/>
        <v>0</v>
      </c>
      <c r="CB26" s="20" t="b">
        <f t="shared" si="14"/>
        <v>0</v>
      </c>
      <c r="CC26" s="20" t="b">
        <f t="shared" si="15"/>
        <v>0</v>
      </c>
      <c r="CD26" s="20" t="b">
        <f t="shared" si="16"/>
        <v>0</v>
      </c>
      <c r="CE26" s="20" t="b">
        <f t="shared" si="17"/>
        <v>0</v>
      </c>
      <c r="CF26" s="20" t="b">
        <f t="shared" si="18"/>
        <v>0</v>
      </c>
      <c r="CG26" s="20" t="str">
        <f t="shared" si="19"/>
        <v/>
      </c>
      <c r="CH26" s="20" t="str">
        <f t="shared" si="20"/>
        <v/>
      </c>
      <c r="CI26" s="20" t="str">
        <f t="shared" si="21"/>
        <v/>
      </c>
      <c r="CJ26" s="20" t="str">
        <f t="shared" si="22"/>
        <v/>
      </c>
      <c r="CK26" s="20" t="str">
        <f t="shared" si="23"/>
        <v/>
      </c>
      <c r="CL26" s="20" t="str">
        <f t="shared" si="24"/>
        <v/>
      </c>
      <c r="CM26" s="46" t="str">
        <f t="shared" si="25"/>
        <v/>
      </c>
      <c r="CN26" s="46" t="str">
        <f t="shared" si="26"/>
        <v/>
      </c>
      <c r="CO26" s="47" t="str">
        <f t="shared" si="27"/>
        <v>NO</v>
      </c>
      <c r="CP26" s="47" t="str">
        <f t="shared" si="28"/>
        <v>NO</v>
      </c>
      <c r="CQ26" s="45" t="str">
        <f t="shared" si="32"/>
        <v>NO</v>
      </c>
      <c r="CR26" s="45" t="str">
        <f t="shared" si="33"/>
        <v>NO</v>
      </c>
      <c r="CS26" s="47" t="str">
        <f t="shared" si="34"/>
        <v>OK</v>
      </c>
      <c r="CT26" s="20" t="b">
        <f t="shared" si="35"/>
        <v>0</v>
      </c>
      <c r="CU26" s="20" t="b">
        <f t="shared" si="36"/>
        <v>0</v>
      </c>
      <c r="CV26" s="20" t="b">
        <f t="shared" si="37"/>
        <v>0</v>
      </c>
      <c r="CW26" s="20" t="b">
        <f t="shared" si="38"/>
        <v>0</v>
      </c>
      <c r="CX26" s="46" t="str">
        <f t="shared" si="39"/>
        <v>SEQUENCE INCORRECT</v>
      </c>
      <c r="CY26" s="48">
        <f>COUNTIF(B19:B25,T(B26))</f>
        <v>7</v>
      </c>
    </row>
    <row r="27" spans="1:103" s="20" customFormat="1" ht="20.100000000000001" customHeight="1" thickBot="1">
      <c r="A27" s="37"/>
      <c r="B27" s="126"/>
      <c r="C27" s="127"/>
      <c r="D27" s="126"/>
      <c r="E27" s="127"/>
      <c r="F27" s="126"/>
      <c r="G27" s="127"/>
      <c r="H27" s="139" t="str">
        <f>IF(AND(AG27="OK",R27="OK"),IF(AND(A27&lt;&gt;"",D27&lt;&gt;"",F27&lt;&gt;"",OR(D27&lt;=E17,D27="ABS"),OR(F27&lt;=G17,F27="ABS")),IF(AND(F27="ABS"),"ABS",IF(SUM(D27:F27)=0,"ZERO",SUM(D27,F27))),""),"")</f>
        <v/>
      </c>
      <c r="I27" s="140"/>
      <c r="J27" s="140"/>
      <c r="K27" s="140"/>
      <c r="L27" s="140"/>
      <c r="M27" s="140"/>
      <c r="N27" s="140"/>
      <c r="O27" s="140"/>
      <c r="P27" s="141"/>
      <c r="Q27" s="194"/>
      <c r="R27" s="49" t="str">
        <f t="shared" si="1"/>
        <v/>
      </c>
      <c r="S27" s="145" t="str">
        <f>IF(OR(AND(OR(D27&lt;=E17,D27=0,D27="ABS"),OR(F27&lt;=G17,F27=0,F27="ABS"))),IF(OR(AND(A27="",B27="",D27="",F27=""),AND(A27&lt;&gt;"",B27&lt;&gt;"",D27&lt;&gt;"",F27&lt;&gt;"", AG27="OK")),"","Given Marks or Format is incorrect"), "Given Marks or Format is incorrect")</f>
        <v/>
      </c>
      <c r="T27" s="146"/>
      <c r="U27" s="146"/>
      <c r="V27" s="146"/>
      <c r="W27" s="146"/>
      <c r="X27" s="147"/>
      <c r="Y27" s="93"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15"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5"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3" t="b">
        <f>IF(AND( EXACT(LEFT(B27,LEN(G8)), G8),ISNUMBER(INT(MID(B27,(LEN(G8)+1),1))),ISNUMBER(INT(MID(B27,(LEN(G8)+2),1))), MID(B27,(LEN(G8)+1),2)&lt;&gt;"00",OR(ISNUMBER(INT(MID(B27,(LEN(G8)+3),1))),MID(B27,(LEN(G8)+3),1)=""),  OR(AND(ISNUMBER(INT(MID(B27,(LEN(G8)+1),3))),MID(B27,(LEN(G8)+1),1)&lt;&gt;"0", MID(B27,(LEN(G8)+4),1)=""),AND((ISNUMBER(INT(MID(B27,(LEN(G8)+1),2)))),MID(B27,(LEN(G8)+3),1)=""))),"OK")</f>
        <v>0</v>
      </c>
      <c r="AC27" s="14"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5"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6"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0" t="b">
        <f t="shared" si="29"/>
        <v>0</v>
      </c>
      <c r="AG27" s="20" t="str">
        <f t="shared" si="2"/>
        <v>S# INCORRECT</v>
      </c>
      <c r="BO27" s="20" t="str">
        <f t="shared" si="3"/>
        <v/>
      </c>
      <c r="BP27" s="20" t="b">
        <f t="shared" si="4"/>
        <v>0</v>
      </c>
      <c r="BQ27" s="20" t="b">
        <f t="shared" si="5"/>
        <v>0</v>
      </c>
      <c r="BR27" s="20" t="b">
        <f t="shared" si="6"/>
        <v>0</v>
      </c>
      <c r="BS27" s="20" t="str">
        <f t="shared" si="7"/>
        <v/>
      </c>
      <c r="BT27" s="20" t="str">
        <f t="shared" si="8"/>
        <v/>
      </c>
      <c r="BU27" s="20" t="str">
        <f t="shared" si="9"/>
        <v/>
      </c>
      <c r="BV27" s="20" t="str">
        <f t="shared" si="10"/>
        <v/>
      </c>
      <c r="BW27" s="44" t="str">
        <f t="shared" si="11"/>
        <v/>
      </c>
      <c r="BX27" s="45" t="str">
        <f t="shared" si="30"/>
        <v>INCORRECT</v>
      </c>
      <c r="BY27" s="20" t="b">
        <f t="shared" si="31"/>
        <v>0</v>
      </c>
      <c r="BZ27" s="46" t="str">
        <f t="shared" si="12"/>
        <v/>
      </c>
      <c r="CA27" s="20" t="b">
        <f t="shared" si="13"/>
        <v>0</v>
      </c>
      <c r="CB27" s="20" t="b">
        <f t="shared" si="14"/>
        <v>0</v>
      </c>
      <c r="CC27" s="20" t="b">
        <f t="shared" si="15"/>
        <v>0</v>
      </c>
      <c r="CD27" s="20" t="b">
        <f t="shared" si="16"/>
        <v>0</v>
      </c>
      <c r="CE27" s="20" t="b">
        <f t="shared" si="17"/>
        <v>0</v>
      </c>
      <c r="CF27" s="20" t="b">
        <f t="shared" si="18"/>
        <v>0</v>
      </c>
      <c r="CG27" s="20" t="str">
        <f t="shared" si="19"/>
        <v/>
      </c>
      <c r="CH27" s="20" t="str">
        <f t="shared" si="20"/>
        <v/>
      </c>
      <c r="CI27" s="20" t="str">
        <f t="shared" si="21"/>
        <v/>
      </c>
      <c r="CJ27" s="20" t="str">
        <f t="shared" si="22"/>
        <v/>
      </c>
      <c r="CK27" s="20" t="str">
        <f t="shared" si="23"/>
        <v/>
      </c>
      <c r="CL27" s="20" t="str">
        <f t="shared" si="24"/>
        <v/>
      </c>
      <c r="CM27" s="46" t="str">
        <f t="shared" si="25"/>
        <v/>
      </c>
      <c r="CN27" s="46" t="str">
        <f t="shared" si="26"/>
        <v/>
      </c>
      <c r="CO27" s="47" t="str">
        <f t="shared" si="27"/>
        <v>NO</v>
      </c>
      <c r="CP27" s="47" t="str">
        <f t="shared" si="28"/>
        <v>NO</v>
      </c>
      <c r="CQ27" s="45" t="str">
        <f t="shared" si="32"/>
        <v>NO</v>
      </c>
      <c r="CR27" s="45" t="str">
        <f t="shared" si="33"/>
        <v>NO</v>
      </c>
      <c r="CS27" s="47" t="str">
        <f t="shared" si="34"/>
        <v>OK</v>
      </c>
      <c r="CT27" s="20" t="b">
        <f t="shared" si="35"/>
        <v>0</v>
      </c>
      <c r="CU27" s="20" t="b">
        <f t="shared" si="36"/>
        <v>0</v>
      </c>
      <c r="CV27" s="20" t="b">
        <f t="shared" si="37"/>
        <v>0</v>
      </c>
      <c r="CW27" s="20" t="b">
        <f t="shared" si="38"/>
        <v>0</v>
      </c>
      <c r="CX27" s="46" t="str">
        <f t="shared" si="39"/>
        <v>SEQUENCE INCORRECT</v>
      </c>
      <c r="CY27" s="48">
        <f>COUNTIF(B19:B26,T(B27))</f>
        <v>8</v>
      </c>
    </row>
    <row r="28" spans="1:103" s="20" customFormat="1" ht="20.100000000000001" customHeight="1" thickBot="1">
      <c r="A28" s="59"/>
      <c r="B28" s="126"/>
      <c r="C28" s="127"/>
      <c r="D28" s="126"/>
      <c r="E28" s="127"/>
      <c r="F28" s="126"/>
      <c r="G28" s="127"/>
      <c r="H28" s="139" t="str">
        <f>IF(AND(AG28="OK",R28="OK"),IF(AND(A28&lt;&gt;"",D28&lt;&gt;"",F28&lt;&gt;"",OR(D28&lt;=E17,D28="ABS"),OR(F28&lt;=G17,F28="ABS")),IF(AND(F28="ABS"),"ABS",IF(SUM(D28:F28)=0,"ZERO",SUM(D28,F28))),""),"")</f>
        <v/>
      </c>
      <c r="I28" s="140"/>
      <c r="J28" s="140"/>
      <c r="K28" s="140"/>
      <c r="L28" s="140"/>
      <c r="M28" s="140"/>
      <c r="N28" s="140"/>
      <c r="O28" s="140"/>
      <c r="P28" s="141"/>
      <c r="Q28" s="194"/>
      <c r="R28" s="49" t="str">
        <f t="shared" si="1"/>
        <v/>
      </c>
      <c r="S28" s="145" t="str">
        <f>IF(OR(AND(OR(D28&lt;=E17,D28=0,D28="ABS"),OR(F28&lt;=G17,F28=0,F28="ABS"))),IF(OR(AND(A28="",B28="",D28="",F28=""),AND(A28&lt;&gt;"",B28&lt;&gt;"",D28&lt;&gt;"",F28&lt;&gt;"", AG28="OK")),"","Given Marks or Format is incorrect"), "Given Marks or Format is incorrect")</f>
        <v/>
      </c>
      <c r="T28" s="146"/>
      <c r="U28" s="146"/>
      <c r="V28" s="146"/>
      <c r="W28" s="146"/>
      <c r="X28" s="147"/>
      <c r="Y28" s="93"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15"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5"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3" t="b">
        <f>IF(AND( EXACT(LEFT(B28,LEN(G8)), G8),ISNUMBER(INT(MID(B28,(LEN(G8)+1),1))),ISNUMBER(INT(MID(B28,(LEN(G8)+2),1))), MID(B28,(LEN(G8)+1),2)&lt;&gt;"00",OR(ISNUMBER(INT(MID(B28,(LEN(G8)+3),1))),MID(B28,(LEN(G8)+3),1)=""),  OR(AND(ISNUMBER(INT(MID(B28,(LEN(G8)+1),3))),MID(B28,(LEN(G8)+1),1)&lt;&gt;"0", MID(B28,(LEN(G8)+4),1)=""),AND((ISNUMBER(INT(MID(B28,(LEN(G8)+1),2)))),MID(B28,(LEN(G8)+3),1)=""))),"OK")</f>
        <v>0</v>
      </c>
      <c r="AC28" s="14"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5"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6"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0" t="b">
        <f t="shared" si="29"/>
        <v>0</v>
      </c>
      <c r="AG28" s="20" t="str">
        <f t="shared" si="2"/>
        <v>S# INCORRECT</v>
      </c>
      <c r="BO28" s="20" t="str">
        <f t="shared" si="3"/>
        <v/>
      </c>
      <c r="BP28" s="20" t="b">
        <f t="shared" si="4"/>
        <v>0</v>
      </c>
      <c r="BQ28" s="20" t="b">
        <f t="shared" si="5"/>
        <v>0</v>
      </c>
      <c r="BR28" s="20" t="b">
        <f t="shared" si="6"/>
        <v>0</v>
      </c>
      <c r="BS28" s="20" t="str">
        <f t="shared" si="7"/>
        <v/>
      </c>
      <c r="BT28" s="20" t="str">
        <f t="shared" si="8"/>
        <v/>
      </c>
      <c r="BU28" s="20" t="str">
        <f t="shared" si="9"/>
        <v/>
      </c>
      <c r="BV28" s="20" t="str">
        <f t="shared" si="10"/>
        <v/>
      </c>
      <c r="BW28" s="44" t="str">
        <f t="shared" si="11"/>
        <v/>
      </c>
      <c r="BX28" s="45" t="str">
        <f t="shared" si="30"/>
        <v>INCORRECT</v>
      </c>
      <c r="BY28" s="20" t="b">
        <f t="shared" si="31"/>
        <v>0</v>
      </c>
      <c r="BZ28" s="46" t="str">
        <f t="shared" si="12"/>
        <v/>
      </c>
      <c r="CA28" s="20" t="b">
        <f t="shared" si="13"/>
        <v>0</v>
      </c>
      <c r="CB28" s="20" t="b">
        <f t="shared" si="14"/>
        <v>0</v>
      </c>
      <c r="CC28" s="20" t="b">
        <f t="shared" si="15"/>
        <v>0</v>
      </c>
      <c r="CD28" s="20" t="b">
        <f t="shared" si="16"/>
        <v>0</v>
      </c>
      <c r="CE28" s="20" t="b">
        <f t="shared" si="17"/>
        <v>0</v>
      </c>
      <c r="CF28" s="20" t="b">
        <f t="shared" si="18"/>
        <v>0</v>
      </c>
      <c r="CG28" s="20" t="str">
        <f t="shared" si="19"/>
        <v/>
      </c>
      <c r="CH28" s="20" t="str">
        <f t="shared" si="20"/>
        <v/>
      </c>
      <c r="CI28" s="20" t="str">
        <f t="shared" si="21"/>
        <v/>
      </c>
      <c r="CJ28" s="20" t="str">
        <f t="shared" si="22"/>
        <v/>
      </c>
      <c r="CK28" s="20" t="str">
        <f t="shared" si="23"/>
        <v/>
      </c>
      <c r="CL28" s="20" t="str">
        <f t="shared" si="24"/>
        <v/>
      </c>
      <c r="CM28" s="46" t="str">
        <f t="shared" si="25"/>
        <v/>
      </c>
      <c r="CN28" s="46" t="str">
        <f t="shared" si="26"/>
        <v/>
      </c>
      <c r="CO28" s="47" t="str">
        <f t="shared" si="27"/>
        <v>NO</v>
      </c>
      <c r="CP28" s="47" t="str">
        <f t="shared" si="28"/>
        <v>NO</v>
      </c>
      <c r="CQ28" s="45" t="str">
        <f t="shared" si="32"/>
        <v>NO</v>
      </c>
      <c r="CR28" s="45" t="str">
        <f t="shared" si="33"/>
        <v>NO</v>
      </c>
      <c r="CS28" s="47" t="str">
        <f t="shared" si="34"/>
        <v>OK</v>
      </c>
      <c r="CT28" s="20" t="b">
        <f t="shared" si="35"/>
        <v>0</v>
      </c>
      <c r="CU28" s="20" t="b">
        <f t="shared" si="36"/>
        <v>0</v>
      </c>
      <c r="CV28" s="20" t="b">
        <f t="shared" si="37"/>
        <v>0</v>
      </c>
      <c r="CW28" s="20" t="b">
        <f t="shared" si="38"/>
        <v>0</v>
      </c>
      <c r="CX28" s="46" t="str">
        <f t="shared" si="39"/>
        <v>SEQUENCE INCORRECT</v>
      </c>
      <c r="CY28" s="48">
        <f>COUNTIF(B19:B27,T(B28))</f>
        <v>9</v>
      </c>
    </row>
    <row r="29" spans="1:103" s="20" customFormat="1" ht="20.100000000000001" customHeight="1" thickBot="1">
      <c r="A29" s="37"/>
      <c r="B29" s="126"/>
      <c r="C29" s="127"/>
      <c r="D29" s="126"/>
      <c r="E29" s="127"/>
      <c r="F29" s="126"/>
      <c r="G29" s="127"/>
      <c r="H29" s="139" t="str">
        <f>IF(AND(AG29="OK",R29="OK"),IF(AND(A29&lt;&gt;"",D29&lt;&gt;"",F29&lt;&gt;"",OR(D29&lt;=E17,D29="ABS"),OR(F29&lt;=G17,F29="ABS")),IF(AND(F29="ABS"),"ABS",IF(SUM(D29:F29)=0,"ZERO",SUM(D29,F29))),""),"")</f>
        <v/>
      </c>
      <c r="I29" s="140"/>
      <c r="J29" s="140"/>
      <c r="K29" s="140"/>
      <c r="L29" s="140"/>
      <c r="M29" s="140"/>
      <c r="N29" s="140"/>
      <c r="O29" s="140"/>
      <c r="P29" s="141"/>
      <c r="Q29" s="194"/>
      <c r="R29" s="49" t="str">
        <f t="shared" si="1"/>
        <v/>
      </c>
      <c r="S29" s="145" t="str">
        <f>IF(OR(AND(OR(D29&lt;=E17,D29=0,D29="ABS"),OR(F29&lt;=G17,F29=0,F29="ABS"))),IF(OR(AND(A29="",B29="",D29="",F29=""),AND(A29&lt;&gt;"",B29&lt;&gt;"",D29&lt;&gt;"",F29&lt;&gt;"", AG29="OK")),"","Given Marks or Format is incorrect"), "Given Marks or Format is incorrect")</f>
        <v/>
      </c>
      <c r="T29" s="146"/>
      <c r="U29" s="146"/>
      <c r="V29" s="146"/>
      <c r="W29" s="146"/>
      <c r="X29" s="147"/>
      <c r="Y29" s="93"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15"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5"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3" t="b">
        <f>IF(AND( EXACT(LEFT(B29,LEN(G8)), G8),ISNUMBER(INT(MID(B29,(LEN(G8)+1),1))),ISNUMBER(INT(MID(B29,(LEN(G8)+2),1))), MID(B29,(LEN(G8)+1),2)&lt;&gt;"00",OR(ISNUMBER(INT(MID(B29,(LEN(G8)+3),1))),MID(B29,(LEN(G8)+3),1)=""),  OR(AND(ISNUMBER(INT(MID(B29,(LEN(G8)+1),3))),MID(B29,(LEN(G8)+1),1)&lt;&gt;"0", MID(B29,(LEN(G8)+4),1)=""),AND((ISNUMBER(INT(MID(B29,(LEN(G8)+1),2)))),MID(B29,(LEN(G8)+3),1)=""))),"OK")</f>
        <v>0</v>
      </c>
      <c r="AC29" s="14"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5"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6"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0" t="b">
        <f t="shared" si="29"/>
        <v>0</v>
      </c>
      <c r="AG29" s="20" t="str">
        <f t="shared" si="2"/>
        <v>S# INCORRECT</v>
      </c>
      <c r="BO29" s="20" t="str">
        <f t="shared" si="3"/>
        <v/>
      </c>
      <c r="BP29" s="20" t="b">
        <f t="shared" si="4"/>
        <v>0</v>
      </c>
      <c r="BQ29" s="20" t="b">
        <f t="shared" si="5"/>
        <v>0</v>
      </c>
      <c r="BR29" s="20" t="b">
        <f t="shared" si="6"/>
        <v>0</v>
      </c>
      <c r="BS29" s="20" t="str">
        <f t="shared" si="7"/>
        <v/>
      </c>
      <c r="BT29" s="20" t="str">
        <f t="shared" si="8"/>
        <v/>
      </c>
      <c r="BU29" s="20" t="str">
        <f t="shared" si="9"/>
        <v/>
      </c>
      <c r="BV29" s="20" t="str">
        <f t="shared" si="10"/>
        <v/>
      </c>
      <c r="BW29" s="44" t="str">
        <f t="shared" si="11"/>
        <v/>
      </c>
      <c r="BX29" s="45" t="str">
        <f t="shared" si="30"/>
        <v>INCORRECT</v>
      </c>
      <c r="BY29" s="20" t="b">
        <f t="shared" si="31"/>
        <v>0</v>
      </c>
      <c r="BZ29" s="46" t="str">
        <f t="shared" si="12"/>
        <v/>
      </c>
      <c r="CA29" s="20" t="b">
        <f t="shared" si="13"/>
        <v>0</v>
      </c>
      <c r="CB29" s="20" t="b">
        <f t="shared" si="14"/>
        <v>0</v>
      </c>
      <c r="CC29" s="20" t="b">
        <f t="shared" si="15"/>
        <v>0</v>
      </c>
      <c r="CD29" s="20" t="b">
        <f t="shared" si="16"/>
        <v>0</v>
      </c>
      <c r="CE29" s="20" t="b">
        <f t="shared" si="17"/>
        <v>0</v>
      </c>
      <c r="CF29" s="20" t="b">
        <f t="shared" si="18"/>
        <v>0</v>
      </c>
      <c r="CG29" s="20" t="str">
        <f t="shared" si="19"/>
        <v/>
      </c>
      <c r="CH29" s="20" t="str">
        <f t="shared" si="20"/>
        <v/>
      </c>
      <c r="CI29" s="20" t="str">
        <f t="shared" si="21"/>
        <v/>
      </c>
      <c r="CJ29" s="20" t="str">
        <f t="shared" si="22"/>
        <v/>
      </c>
      <c r="CK29" s="20" t="str">
        <f t="shared" si="23"/>
        <v/>
      </c>
      <c r="CL29" s="20" t="str">
        <f t="shared" si="24"/>
        <v/>
      </c>
      <c r="CM29" s="46" t="str">
        <f t="shared" si="25"/>
        <v/>
      </c>
      <c r="CN29" s="46" t="str">
        <f t="shared" si="26"/>
        <v/>
      </c>
      <c r="CO29" s="47" t="str">
        <f t="shared" si="27"/>
        <v>NO</v>
      </c>
      <c r="CP29" s="47" t="str">
        <f t="shared" si="28"/>
        <v>NO</v>
      </c>
      <c r="CQ29" s="45" t="str">
        <f t="shared" si="32"/>
        <v>NO</v>
      </c>
      <c r="CR29" s="45" t="str">
        <f t="shared" si="33"/>
        <v>NO</v>
      </c>
      <c r="CS29" s="47" t="str">
        <f t="shared" si="34"/>
        <v>OK</v>
      </c>
      <c r="CT29" s="20" t="b">
        <f t="shared" si="35"/>
        <v>0</v>
      </c>
      <c r="CU29" s="20" t="b">
        <f t="shared" si="36"/>
        <v>0</v>
      </c>
      <c r="CV29" s="20" t="b">
        <f t="shared" si="37"/>
        <v>0</v>
      </c>
      <c r="CW29" s="20" t="b">
        <f t="shared" si="38"/>
        <v>0</v>
      </c>
      <c r="CX29" s="46" t="str">
        <f t="shared" si="39"/>
        <v>SEQUENCE INCORRECT</v>
      </c>
      <c r="CY29" s="48">
        <f>COUNTIF(B19:B28,T(B29))</f>
        <v>10</v>
      </c>
    </row>
    <row r="30" spans="1:103" s="20" customFormat="1" ht="20.100000000000001" customHeight="1" thickBot="1">
      <c r="A30" s="59"/>
      <c r="B30" s="126"/>
      <c r="C30" s="127"/>
      <c r="D30" s="126"/>
      <c r="E30" s="127"/>
      <c r="F30" s="126"/>
      <c r="G30" s="127"/>
      <c r="H30" s="139" t="str">
        <f>IF(AND(AG30="OK",R30="OK"),IF(AND(A30&lt;&gt;"",D30&lt;&gt;"",F30&lt;&gt;"",OR(D30&lt;=E17,D30="ABS"),OR(F30&lt;=G17,F30="ABS")),IF(AND(F30="ABS"),"ABS",IF(SUM(D30:F30)=0,"ZERO",SUM(D30,F30))),""),"")</f>
        <v/>
      </c>
      <c r="I30" s="140"/>
      <c r="J30" s="140"/>
      <c r="K30" s="140"/>
      <c r="L30" s="140"/>
      <c r="M30" s="140"/>
      <c r="N30" s="140"/>
      <c r="O30" s="140"/>
      <c r="P30" s="141"/>
      <c r="Q30" s="194"/>
      <c r="R30" s="49" t="str">
        <f t="shared" si="1"/>
        <v/>
      </c>
      <c r="S30" s="145" t="str">
        <f>IF(OR(AND(OR(D30&lt;=E17,D30=0,D30="ABS"),OR(F30&lt;=G17,F30=0,F30="ABS"))),IF(OR(AND(A30="",B30="",D30="",F30=""),AND(A30&lt;&gt;"",B30&lt;&gt;"",D30&lt;&gt;"",F30&lt;&gt;"", AG30="OK")),"","Given Marks or Format is incorrect"), "Given Marks or Format is incorrect")</f>
        <v/>
      </c>
      <c r="T30" s="146"/>
      <c r="U30" s="146"/>
      <c r="V30" s="146"/>
      <c r="W30" s="146"/>
      <c r="X30" s="147"/>
      <c r="Y30" s="93"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15"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5"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3" t="b">
        <f>IF(AND( EXACT(LEFT(B30,LEN(G8)), G8),ISNUMBER(INT(MID(B30,(LEN(G8)+1),1))),ISNUMBER(INT(MID(B30,(LEN(G8)+2),1))), MID(B30,(LEN(G8)+1),2)&lt;&gt;"00",OR(ISNUMBER(INT(MID(B30,(LEN(G8)+3),1))),MID(B30,(LEN(G8)+3),1)=""),  OR(AND(ISNUMBER(INT(MID(B30,(LEN(G8)+1),3))),MID(B30,(LEN(G8)+1),1)&lt;&gt;"0", MID(B30,(LEN(G8)+4),1)=""),AND((ISNUMBER(INT(MID(B30,(LEN(G8)+1),2)))),MID(B30,(LEN(G8)+3),1)=""))),"OK")</f>
        <v>0</v>
      </c>
      <c r="AC30" s="14"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5"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6"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0" t="b">
        <f t="shared" si="29"/>
        <v>0</v>
      </c>
      <c r="AG30" s="20" t="str">
        <f t="shared" si="2"/>
        <v>S# INCORRECT</v>
      </c>
      <c r="BO30" s="20" t="str">
        <f t="shared" si="3"/>
        <v/>
      </c>
      <c r="BP30" s="20" t="b">
        <f t="shared" si="4"/>
        <v>0</v>
      </c>
      <c r="BQ30" s="20" t="b">
        <f t="shared" si="5"/>
        <v>0</v>
      </c>
      <c r="BR30" s="20" t="b">
        <f t="shared" si="6"/>
        <v>0</v>
      </c>
      <c r="BS30" s="20" t="str">
        <f t="shared" si="7"/>
        <v/>
      </c>
      <c r="BT30" s="20" t="str">
        <f t="shared" si="8"/>
        <v/>
      </c>
      <c r="BU30" s="20" t="str">
        <f t="shared" si="9"/>
        <v/>
      </c>
      <c r="BV30" s="20" t="str">
        <f t="shared" si="10"/>
        <v/>
      </c>
      <c r="BW30" s="44" t="str">
        <f t="shared" si="11"/>
        <v/>
      </c>
      <c r="BX30" s="45" t="str">
        <f t="shared" si="30"/>
        <v>INCORRECT</v>
      </c>
      <c r="BY30" s="20" t="b">
        <f t="shared" si="31"/>
        <v>0</v>
      </c>
      <c r="BZ30" s="46" t="str">
        <f t="shared" si="12"/>
        <v/>
      </c>
      <c r="CA30" s="20" t="b">
        <f t="shared" si="13"/>
        <v>0</v>
      </c>
      <c r="CB30" s="20" t="b">
        <f t="shared" si="14"/>
        <v>0</v>
      </c>
      <c r="CC30" s="20" t="b">
        <f t="shared" si="15"/>
        <v>0</v>
      </c>
      <c r="CD30" s="20" t="b">
        <f t="shared" si="16"/>
        <v>0</v>
      </c>
      <c r="CE30" s="20" t="b">
        <f t="shared" si="17"/>
        <v>0</v>
      </c>
      <c r="CF30" s="20" t="b">
        <f t="shared" si="18"/>
        <v>0</v>
      </c>
      <c r="CG30" s="20" t="str">
        <f t="shared" si="19"/>
        <v/>
      </c>
      <c r="CH30" s="20" t="str">
        <f t="shared" si="20"/>
        <v/>
      </c>
      <c r="CI30" s="20" t="str">
        <f t="shared" si="21"/>
        <v/>
      </c>
      <c r="CJ30" s="20" t="str">
        <f t="shared" si="22"/>
        <v/>
      </c>
      <c r="CK30" s="20" t="str">
        <f t="shared" si="23"/>
        <v/>
      </c>
      <c r="CL30" s="20" t="str">
        <f t="shared" si="24"/>
        <v/>
      </c>
      <c r="CM30" s="46" t="str">
        <f t="shared" si="25"/>
        <v/>
      </c>
      <c r="CN30" s="46" t="str">
        <f t="shared" si="26"/>
        <v/>
      </c>
      <c r="CO30" s="47" t="str">
        <f t="shared" si="27"/>
        <v>NO</v>
      </c>
      <c r="CP30" s="47" t="str">
        <f t="shared" si="28"/>
        <v>NO</v>
      </c>
      <c r="CQ30" s="45" t="str">
        <f t="shared" si="32"/>
        <v>NO</v>
      </c>
      <c r="CR30" s="45" t="str">
        <f t="shared" si="33"/>
        <v>NO</v>
      </c>
      <c r="CS30" s="47" t="str">
        <f t="shared" si="34"/>
        <v>OK</v>
      </c>
      <c r="CT30" s="20" t="b">
        <f t="shared" si="35"/>
        <v>0</v>
      </c>
      <c r="CU30" s="20" t="b">
        <f t="shared" si="36"/>
        <v>0</v>
      </c>
      <c r="CV30" s="20" t="b">
        <f t="shared" si="37"/>
        <v>0</v>
      </c>
      <c r="CW30" s="20" t="b">
        <f t="shared" si="38"/>
        <v>0</v>
      </c>
      <c r="CX30" s="46" t="str">
        <f t="shared" si="39"/>
        <v>SEQUENCE INCORRECT</v>
      </c>
      <c r="CY30" s="48">
        <f>COUNTIF(B19:B29,T(B30))</f>
        <v>11</v>
      </c>
    </row>
    <row r="31" spans="1:103" s="20" customFormat="1" ht="20.100000000000001" customHeight="1" thickBot="1">
      <c r="A31" s="37"/>
      <c r="B31" s="126"/>
      <c r="C31" s="127"/>
      <c r="D31" s="126"/>
      <c r="E31" s="127"/>
      <c r="F31" s="126"/>
      <c r="G31" s="127"/>
      <c r="H31" s="139" t="str">
        <f>IF(AND(AG31="OK",R31="OK"),IF(AND(A31&lt;&gt;"",D31&lt;&gt;"",F31&lt;&gt;"",OR(D31&lt;=E17,D31="ABS"),OR(F31&lt;=G17,F31="ABS")),IF(AND(F31="ABS"),"ABS",IF(SUM(D31:F31)=0,"ZERO",SUM(D31,F31))),""),"")</f>
        <v/>
      </c>
      <c r="I31" s="140"/>
      <c r="J31" s="140"/>
      <c r="K31" s="140"/>
      <c r="L31" s="140"/>
      <c r="M31" s="140"/>
      <c r="N31" s="140"/>
      <c r="O31" s="140"/>
      <c r="P31" s="141"/>
      <c r="Q31" s="194"/>
      <c r="R31" s="49" t="str">
        <f t="shared" si="1"/>
        <v/>
      </c>
      <c r="S31" s="145" t="str">
        <f>IF(OR(AND(OR(D31&lt;=E17,D31=0,D31="ABS"),OR(F31&lt;=G17,F31=0,F31="ABS"))),IF(OR(AND(A31="",B31="",D31="",F31=""),AND(A31&lt;&gt;"",B31&lt;&gt;"",D31&lt;&gt;"",F31&lt;&gt;"", AG31="OK")),"","Given Marks or Format is incorrect"), "Given Marks or Format is incorrect")</f>
        <v/>
      </c>
      <c r="T31" s="146"/>
      <c r="U31" s="146"/>
      <c r="V31" s="146"/>
      <c r="W31" s="146"/>
      <c r="X31" s="147"/>
      <c r="Y31" s="93"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15"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5"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3" t="b">
        <f>IF(AND( EXACT(LEFT(B31,LEN(G8)), G8),ISNUMBER(INT(MID(B31,(LEN(G8)+1),1))),ISNUMBER(INT(MID(B31,(LEN(G8)+2),1))), MID(B31,(LEN(G8)+1),2)&lt;&gt;"00",OR(ISNUMBER(INT(MID(B31,(LEN(G8)+3),1))),MID(B31,(LEN(G8)+3),1)=""),  OR(AND(ISNUMBER(INT(MID(B31,(LEN(G8)+1),3))),MID(B31,(LEN(G8)+1),1)&lt;&gt;"0", MID(B31,(LEN(G8)+4),1)=""),AND((ISNUMBER(INT(MID(B31,(LEN(G8)+1),2)))),MID(B31,(LEN(G8)+3),1)=""))),"OK")</f>
        <v>0</v>
      </c>
      <c r="AC31" s="14"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5"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6"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0" t="b">
        <f t="shared" si="29"/>
        <v>0</v>
      </c>
      <c r="AG31" s="20" t="str">
        <f t="shared" si="2"/>
        <v>S# INCORRECT</v>
      </c>
      <c r="BO31" s="20" t="str">
        <f t="shared" si="3"/>
        <v/>
      </c>
      <c r="BP31" s="20" t="b">
        <f t="shared" si="4"/>
        <v>0</v>
      </c>
      <c r="BQ31" s="20" t="b">
        <f t="shared" si="5"/>
        <v>0</v>
      </c>
      <c r="BR31" s="20" t="b">
        <f t="shared" si="6"/>
        <v>0</v>
      </c>
      <c r="BS31" s="20" t="str">
        <f t="shared" si="7"/>
        <v/>
      </c>
      <c r="BT31" s="20" t="str">
        <f t="shared" si="8"/>
        <v/>
      </c>
      <c r="BU31" s="20" t="str">
        <f t="shared" si="9"/>
        <v/>
      </c>
      <c r="BV31" s="20" t="str">
        <f t="shared" si="10"/>
        <v/>
      </c>
      <c r="BW31" s="44" t="str">
        <f t="shared" si="11"/>
        <v/>
      </c>
      <c r="BX31" s="45" t="str">
        <f t="shared" si="30"/>
        <v>INCORRECT</v>
      </c>
      <c r="BY31" s="20" t="b">
        <f t="shared" si="31"/>
        <v>0</v>
      </c>
      <c r="BZ31" s="46" t="str">
        <f t="shared" si="12"/>
        <v/>
      </c>
      <c r="CA31" s="20" t="b">
        <f t="shared" si="13"/>
        <v>0</v>
      </c>
      <c r="CB31" s="20" t="b">
        <f t="shared" si="14"/>
        <v>0</v>
      </c>
      <c r="CC31" s="20" t="b">
        <f t="shared" si="15"/>
        <v>0</v>
      </c>
      <c r="CD31" s="20" t="b">
        <f t="shared" si="16"/>
        <v>0</v>
      </c>
      <c r="CE31" s="20" t="b">
        <f t="shared" si="17"/>
        <v>0</v>
      </c>
      <c r="CF31" s="20" t="b">
        <f t="shared" si="18"/>
        <v>0</v>
      </c>
      <c r="CG31" s="20" t="str">
        <f t="shared" si="19"/>
        <v/>
      </c>
      <c r="CH31" s="20" t="str">
        <f t="shared" si="20"/>
        <v/>
      </c>
      <c r="CI31" s="20" t="str">
        <f t="shared" si="21"/>
        <v/>
      </c>
      <c r="CJ31" s="20" t="str">
        <f t="shared" si="22"/>
        <v/>
      </c>
      <c r="CK31" s="20" t="str">
        <f t="shared" si="23"/>
        <v/>
      </c>
      <c r="CL31" s="20" t="str">
        <f t="shared" si="24"/>
        <v/>
      </c>
      <c r="CM31" s="46" t="str">
        <f t="shared" si="25"/>
        <v/>
      </c>
      <c r="CN31" s="46" t="str">
        <f t="shared" si="26"/>
        <v/>
      </c>
      <c r="CO31" s="47" t="str">
        <f t="shared" si="27"/>
        <v>NO</v>
      </c>
      <c r="CP31" s="47" t="str">
        <f t="shared" si="28"/>
        <v>NO</v>
      </c>
      <c r="CQ31" s="45" t="str">
        <f t="shared" si="32"/>
        <v>NO</v>
      </c>
      <c r="CR31" s="45" t="str">
        <f t="shared" si="33"/>
        <v>NO</v>
      </c>
      <c r="CS31" s="47" t="str">
        <f t="shared" si="34"/>
        <v>OK</v>
      </c>
      <c r="CT31" s="20" t="b">
        <f t="shared" si="35"/>
        <v>0</v>
      </c>
      <c r="CU31" s="20" t="b">
        <f t="shared" si="36"/>
        <v>0</v>
      </c>
      <c r="CV31" s="20" t="b">
        <f t="shared" si="37"/>
        <v>0</v>
      </c>
      <c r="CW31" s="20" t="b">
        <f t="shared" si="38"/>
        <v>0</v>
      </c>
      <c r="CX31" s="46" t="str">
        <f t="shared" si="39"/>
        <v>SEQUENCE INCORRECT</v>
      </c>
      <c r="CY31" s="48">
        <f>COUNTIF(B19:B30,T(B31))</f>
        <v>12</v>
      </c>
    </row>
    <row r="32" spans="1:103" s="20" customFormat="1" ht="20.100000000000001" customHeight="1" thickBot="1">
      <c r="A32" s="59"/>
      <c r="B32" s="126"/>
      <c r="C32" s="127"/>
      <c r="D32" s="126"/>
      <c r="E32" s="127"/>
      <c r="F32" s="126"/>
      <c r="G32" s="127"/>
      <c r="H32" s="139" t="str">
        <f>IF(AND(AG32="OK",R32="OK"),IF(AND(A32&lt;&gt;"",D32&lt;&gt;"",F32&lt;&gt;"",OR(D32&lt;=E17,D32="ABS"),OR(F32&lt;=G17,F32="ABS")),IF(AND(F32="ABS"),"ABS",IF(SUM(D32:F32)=0,"ZERO",SUM(D32,F32))),""),"")</f>
        <v/>
      </c>
      <c r="I32" s="140"/>
      <c r="J32" s="140"/>
      <c r="K32" s="140"/>
      <c r="L32" s="140"/>
      <c r="M32" s="140"/>
      <c r="N32" s="140"/>
      <c r="O32" s="140"/>
      <c r="P32" s="141"/>
      <c r="Q32" s="194"/>
      <c r="R32" s="49" t="str">
        <f t="shared" si="1"/>
        <v/>
      </c>
      <c r="S32" s="145" t="str">
        <f>IF(OR(AND(OR(D32&lt;=E17,D32=0,D32="ABS"),OR(F32&lt;=G17,F32=0,F32="ABS"))),IF(OR(AND(A32="",B32="",D32="",F32=""),AND(A32&lt;&gt;"",B32&lt;&gt;"",D32&lt;&gt;"",F32&lt;&gt;"", AG32="OK")),"","Given Marks or Format is incorrect"), "Given Marks or Format is incorrect")</f>
        <v/>
      </c>
      <c r="T32" s="146"/>
      <c r="U32" s="146"/>
      <c r="V32" s="146"/>
      <c r="W32" s="146"/>
      <c r="X32" s="147"/>
      <c r="Y32" s="93"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15"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5"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3" t="b">
        <f>IF(AND( EXACT(LEFT(B32,LEN(G8)), G8),ISNUMBER(INT(MID(B32,(LEN(G8)+1),1))),ISNUMBER(INT(MID(B32,(LEN(G8)+2),1))), MID(B32,(LEN(G8)+1),2)&lt;&gt;"00",OR(ISNUMBER(INT(MID(B32,(LEN(G8)+3),1))),MID(B32,(LEN(G8)+3),1)=""),  OR(AND(ISNUMBER(INT(MID(B32,(LEN(G8)+1),3))),MID(B32,(LEN(G8)+1),1)&lt;&gt;"0", MID(B32,(LEN(G8)+4),1)=""),AND((ISNUMBER(INT(MID(B32,(LEN(G8)+1),2)))),MID(B32,(LEN(G8)+3),1)=""))),"OK")</f>
        <v>0</v>
      </c>
      <c r="AC32" s="14"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5"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6"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0" t="b">
        <f t="shared" si="29"/>
        <v>0</v>
      </c>
      <c r="AG32" s="20" t="str">
        <f t="shared" si="2"/>
        <v>S# INCORRECT</v>
      </c>
      <c r="BO32" s="20" t="str">
        <f t="shared" si="3"/>
        <v/>
      </c>
      <c r="BP32" s="20" t="b">
        <f t="shared" si="4"/>
        <v>0</v>
      </c>
      <c r="BQ32" s="20" t="b">
        <f t="shared" si="5"/>
        <v>0</v>
      </c>
      <c r="BR32" s="20" t="b">
        <f t="shared" si="6"/>
        <v>0</v>
      </c>
      <c r="BS32" s="20" t="str">
        <f t="shared" si="7"/>
        <v/>
      </c>
      <c r="BT32" s="20" t="str">
        <f t="shared" si="8"/>
        <v/>
      </c>
      <c r="BU32" s="20" t="str">
        <f t="shared" si="9"/>
        <v/>
      </c>
      <c r="BV32" s="20" t="str">
        <f t="shared" si="10"/>
        <v/>
      </c>
      <c r="BW32" s="44" t="str">
        <f t="shared" si="11"/>
        <v/>
      </c>
      <c r="BX32" s="45" t="str">
        <f t="shared" si="30"/>
        <v>INCORRECT</v>
      </c>
      <c r="BY32" s="20" t="b">
        <f t="shared" si="31"/>
        <v>0</v>
      </c>
      <c r="BZ32" s="46" t="str">
        <f t="shared" si="12"/>
        <v/>
      </c>
      <c r="CA32" s="20" t="b">
        <f t="shared" si="13"/>
        <v>0</v>
      </c>
      <c r="CB32" s="20" t="b">
        <f t="shared" si="14"/>
        <v>0</v>
      </c>
      <c r="CC32" s="20" t="b">
        <f t="shared" si="15"/>
        <v>0</v>
      </c>
      <c r="CD32" s="20" t="b">
        <f t="shared" si="16"/>
        <v>0</v>
      </c>
      <c r="CE32" s="20" t="b">
        <f t="shared" si="17"/>
        <v>0</v>
      </c>
      <c r="CF32" s="20" t="b">
        <f t="shared" si="18"/>
        <v>0</v>
      </c>
      <c r="CG32" s="20" t="str">
        <f t="shared" si="19"/>
        <v/>
      </c>
      <c r="CH32" s="20" t="str">
        <f t="shared" si="20"/>
        <v/>
      </c>
      <c r="CI32" s="20" t="str">
        <f t="shared" si="21"/>
        <v/>
      </c>
      <c r="CJ32" s="20" t="str">
        <f t="shared" si="22"/>
        <v/>
      </c>
      <c r="CK32" s="20" t="str">
        <f t="shared" si="23"/>
        <v/>
      </c>
      <c r="CL32" s="20" t="str">
        <f t="shared" si="24"/>
        <v/>
      </c>
      <c r="CM32" s="46" t="str">
        <f t="shared" si="25"/>
        <v/>
      </c>
      <c r="CN32" s="46" t="str">
        <f t="shared" si="26"/>
        <v/>
      </c>
      <c r="CO32" s="47" t="str">
        <f t="shared" si="27"/>
        <v>NO</v>
      </c>
      <c r="CP32" s="47" t="str">
        <f t="shared" si="28"/>
        <v>NO</v>
      </c>
      <c r="CQ32" s="45" t="str">
        <f t="shared" si="32"/>
        <v>NO</v>
      </c>
      <c r="CR32" s="45" t="str">
        <f t="shared" si="33"/>
        <v>NO</v>
      </c>
      <c r="CS32" s="47" t="str">
        <f t="shared" si="34"/>
        <v>OK</v>
      </c>
      <c r="CT32" s="20" t="b">
        <f t="shared" si="35"/>
        <v>0</v>
      </c>
      <c r="CU32" s="20" t="b">
        <f t="shared" si="36"/>
        <v>0</v>
      </c>
      <c r="CV32" s="20" t="b">
        <f t="shared" si="37"/>
        <v>0</v>
      </c>
      <c r="CW32" s="20" t="b">
        <f t="shared" si="38"/>
        <v>0</v>
      </c>
      <c r="CX32" s="46" t="str">
        <f t="shared" si="39"/>
        <v>SEQUENCE INCORRECT</v>
      </c>
      <c r="CY32" s="48">
        <f>COUNTIF(B19:B31,T(B32))</f>
        <v>13</v>
      </c>
    </row>
    <row r="33" spans="1:103" s="20" customFormat="1" ht="20.100000000000001" customHeight="1" thickBot="1">
      <c r="A33" s="37"/>
      <c r="B33" s="126"/>
      <c r="C33" s="127"/>
      <c r="D33" s="126"/>
      <c r="E33" s="127"/>
      <c r="F33" s="126"/>
      <c r="G33" s="127"/>
      <c r="H33" s="139" t="str">
        <f>IF(AND(AG33="OK",R33="OK"),IF(AND(A33&lt;&gt;"",D33&lt;&gt;"",F33&lt;&gt;"",OR(D33&lt;=E17,D33="ABS"),OR(F33&lt;=G17,F33="ABS")),IF(AND(F33="ABS"),"ABS",IF(SUM(D33:F33)=0,"ZERO",SUM(D33,F33))),""),"")</f>
        <v/>
      </c>
      <c r="I33" s="140"/>
      <c r="J33" s="140"/>
      <c r="K33" s="140"/>
      <c r="L33" s="140"/>
      <c r="M33" s="140"/>
      <c r="N33" s="140"/>
      <c r="O33" s="140"/>
      <c r="P33" s="141"/>
      <c r="Q33" s="194"/>
      <c r="R33" s="49" t="str">
        <f t="shared" si="1"/>
        <v/>
      </c>
      <c r="S33" s="145" t="str">
        <f>IF(OR(AND(OR(D33&lt;=E17,D33=0,D33="ABS"),OR(F33&lt;=G17,F33=0,F33="ABS"))),IF(OR(AND(A33="",B33="",D33="",F33=""),AND(A33&lt;&gt;"",B33&lt;&gt;"",D33&lt;&gt;"",F33&lt;&gt;"", AG33="OK")),"","Given Marks or Format is incorrect"), "Given Marks or Format is incorrect")</f>
        <v/>
      </c>
      <c r="T33" s="146"/>
      <c r="U33" s="146"/>
      <c r="V33" s="146"/>
      <c r="W33" s="146"/>
      <c r="X33" s="147"/>
      <c r="Y33" s="93"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15"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5"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3" t="b">
        <f>IF(AND( EXACT(LEFT(B33,LEN(G8)), G8),ISNUMBER(INT(MID(B33,(LEN(G8)+1),1))),ISNUMBER(INT(MID(B33,(LEN(G8)+2),1))), MID(B33,(LEN(G8)+1),2)&lt;&gt;"00",OR(ISNUMBER(INT(MID(B33,(LEN(G8)+3),1))),MID(B33,(LEN(G8)+3),1)=""),  OR(AND(ISNUMBER(INT(MID(B33,(LEN(G8)+1),3))),MID(B33,(LEN(G8)+1),1)&lt;&gt;"0", MID(B33,(LEN(G8)+4),1)=""),AND((ISNUMBER(INT(MID(B33,(LEN(G8)+1),2)))),MID(B33,(LEN(G8)+3),1)=""))),"OK")</f>
        <v>0</v>
      </c>
      <c r="AC33" s="14"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5"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6"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0" t="b">
        <f t="shared" si="29"/>
        <v>0</v>
      </c>
      <c r="AG33" s="20" t="str">
        <f t="shared" si="2"/>
        <v>S# INCORRECT</v>
      </c>
      <c r="BO33" s="20" t="str">
        <f t="shared" si="3"/>
        <v/>
      </c>
      <c r="BP33" s="20" t="b">
        <f t="shared" si="4"/>
        <v>0</v>
      </c>
      <c r="BQ33" s="20" t="b">
        <f t="shared" si="5"/>
        <v>0</v>
      </c>
      <c r="BR33" s="20" t="b">
        <f t="shared" si="6"/>
        <v>0</v>
      </c>
      <c r="BS33" s="20" t="str">
        <f t="shared" si="7"/>
        <v/>
      </c>
      <c r="BT33" s="20" t="str">
        <f t="shared" si="8"/>
        <v/>
      </c>
      <c r="BU33" s="20" t="str">
        <f t="shared" si="9"/>
        <v/>
      </c>
      <c r="BV33" s="20" t="str">
        <f t="shared" si="10"/>
        <v/>
      </c>
      <c r="BW33" s="44" t="str">
        <f t="shared" si="11"/>
        <v/>
      </c>
      <c r="BX33" s="45" t="str">
        <f t="shared" si="30"/>
        <v>INCORRECT</v>
      </c>
      <c r="BY33" s="20" t="b">
        <f t="shared" si="31"/>
        <v>0</v>
      </c>
      <c r="BZ33" s="46" t="str">
        <f t="shared" si="12"/>
        <v/>
      </c>
      <c r="CA33" s="20" t="b">
        <f t="shared" si="13"/>
        <v>0</v>
      </c>
      <c r="CB33" s="20" t="b">
        <f t="shared" si="14"/>
        <v>0</v>
      </c>
      <c r="CC33" s="20" t="b">
        <f t="shared" si="15"/>
        <v>0</v>
      </c>
      <c r="CD33" s="20" t="b">
        <f t="shared" si="16"/>
        <v>0</v>
      </c>
      <c r="CE33" s="20" t="b">
        <f t="shared" si="17"/>
        <v>0</v>
      </c>
      <c r="CF33" s="20" t="b">
        <f t="shared" si="18"/>
        <v>0</v>
      </c>
      <c r="CG33" s="20" t="str">
        <f t="shared" si="19"/>
        <v/>
      </c>
      <c r="CH33" s="20" t="str">
        <f t="shared" si="20"/>
        <v/>
      </c>
      <c r="CI33" s="20" t="str">
        <f t="shared" si="21"/>
        <v/>
      </c>
      <c r="CJ33" s="20" t="str">
        <f t="shared" si="22"/>
        <v/>
      </c>
      <c r="CK33" s="20" t="str">
        <f t="shared" si="23"/>
        <v/>
      </c>
      <c r="CL33" s="20" t="str">
        <f t="shared" si="24"/>
        <v/>
      </c>
      <c r="CM33" s="46" t="str">
        <f t="shared" si="25"/>
        <v/>
      </c>
      <c r="CN33" s="46" t="str">
        <f t="shared" si="26"/>
        <v/>
      </c>
      <c r="CO33" s="47" t="str">
        <f t="shared" si="27"/>
        <v>NO</v>
      </c>
      <c r="CP33" s="47" t="str">
        <f t="shared" si="28"/>
        <v>NO</v>
      </c>
      <c r="CQ33" s="45" t="str">
        <f t="shared" si="32"/>
        <v>NO</v>
      </c>
      <c r="CR33" s="45" t="str">
        <f t="shared" si="33"/>
        <v>NO</v>
      </c>
      <c r="CS33" s="47" t="str">
        <f t="shared" si="34"/>
        <v>OK</v>
      </c>
      <c r="CT33" s="20" t="b">
        <f t="shared" si="35"/>
        <v>0</v>
      </c>
      <c r="CU33" s="20" t="b">
        <f t="shared" si="36"/>
        <v>0</v>
      </c>
      <c r="CV33" s="20" t="b">
        <f t="shared" si="37"/>
        <v>0</v>
      </c>
      <c r="CW33" s="20" t="b">
        <f t="shared" si="38"/>
        <v>0</v>
      </c>
      <c r="CX33" s="46" t="str">
        <f t="shared" si="39"/>
        <v>SEQUENCE INCORRECT</v>
      </c>
      <c r="CY33" s="48">
        <f>COUNTIF(B19:B32,T(B33))</f>
        <v>14</v>
      </c>
    </row>
    <row r="34" spans="1:103" s="20" customFormat="1" ht="20.100000000000001" customHeight="1" thickBot="1">
      <c r="A34" s="59"/>
      <c r="B34" s="126"/>
      <c r="C34" s="127"/>
      <c r="D34" s="126"/>
      <c r="E34" s="127"/>
      <c r="F34" s="126"/>
      <c r="G34" s="127"/>
      <c r="H34" s="139" t="str">
        <f>IF(AND(AG34="OK",R34="OK"),IF(AND(A34&lt;&gt;"",D34&lt;&gt;"",F34&lt;&gt;"",OR(D34&lt;=E17,D34="ABS"),OR(F34&lt;=G17,F34="ABS")),IF(AND(F34="ABS"),"ABS",IF(SUM(D34:F34)=0,"ZERO",SUM(D34,F34))),""),"")</f>
        <v/>
      </c>
      <c r="I34" s="140"/>
      <c r="J34" s="140"/>
      <c r="K34" s="140"/>
      <c r="L34" s="140"/>
      <c r="M34" s="140"/>
      <c r="N34" s="140"/>
      <c r="O34" s="140"/>
      <c r="P34" s="141"/>
      <c r="Q34" s="194"/>
      <c r="R34" s="49" t="str">
        <f t="shared" si="1"/>
        <v/>
      </c>
      <c r="S34" s="145" t="str">
        <f>IF(OR(AND(OR(D34&lt;=E17,D34=0,D34="ABS"),OR(F34&lt;=G17,F34=0,F34="ABS"))),IF(OR(AND(A34="",B34="",D34="",F34=""),AND(A34&lt;&gt;"",B34&lt;&gt;"",D34&lt;&gt;"",F34&lt;&gt;"", AG34="OK")),"","Given Marks or Format is incorrect"), "Given Marks or Format is incorrect")</f>
        <v/>
      </c>
      <c r="T34" s="146"/>
      <c r="U34" s="146"/>
      <c r="V34" s="146"/>
      <c r="W34" s="146"/>
      <c r="X34" s="147"/>
      <c r="Y34" s="93"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15"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5"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3" t="b">
        <f>IF(AND( EXACT(LEFT(B34,LEN(G8)), G8),ISNUMBER(INT(MID(B34,(LEN(G8)+1),1))),ISNUMBER(INT(MID(B34,(LEN(G8)+2),1))), MID(B34,(LEN(G8)+1),2)&lt;&gt;"00",OR(ISNUMBER(INT(MID(B34,(LEN(G8)+3),1))),MID(B34,(LEN(G8)+3),1)=""),  OR(AND(ISNUMBER(INT(MID(B34,(LEN(G8)+1),3))),MID(B34,(LEN(G8)+1),1)&lt;&gt;"0", MID(B34,(LEN(G8)+4),1)=""),AND((ISNUMBER(INT(MID(B34,(LEN(G8)+1),2)))),MID(B34,(LEN(G8)+3),1)=""))),"OK")</f>
        <v>0</v>
      </c>
      <c r="AC34" s="14"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5"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6"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0" t="b">
        <f t="shared" si="29"/>
        <v>0</v>
      </c>
      <c r="AG34" s="20" t="str">
        <f t="shared" si="2"/>
        <v>S# INCORRECT</v>
      </c>
      <c r="BO34" s="20" t="str">
        <f t="shared" si="3"/>
        <v/>
      </c>
      <c r="BP34" s="20" t="b">
        <f t="shared" si="4"/>
        <v>0</v>
      </c>
      <c r="BQ34" s="20" t="b">
        <f t="shared" si="5"/>
        <v>0</v>
      </c>
      <c r="BR34" s="20" t="b">
        <f t="shared" si="6"/>
        <v>0</v>
      </c>
      <c r="BS34" s="20" t="str">
        <f t="shared" si="7"/>
        <v/>
      </c>
      <c r="BT34" s="20" t="str">
        <f t="shared" si="8"/>
        <v/>
      </c>
      <c r="BU34" s="20" t="str">
        <f t="shared" si="9"/>
        <v/>
      </c>
      <c r="BV34" s="20" t="str">
        <f t="shared" si="10"/>
        <v/>
      </c>
      <c r="BW34" s="44" t="str">
        <f t="shared" si="11"/>
        <v/>
      </c>
      <c r="BX34" s="45" t="str">
        <f t="shared" si="30"/>
        <v>INCORRECT</v>
      </c>
      <c r="BY34" s="20" t="b">
        <f t="shared" si="31"/>
        <v>0</v>
      </c>
      <c r="BZ34" s="46" t="str">
        <f t="shared" si="12"/>
        <v/>
      </c>
      <c r="CA34" s="20" t="b">
        <f t="shared" si="13"/>
        <v>0</v>
      </c>
      <c r="CB34" s="20" t="b">
        <f t="shared" si="14"/>
        <v>0</v>
      </c>
      <c r="CC34" s="20" t="b">
        <f t="shared" si="15"/>
        <v>0</v>
      </c>
      <c r="CD34" s="20" t="b">
        <f t="shared" si="16"/>
        <v>0</v>
      </c>
      <c r="CE34" s="20" t="b">
        <f t="shared" si="17"/>
        <v>0</v>
      </c>
      <c r="CF34" s="20" t="b">
        <f t="shared" si="18"/>
        <v>0</v>
      </c>
      <c r="CG34" s="20" t="str">
        <f t="shared" si="19"/>
        <v/>
      </c>
      <c r="CH34" s="20" t="str">
        <f t="shared" si="20"/>
        <v/>
      </c>
      <c r="CI34" s="20" t="str">
        <f t="shared" si="21"/>
        <v/>
      </c>
      <c r="CJ34" s="20" t="str">
        <f t="shared" si="22"/>
        <v/>
      </c>
      <c r="CK34" s="20" t="str">
        <f t="shared" si="23"/>
        <v/>
      </c>
      <c r="CL34" s="20" t="str">
        <f t="shared" si="24"/>
        <v/>
      </c>
      <c r="CM34" s="46" t="str">
        <f t="shared" si="25"/>
        <v/>
      </c>
      <c r="CN34" s="46" t="str">
        <f t="shared" si="26"/>
        <v/>
      </c>
      <c r="CO34" s="47" t="str">
        <f t="shared" si="27"/>
        <v>NO</v>
      </c>
      <c r="CP34" s="47" t="str">
        <f t="shared" si="28"/>
        <v>NO</v>
      </c>
      <c r="CQ34" s="45" t="str">
        <f t="shared" si="32"/>
        <v>NO</v>
      </c>
      <c r="CR34" s="45" t="str">
        <f t="shared" si="33"/>
        <v>NO</v>
      </c>
      <c r="CS34" s="47" t="str">
        <f t="shared" si="34"/>
        <v>OK</v>
      </c>
      <c r="CT34" s="20" t="b">
        <f t="shared" si="35"/>
        <v>0</v>
      </c>
      <c r="CU34" s="20" t="b">
        <f t="shared" si="36"/>
        <v>0</v>
      </c>
      <c r="CV34" s="20" t="b">
        <f t="shared" si="37"/>
        <v>0</v>
      </c>
      <c r="CW34" s="20" t="b">
        <f t="shared" si="38"/>
        <v>0</v>
      </c>
      <c r="CX34" s="46" t="str">
        <f t="shared" si="39"/>
        <v>SEQUENCE INCORRECT</v>
      </c>
      <c r="CY34" s="48">
        <f>COUNTIF(B19:B33,T(B34))</f>
        <v>15</v>
      </c>
    </row>
    <row r="35" spans="1:103" s="20" customFormat="1" ht="20.100000000000001" customHeight="1" thickBot="1">
      <c r="A35" s="37"/>
      <c r="B35" s="126"/>
      <c r="C35" s="127"/>
      <c r="D35" s="126"/>
      <c r="E35" s="127"/>
      <c r="F35" s="126"/>
      <c r="G35" s="127"/>
      <c r="H35" s="139" t="str">
        <f>IF(AND(AG35="OK",R35="OK"),IF(AND(A35&lt;&gt;"",D35&lt;&gt;"",F35&lt;&gt;"",OR(D35&lt;=E17,D35="ABS"),OR(F35&lt;=G17,F35="ABS")),IF(AND(F35="ABS"),"ABS",IF(SUM(D35:F35)=0,"ZERO",SUM(D35,F35))),""),"")</f>
        <v/>
      </c>
      <c r="I35" s="140"/>
      <c r="J35" s="140"/>
      <c r="K35" s="140"/>
      <c r="L35" s="140"/>
      <c r="M35" s="140"/>
      <c r="N35" s="140"/>
      <c r="O35" s="140"/>
      <c r="P35" s="141"/>
      <c r="Q35" s="194"/>
      <c r="R35" s="49" t="str">
        <f t="shared" si="1"/>
        <v/>
      </c>
      <c r="S35" s="145" t="str">
        <f>IF(OR(AND(OR(D35&lt;=E17,D35=0,D35="ABS"),OR(F35&lt;=G17,F35=0,F35="ABS"))),IF(OR(AND(A35="",B35="",D35="",F35=""),AND(A35&lt;&gt;"",B35&lt;&gt;"",D35&lt;&gt;"",F35&lt;&gt;"", AG35="OK")),"","Given Marks or Format is incorrect"), "Given Marks or Format is incorrect")</f>
        <v/>
      </c>
      <c r="T35" s="146"/>
      <c r="U35" s="146"/>
      <c r="V35" s="146"/>
      <c r="W35" s="146"/>
      <c r="X35" s="147"/>
      <c r="Y35" s="93"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15"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5"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3" t="b">
        <f>IF(AND( EXACT(LEFT(B35,LEN(G8)), G8),ISNUMBER(INT(MID(B35,(LEN(G8)+1),1))),ISNUMBER(INT(MID(B35,(LEN(G8)+2),1))), MID(B35,(LEN(G8)+1),2)&lt;&gt;"00",OR(ISNUMBER(INT(MID(B35,(LEN(G8)+3),1))),MID(B35,(LEN(G8)+3),1)=""),  OR(AND(ISNUMBER(INT(MID(B35,(LEN(G8)+1),3))),MID(B35,(LEN(G8)+1),1)&lt;&gt;"0", MID(B35,(LEN(G8)+4),1)=""),AND((ISNUMBER(INT(MID(B35,(LEN(G8)+1),2)))),MID(B35,(LEN(G8)+3),1)=""))),"OK")</f>
        <v>0</v>
      </c>
      <c r="AC35" s="14"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5"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6"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0" t="b">
        <f t="shared" si="29"/>
        <v>0</v>
      </c>
      <c r="AG35" s="20" t="str">
        <f t="shared" si="2"/>
        <v>S# INCORRECT</v>
      </c>
      <c r="BO35" s="20" t="str">
        <f t="shared" si="3"/>
        <v/>
      </c>
      <c r="BP35" s="20" t="b">
        <f t="shared" si="4"/>
        <v>0</v>
      </c>
      <c r="BQ35" s="20" t="b">
        <f t="shared" si="5"/>
        <v>0</v>
      </c>
      <c r="BR35" s="20" t="b">
        <f t="shared" si="6"/>
        <v>0</v>
      </c>
      <c r="BS35" s="20" t="str">
        <f t="shared" si="7"/>
        <v/>
      </c>
      <c r="BT35" s="20" t="str">
        <f t="shared" si="8"/>
        <v/>
      </c>
      <c r="BU35" s="20" t="str">
        <f t="shared" si="9"/>
        <v/>
      </c>
      <c r="BV35" s="20" t="str">
        <f t="shared" si="10"/>
        <v/>
      </c>
      <c r="BW35" s="44" t="str">
        <f t="shared" si="11"/>
        <v/>
      </c>
      <c r="BX35" s="45" t="str">
        <f t="shared" si="30"/>
        <v>INCORRECT</v>
      </c>
      <c r="BY35" s="20" t="b">
        <f t="shared" si="31"/>
        <v>0</v>
      </c>
      <c r="BZ35" s="46" t="str">
        <f t="shared" si="12"/>
        <v/>
      </c>
      <c r="CA35" s="20" t="b">
        <f t="shared" si="13"/>
        <v>0</v>
      </c>
      <c r="CB35" s="20" t="b">
        <f t="shared" si="14"/>
        <v>0</v>
      </c>
      <c r="CC35" s="20" t="b">
        <f t="shared" si="15"/>
        <v>0</v>
      </c>
      <c r="CD35" s="20" t="b">
        <f t="shared" si="16"/>
        <v>0</v>
      </c>
      <c r="CE35" s="20" t="b">
        <f t="shared" si="17"/>
        <v>0</v>
      </c>
      <c r="CF35" s="20" t="b">
        <f t="shared" si="18"/>
        <v>0</v>
      </c>
      <c r="CG35" s="20" t="str">
        <f t="shared" si="19"/>
        <v/>
      </c>
      <c r="CH35" s="20" t="str">
        <f t="shared" si="20"/>
        <v/>
      </c>
      <c r="CI35" s="20" t="str">
        <f t="shared" si="21"/>
        <v/>
      </c>
      <c r="CJ35" s="20" t="str">
        <f t="shared" si="22"/>
        <v/>
      </c>
      <c r="CK35" s="20" t="str">
        <f t="shared" si="23"/>
        <v/>
      </c>
      <c r="CL35" s="20" t="str">
        <f t="shared" si="24"/>
        <v/>
      </c>
      <c r="CM35" s="46" t="str">
        <f t="shared" si="25"/>
        <v/>
      </c>
      <c r="CN35" s="46" t="str">
        <f t="shared" si="26"/>
        <v/>
      </c>
      <c r="CO35" s="47" t="str">
        <f t="shared" si="27"/>
        <v>NO</v>
      </c>
      <c r="CP35" s="47" t="str">
        <f t="shared" si="28"/>
        <v>NO</v>
      </c>
      <c r="CQ35" s="45" t="str">
        <f t="shared" si="32"/>
        <v>NO</v>
      </c>
      <c r="CR35" s="45" t="str">
        <f t="shared" si="33"/>
        <v>NO</v>
      </c>
      <c r="CS35" s="47" t="str">
        <f t="shared" si="34"/>
        <v>OK</v>
      </c>
      <c r="CT35" s="20" t="b">
        <f t="shared" si="35"/>
        <v>0</v>
      </c>
      <c r="CU35" s="20" t="b">
        <f t="shared" si="36"/>
        <v>0</v>
      </c>
      <c r="CV35" s="20" t="b">
        <f t="shared" si="37"/>
        <v>0</v>
      </c>
      <c r="CW35" s="20" t="b">
        <f t="shared" si="38"/>
        <v>0</v>
      </c>
      <c r="CX35" s="46" t="str">
        <f t="shared" si="39"/>
        <v>SEQUENCE INCORRECT</v>
      </c>
      <c r="CY35" s="48">
        <f>COUNTIF(B19:B34,T(B35))</f>
        <v>16</v>
      </c>
    </row>
    <row r="36" spans="1:103" s="20" customFormat="1" ht="20.100000000000001" customHeight="1" thickBot="1">
      <c r="A36" s="59"/>
      <c r="B36" s="126"/>
      <c r="C36" s="127"/>
      <c r="D36" s="126"/>
      <c r="E36" s="127"/>
      <c r="F36" s="126"/>
      <c r="G36" s="127"/>
      <c r="H36" s="139" t="str">
        <f>IF(AND(AG36="OK",R36="OK"),IF(AND(A36&lt;&gt;"",D36&lt;&gt;"",F36&lt;&gt;"",OR(D36&lt;=E17,D36="ABS"),OR(F36&lt;=G17,F36="ABS")),IF(AND(F36="ABS"),"ABS",IF(SUM(D36:F36)=0,"ZERO",SUM(D36,F36))),""),"")</f>
        <v/>
      </c>
      <c r="I36" s="140"/>
      <c r="J36" s="140"/>
      <c r="K36" s="140"/>
      <c r="L36" s="140"/>
      <c r="M36" s="140"/>
      <c r="N36" s="140"/>
      <c r="O36" s="140"/>
      <c r="P36" s="141"/>
      <c r="Q36" s="194"/>
      <c r="R36" s="49" t="str">
        <f t="shared" si="1"/>
        <v/>
      </c>
      <c r="S36" s="145" t="str">
        <f>IF(OR(AND(OR(D36&lt;=E17,D36=0,D36="ABS"),OR(F36&lt;=G17,F36=0,F36="ABS"))),IF(OR(AND(A36="",B36="",D36="",F36=""),AND(A36&lt;&gt;"",B36&lt;&gt;"",D36&lt;&gt;"",F36&lt;&gt;"", AG36="OK")),"","Given Marks or Format is incorrect"), "Given Marks or Format is incorrect")</f>
        <v/>
      </c>
      <c r="T36" s="146"/>
      <c r="U36" s="146"/>
      <c r="V36" s="146"/>
      <c r="W36" s="146"/>
      <c r="X36" s="147"/>
      <c r="Y36" s="93"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15"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5"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3" t="b">
        <f>IF(AND( EXACT(LEFT(B36,LEN(G8)), G8),ISNUMBER(INT(MID(B36,(LEN(G8)+1),1))),ISNUMBER(INT(MID(B36,(LEN(G8)+2),1))), MID(B36,(LEN(G8)+1),2)&lt;&gt;"00",OR(ISNUMBER(INT(MID(B36,(LEN(G8)+3),1))),MID(B36,(LEN(G8)+3),1)=""),  OR(AND(ISNUMBER(INT(MID(B36,(LEN(G8)+1),3))),MID(B36,(LEN(G8)+1),1)&lt;&gt;"0", MID(B36,(LEN(G8)+4),1)=""),AND((ISNUMBER(INT(MID(B36,(LEN(G8)+1),2)))),MID(B36,(LEN(G8)+3),1)=""))),"OK")</f>
        <v>0</v>
      </c>
      <c r="AC36" s="14"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5"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6"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0" t="b">
        <f t="shared" si="29"/>
        <v>0</v>
      </c>
      <c r="AG36" s="20" t="str">
        <f t="shared" si="2"/>
        <v>S# INCORRECT</v>
      </c>
      <c r="BO36" s="20" t="str">
        <f t="shared" si="3"/>
        <v/>
      </c>
      <c r="BP36" s="20" t="b">
        <f t="shared" si="4"/>
        <v>0</v>
      </c>
      <c r="BQ36" s="20" t="b">
        <f t="shared" si="5"/>
        <v>0</v>
      </c>
      <c r="BR36" s="20" t="b">
        <f t="shared" si="6"/>
        <v>0</v>
      </c>
      <c r="BS36" s="20" t="str">
        <f t="shared" si="7"/>
        <v/>
      </c>
      <c r="BT36" s="20" t="str">
        <f t="shared" si="8"/>
        <v/>
      </c>
      <c r="BU36" s="20" t="str">
        <f t="shared" si="9"/>
        <v/>
      </c>
      <c r="BV36" s="20" t="str">
        <f t="shared" si="10"/>
        <v/>
      </c>
      <c r="BW36" s="44" t="str">
        <f t="shared" si="11"/>
        <v/>
      </c>
      <c r="BX36" s="45" t="str">
        <f t="shared" si="30"/>
        <v>INCORRECT</v>
      </c>
      <c r="BY36" s="20" t="b">
        <f t="shared" si="31"/>
        <v>0</v>
      </c>
      <c r="BZ36" s="46" t="str">
        <f t="shared" si="12"/>
        <v/>
      </c>
      <c r="CA36" s="20" t="b">
        <f t="shared" si="13"/>
        <v>0</v>
      </c>
      <c r="CB36" s="20" t="b">
        <f t="shared" si="14"/>
        <v>0</v>
      </c>
      <c r="CC36" s="20" t="b">
        <f t="shared" si="15"/>
        <v>0</v>
      </c>
      <c r="CD36" s="20" t="b">
        <f t="shared" si="16"/>
        <v>0</v>
      </c>
      <c r="CE36" s="20" t="b">
        <f t="shared" si="17"/>
        <v>0</v>
      </c>
      <c r="CF36" s="20" t="b">
        <f t="shared" si="18"/>
        <v>0</v>
      </c>
      <c r="CG36" s="20" t="str">
        <f t="shared" si="19"/>
        <v/>
      </c>
      <c r="CH36" s="20" t="str">
        <f t="shared" si="20"/>
        <v/>
      </c>
      <c r="CI36" s="20" t="str">
        <f t="shared" si="21"/>
        <v/>
      </c>
      <c r="CJ36" s="20" t="str">
        <f t="shared" si="22"/>
        <v/>
      </c>
      <c r="CK36" s="20" t="str">
        <f t="shared" si="23"/>
        <v/>
      </c>
      <c r="CL36" s="20" t="str">
        <f t="shared" si="24"/>
        <v/>
      </c>
      <c r="CM36" s="46" t="str">
        <f t="shared" si="25"/>
        <v/>
      </c>
      <c r="CN36" s="46" t="str">
        <f t="shared" si="26"/>
        <v/>
      </c>
      <c r="CO36" s="47" t="str">
        <f t="shared" si="27"/>
        <v>NO</v>
      </c>
      <c r="CP36" s="47" t="str">
        <f t="shared" si="28"/>
        <v>NO</v>
      </c>
      <c r="CQ36" s="45" t="str">
        <f t="shared" si="32"/>
        <v>NO</v>
      </c>
      <c r="CR36" s="45" t="str">
        <f t="shared" si="33"/>
        <v>NO</v>
      </c>
      <c r="CS36" s="47" t="str">
        <f t="shared" si="34"/>
        <v>OK</v>
      </c>
      <c r="CT36" s="20" t="b">
        <f t="shared" si="35"/>
        <v>0</v>
      </c>
      <c r="CU36" s="20" t="b">
        <f t="shared" si="36"/>
        <v>0</v>
      </c>
      <c r="CV36" s="20" t="b">
        <f t="shared" si="37"/>
        <v>0</v>
      </c>
      <c r="CW36" s="20" t="b">
        <f t="shared" si="38"/>
        <v>0</v>
      </c>
      <c r="CX36" s="46" t="str">
        <f t="shared" si="39"/>
        <v>SEQUENCE INCORRECT</v>
      </c>
      <c r="CY36" s="48">
        <f>COUNTIF(B19:B35,T(B36))</f>
        <v>17</v>
      </c>
    </row>
    <row r="37" spans="1:103" s="20" customFormat="1" ht="20.100000000000001" customHeight="1" thickBot="1">
      <c r="A37" s="37"/>
      <c r="B37" s="126"/>
      <c r="C37" s="127"/>
      <c r="D37" s="126"/>
      <c r="E37" s="127"/>
      <c r="F37" s="126"/>
      <c r="G37" s="127"/>
      <c r="H37" s="139" t="str">
        <f>IF(AND(AG37="OK",R37="OK"),IF(AND(A37&lt;&gt;"",D37&lt;&gt;"",F37&lt;&gt;"",OR(D37&lt;=E17,D37="ABS"),OR(F37&lt;=G17,F37="ABS")),IF(AND(F37="ABS"),"ABS",IF(SUM(D37:F37)=0,"ZERO",SUM(D37,F37))),""),"")</f>
        <v/>
      </c>
      <c r="I37" s="140"/>
      <c r="J37" s="140"/>
      <c r="K37" s="140"/>
      <c r="L37" s="140"/>
      <c r="M37" s="140"/>
      <c r="N37" s="140"/>
      <c r="O37" s="140"/>
      <c r="P37" s="141"/>
      <c r="Q37" s="194"/>
      <c r="R37" s="49" t="str">
        <f t="shared" si="1"/>
        <v/>
      </c>
      <c r="S37" s="145" t="str">
        <f>IF(OR(AND(OR(D37&lt;=E17,D37=0,D37="ABS"),OR(F37&lt;=G17,F37=0,F37="ABS"))),IF(OR(AND(A37="",B37="",D37="",F37=""),AND(A37&lt;&gt;"",B37&lt;&gt;"",D37&lt;&gt;"",F37&lt;&gt;"", AG37="OK")),"","Given Marks or Format is incorrect"), "Given Marks or Format is incorrect")</f>
        <v/>
      </c>
      <c r="T37" s="146"/>
      <c r="U37" s="146"/>
      <c r="V37" s="146"/>
      <c r="W37" s="146"/>
      <c r="X37" s="147"/>
      <c r="Y37" s="93"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15"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5"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3" t="b">
        <f>IF(AND( EXACT(LEFT(B37,LEN(G8)), G8),ISNUMBER(INT(MID(B37,(LEN(G8)+1),1))),ISNUMBER(INT(MID(B37,(LEN(G8)+2),1))), MID(B37,(LEN(G8)+1),2)&lt;&gt;"00",OR(ISNUMBER(INT(MID(B37,(LEN(G8)+3),1))),MID(B37,(LEN(G8)+3),1)=""),  OR(AND(ISNUMBER(INT(MID(B37,(LEN(G8)+1),3))),MID(B37,(LEN(G8)+1),1)&lt;&gt;"0", MID(B37,(LEN(G8)+4),1)=""),AND((ISNUMBER(INT(MID(B37,(LEN(G8)+1),2)))),MID(B37,(LEN(G8)+3),1)=""))),"OK")</f>
        <v>0</v>
      </c>
      <c r="AC37" s="14"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5"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6"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0" t="b">
        <f t="shared" si="29"/>
        <v>0</v>
      </c>
      <c r="AG37" s="20" t="str">
        <f t="shared" si="2"/>
        <v>S# INCORRECT</v>
      </c>
      <c r="BO37" s="20" t="str">
        <f t="shared" si="3"/>
        <v/>
      </c>
      <c r="BP37" s="20" t="b">
        <f t="shared" si="4"/>
        <v>0</v>
      </c>
      <c r="BQ37" s="20" t="b">
        <f t="shared" si="5"/>
        <v>0</v>
      </c>
      <c r="BR37" s="20" t="b">
        <f t="shared" si="6"/>
        <v>0</v>
      </c>
      <c r="BS37" s="20" t="str">
        <f t="shared" si="7"/>
        <v/>
      </c>
      <c r="BT37" s="20" t="str">
        <f t="shared" si="8"/>
        <v/>
      </c>
      <c r="BU37" s="20" t="str">
        <f t="shared" si="9"/>
        <v/>
      </c>
      <c r="BV37" s="20" t="str">
        <f t="shared" si="10"/>
        <v/>
      </c>
      <c r="BW37" s="44" t="str">
        <f t="shared" si="11"/>
        <v/>
      </c>
      <c r="BX37" s="45" t="str">
        <f t="shared" si="30"/>
        <v>INCORRECT</v>
      </c>
      <c r="BY37" s="20" t="b">
        <f t="shared" si="31"/>
        <v>0</v>
      </c>
      <c r="BZ37" s="46" t="str">
        <f t="shared" si="12"/>
        <v/>
      </c>
      <c r="CA37" s="20" t="b">
        <f t="shared" si="13"/>
        <v>0</v>
      </c>
      <c r="CB37" s="20" t="b">
        <f t="shared" si="14"/>
        <v>0</v>
      </c>
      <c r="CC37" s="20" t="b">
        <f t="shared" si="15"/>
        <v>0</v>
      </c>
      <c r="CD37" s="20" t="b">
        <f t="shared" si="16"/>
        <v>0</v>
      </c>
      <c r="CE37" s="20" t="b">
        <f t="shared" si="17"/>
        <v>0</v>
      </c>
      <c r="CF37" s="20" t="b">
        <f t="shared" si="18"/>
        <v>0</v>
      </c>
      <c r="CG37" s="20" t="str">
        <f t="shared" si="19"/>
        <v/>
      </c>
      <c r="CH37" s="20" t="str">
        <f t="shared" si="20"/>
        <v/>
      </c>
      <c r="CI37" s="20" t="str">
        <f t="shared" si="21"/>
        <v/>
      </c>
      <c r="CJ37" s="20" t="str">
        <f t="shared" si="22"/>
        <v/>
      </c>
      <c r="CK37" s="20" t="str">
        <f t="shared" si="23"/>
        <v/>
      </c>
      <c r="CL37" s="20" t="str">
        <f t="shared" si="24"/>
        <v/>
      </c>
      <c r="CM37" s="46" t="str">
        <f t="shared" si="25"/>
        <v/>
      </c>
      <c r="CN37" s="46" t="str">
        <f t="shared" si="26"/>
        <v/>
      </c>
      <c r="CO37" s="47" t="str">
        <f t="shared" si="27"/>
        <v>NO</v>
      </c>
      <c r="CP37" s="47" t="str">
        <f t="shared" si="28"/>
        <v>NO</v>
      </c>
      <c r="CQ37" s="45" t="str">
        <f t="shared" si="32"/>
        <v>NO</v>
      </c>
      <c r="CR37" s="45" t="str">
        <f t="shared" si="33"/>
        <v>NO</v>
      </c>
      <c r="CS37" s="47" t="str">
        <f t="shared" si="34"/>
        <v>OK</v>
      </c>
      <c r="CT37" s="20" t="b">
        <f t="shared" si="35"/>
        <v>0</v>
      </c>
      <c r="CU37" s="20" t="b">
        <f t="shared" si="36"/>
        <v>0</v>
      </c>
      <c r="CV37" s="20" t="b">
        <f t="shared" si="37"/>
        <v>0</v>
      </c>
      <c r="CW37" s="20" t="b">
        <f t="shared" si="38"/>
        <v>0</v>
      </c>
      <c r="CX37" s="46" t="str">
        <f t="shared" si="39"/>
        <v>SEQUENCE INCORRECT</v>
      </c>
      <c r="CY37" s="48">
        <f>COUNTIF(B19:B36,T(B37))</f>
        <v>18</v>
      </c>
    </row>
    <row r="38" spans="1:103" s="20" customFormat="1" ht="20.100000000000001" customHeight="1" thickBot="1">
      <c r="A38" s="37"/>
      <c r="B38" s="126"/>
      <c r="C38" s="127"/>
      <c r="D38" s="126"/>
      <c r="E38" s="127"/>
      <c r="F38" s="126"/>
      <c r="G38" s="127"/>
      <c r="H38" s="139" t="str">
        <f>IF(AND(AG38="OK",R38="OK"),IF(AND(A38&lt;&gt;"",D38&lt;&gt;"",F38&lt;&gt;"",OR(D38&lt;=E17,D38="ABS"),OR(F38&lt;=G17,F38="ABS")),IF(AND(F38="ABS"),"ABS",IF(SUM(D38:F38)=0,"ZERO",SUM(D38,F38))),""),"")</f>
        <v/>
      </c>
      <c r="I38" s="140"/>
      <c r="J38" s="140"/>
      <c r="K38" s="140"/>
      <c r="L38" s="140"/>
      <c r="M38" s="140"/>
      <c r="N38" s="140"/>
      <c r="O38" s="140"/>
      <c r="P38" s="141"/>
      <c r="Q38" s="194"/>
      <c r="R38" s="49" t="str">
        <f t="shared" si="1"/>
        <v/>
      </c>
      <c r="S38" s="145" t="str">
        <f>IF(OR(AND(OR(D38&lt;=E17,D38=0,D38="ABS"),OR(F38&lt;=G17,F38=0,F38="ABS"))),IF(OR(AND(A38="",B38="",D38="",F38=""),AND(A38&lt;&gt;"",B38&lt;&gt;"",D38&lt;&gt;"",F38&lt;&gt;"", AG38="OK")),"","Given Marks or Format is incorrect"), "Given Marks or Format is incorrect")</f>
        <v/>
      </c>
      <c r="T38" s="146"/>
      <c r="U38" s="146"/>
      <c r="V38" s="146"/>
      <c r="W38" s="146"/>
      <c r="X38" s="147"/>
      <c r="Y38" s="93"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15"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5"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3" t="b">
        <f>IF(AND( EXACT(LEFT(B38,LEN(G8)), G8),ISNUMBER(INT(MID(B38,(LEN(G8)+1),1))),ISNUMBER(INT(MID(B38,(LEN(G8)+2),1))), MID(B38,(LEN(G8)+1),2)&lt;&gt;"00",OR(ISNUMBER(INT(MID(B38,(LEN(G8)+3),1))),MID(B38,(LEN(G8)+3),1)=""),  OR(AND(ISNUMBER(INT(MID(B38,(LEN(G8)+1),3))),MID(B38,(LEN(G8)+1),1)&lt;&gt;"0", MID(B38,(LEN(G8)+4),1)=""),AND((ISNUMBER(INT(MID(B38,(LEN(G8)+1),2)))),MID(B38,(LEN(G8)+3),1)=""))),"OK")</f>
        <v>0</v>
      </c>
      <c r="AC38" s="14"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5"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6"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0" t="b">
        <f t="shared" si="29"/>
        <v>0</v>
      </c>
      <c r="AG38" s="20" t="str">
        <f t="shared" si="2"/>
        <v>S# INCORRECT</v>
      </c>
      <c r="BO38" s="20" t="str">
        <f t="shared" si="3"/>
        <v/>
      </c>
      <c r="BP38" s="20" t="b">
        <f t="shared" si="4"/>
        <v>0</v>
      </c>
      <c r="BQ38" s="20" t="b">
        <f t="shared" si="5"/>
        <v>0</v>
      </c>
      <c r="BR38" s="20" t="b">
        <f t="shared" si="6"/>
        <v>0</v>
      </c>
      <c r="BS38" s="20" t="str">
        <f t="shared" si="7"/>
        <v/>
      </c>
      <c r="BT38" s="20" t="str">
        <f t="shared" si="8"/>
        <v/>
      </c>
      <c r="BU38" s="20" t="str">
        <f t="shared" si="9"/>
        <v/>
      </c>
      <c r="BV38" s="20" t="str">
        <f t="shared" si="10"/>
        <v/>
      </c>
      <c r="BW38" s="44" t="str">
        <f t="shared" si="11"/>
        <v/>
      </c>
      <c r="BX38" s="45" t="str">
        <f t="shared" si="30"/>
        <v>INCORRECT</v>
      </c>
      <c r="BY38" s="20" t="b">
        <f t="shared" si="31"/>
        <v>0</v>
      </c>
      <c r="BZ38" s="46" t="str">
        <f t="shared" si="12"/>
        <v/>
      </c>
      <c r="CA38" s="20" t="b">
        <f t="shared" si="13"/>
        <v>0</v>
      </c>
      <c r="CB38" s="20" t="b">
        <f t="shared" si="14"/>
        <v>0</v>
      </c>
      <c r="CC38" s="20" t="b">
        <f t="shared" si="15"/>
        <v>0</v>
      </c>
      <c r="CD38" s="20" t="b">
        <f t="shared" si="16"/>
        <v>0</v>
      </c>
      <c r="CE38" s="20" t="b">
        <f t="shared" si="17"/>
        <v>0</v>
      </c>
      <c r="CF38" s="20" t="b">
        <f t="shared" si="18"/>
        <v>0</v>
      </c>
      <c r="CG38" s="20" t="str">
        <f t="shared" si="19"/>
        <v/>
      </c>
      <c r="CH38" s="20" t="str">
        <f t="shared" si="20"/>
        <v/>
      </c>
      <c r="CI38" s="20" t="str">
        <f t="shared" si="21"/>
        <v/>
      </c>
      <c r="CJ38" s="20" t="str">
        <f t="shared" si="22"/>
        <v/>
      </c>
      <c r="CK38" s="20" t="str">
        <f t="shared" si="23"/>
        <v/>
      </c>
      <c r="CL38" s="20" t="str">
        <f t="shared" si="24"/>
        <v/>
      </c>
      <c r="CM38" s="46" t="str">
        <f t="shared" si="25"/>
        <v/>
      </c>
      <c r="CN38" s="46" t="str">
        <f t="shared" si="26"/>
        <v/>
      </c>
      <c r="CO38" s="47" t="str">
        <f t="shared" si="27"/>
        <v>NO</v>
      </c>
      <c r="CP38" s="47" t="str">
        <f t="shared" si="28"/>
        <v>NO</v>
      </c>
      <c r="CQ38" s="45" t="str">
        <f t="shared" si="32"/>
        <v>NO</v>
      </c>
      <c r="CR38" s="45" t="str">
        <f t="shared" si="33"/>
        <v>NO</v>
      </c>
      <c r="CS38" s="47" t="str">
        <f t="shared" si="34"/>
        <v>OK</v>
      </c>
      <c r="CT38" s="20" t="b">
        <f t="shared" si="35"/>
        <v>0</v>
      </c>
      <c r="CU38" s="20" t="b">
        <f t="shared" si="36"/>
        <v>0</v>
      </c>
      <c r="CV38" s="20" t="b">
        <f t="shared" si="37"/>
        <v>0</v>
      </c>
      <c r="CW38" s="20" t="b">
        <f t="shared" si="38"/>
        <v>0</v>
      </c>
      <c r="CX38" s="46" t="str">
        <f t="shared" si="39"/>
        <v>SEQUENCE INCORRECT</v>
      </c>
      <c r="CY38" s="48">
        <f>COUNTIF(B19:B37,T(B38))</f>
        <v>19</v>
      </c>
    </row>
    <row r="39" spans="1:103" ht="14.25" customHeight="1" thickBot="1">
      <c r="A39" s="42" t="s">
        <v>140</v>
      </c>
      <c r="B39" s="42" t="s">
        <v>140</v>
      </c>
      <c r="C39" s="151" t="s">
        <v>127</v>
      </c>
      <c r="D39" s="151"/>
      <c r="E39" s="151"/>
      <c r="F39" s="151"/>
      <c r="G39" s="151"/>
      <c r="H39" s="151"/>
      <c r="I39" s="151"/>
      <c r="J39" s="151"/>
      <c r="K39" s="151"/>
      <c r="L39" s="151"/>
      <c r="M39" s="151"/>
      <c r="N39" s="151"/>
      <c r="O39" s="151"/>
      <c r="P39" s="151"/>
      <c r="Q39" s="194"/>
      <c r="R39" s="19">
        <f>COUNTIF(R19:R38,"FORMAT INCORRECT")+COUNTIF(R19:R38,"SEQUENCE INCORRECT")</f>
        <v>0</v>
      </c>
      <c r="S39" s="142">
        <f>COUNTIF(S19:S38,"Given Marks or Format is incorrect")</f>
        <v>0</v>
      </c>
      <c r="T39" s="143"/>
      <c r="U39" s="143"/>
      <c r="V39" s="143"/>
      <c r="W39" s="143"/>
      <c r="X39" s="143"/>
      <c r="Y39" s="143"/>
      <c r="Z39" s="143"/>
      <c r="AA39" s="143"/>
      <c r="AB39" s="143"/>
      <c r="AC39" s="144"/>
    </row>
    <row r="40" spans="1:103" ht="11.25" customHeight="1" thickBot="1">
      <c r="A40" s="43" t="s">
        <v>140</v>
      </c>
      <c r="B40" s="43" t="s">
        <v>140</v>
      </c>
      <c r="C40" s="152"/>
      <c r="D40" s="152"/>
      <c r="E40" s="152"/>
      <c r="F40" s="152"/>
      <c r="G40" s="152"/>
      <c r="H40" s="152"/>
      <c r="I40" s="152"/>
      <c r="J40" s="152"/>
      <c r="K40" s="152"/>
      <c r="L40" s="152"/>
      <c r="M40" s="152"/>
      <c r="N40" s="152"/>
      <c r="O40" s="152"/>
      <c r="P40" s="152"/>
      <c r="Q40" s="194"/>
      <c r="R40" s="289"/>
      <c r="S40" s="289"/>
      <c r="T40" s="289"/>
      <c r="U40" s="289"/>
      <c r="V40" s="289"/>
      <c r="W40" s="289"/>
      <c r="X40" s="289"/>
      <c r="Y40" s="85"/>
      <c r="Z40" s="73"/>
      <c r="AA40" s="73"/>
    </row>
    <row r="41" spans="1:103" ht="15.75" customHeight="1">
      <c r="A41" s="231"/>
      <c r="B41" s="231"/>
      <c r="C41" s="231"/>
      <c r="D41" s="231"/>
      <c r="E41" s="231"/>
      <c r="F41" s="231"/>
      <c r="G41" s="231"/>
      <c r="H41" s="231"/>
      <c r="I41" s="231"/>
      <c r="J41" s="231"/>
      <c r="K41" s="231"/>
      <c r="L41" s="231"/>
      <c r="M41" s="231"/>
      <c r="N41" s="231"/>
      <c r="O41" s="231"/>
      <c r="P41" s="231"/>
      <c r="Q41" s="194"/>
      <c r="R41" s="221" t="s">
        <v>130</v>
      </c>
      <c r="S41" s="222"/>
      <c r="T41" s="223"/>
      <c r="U41" s="227">
        <f>SUM(R39:AC39)</f>
        <v>0</v>
      </c>
      <c r="V41" s="228"/>
      <c r="W41" s="218"/>
      <c r="X41" s="111"/>
      <c r="Y41" s="86"/>
      <c r="Z41" s="74"/>
      <c r="AA41" s="74"/>
    </row>
    <row r="42" spans="1:103" ht="24.75" customHeight="1" thickBot="1">
      <c r="A42" s="232"/>
      <c r="B42" s="232"/>
      <c r="C42" s="232"/>
      <c r="D42" s="232"/>
      <c r="E42" s="232"/>
      <c r="F42" s="232"/>
      <c r="G42" s="232"/>
      <c r="H42" s="232"/>
      <c r="I42" s="232"/>
      <c r="J42" s="232"/>
      <c r="K42" s="232"/>
      <c r="L42" s="232"/>
      <c r="M42" s="232"/>
      <c r="N42" s="232"/>
      <c r="O42" s="232"/>
      <c r="P42" s="232"/>
      <c r="Q42" s="194"/>
      <c r="R42" s="224"/>
      <c r="S42" s="225"/>
      <c r="T42" s="226"/>
      <c r="U42" s="229"/>
      <c r="V42" s="230"/>
      <c r="W42" s="218"/>
      <c r="X42" s="111"/>
      <c r="Y42" s="86"/>
      <c r="Z42" s="74"/>
      <c r="AA42" s="74"/>
    </row>
    <row r="43" spans="1:103" ht="15.75" customHeight="1">
      <c r="A43" s="148" t="s">
        <v>129</v>
      </c>
      <c r="B43" s="148"/>
      <c r="C43" s="148"/>
      <c r="D43" s="111"/>
      <c r="E43" s="111"/>
      <c r="F43" s="148" t="s">
        <v>16</v>
      </c>
      <c r="G43" s="148"/>
      <c r="H43" s="148"/>
      <c r="I43" s="148"/>
      <c r="J43" s="111"/>
      <c r="K43" s="111"/>
      <c r="L43" s="148" t="s">
        <v>17</v>
      </c>
      <c r="M43" s="148"/>
      <c r="N43" s="148"/>
      <c r="O43" s="148"/>
      <c r="P43" s="148"/>
      <c r="Q43" s="194"/>
      <c r="R43" s="202" t="s">
        <v>145</v>
      </c>
      <c r="S43" s="203"/>
      <c r="T43" s="203"/>
      <c r="U43" s="203"/>
      <c r="V43" s="203"/>
      <c r="W43" s="203"/>
      <c r="X43" s="204"/>
      <c r="Y43" s="83"/>
      <c r="Z43" s="72"/>
      <c r="AA43" s="72"/>
    </row>
    <row r="44" spans="1:103" ht="15.75" customHeight="1">
      <c r="A44" s="149"/>
      <c r="B44" s="149"/>
      <c r="C44" s="149"/>
      <c r="D44" s="111"/>
      <c r="E44" s="111"/>
      <c r="F44" s="149"/>
      <c r="G44" s="149"/>
      <c r="H44" s="149"/>
      <c r="I44" s="149"/>
      <c r="J44" s="111"/>
      <c r="K44" s="111"/>
      <c r="L44" s="149"/>
      <c r="M44" s="149"/>
      <c r="N44" s="149"/>
      <c r="O44" s="149"/>
      <c r="P44" s="149"/>
      <c r="Q44" s="194"/>
      <c r="R44" s="205"/>
      <c r="S44" s="206"/>
      <c r="T44" s="206"/>
      <c r="U44" s="206"/>
      <c r="V44" s="206"/>
      <c r="W44" s="206"/>
      <c r="X44" s="207"/>
      <c r="Y44" s="83"/>
      <c r="Z44" s="72"/>
      <c r="AA44" s="72"/>
    </row>
    <row r="45" spans="1:103" ht="15.75" customHeight="1">
      <c r="A45" s="150"/>
      <c r="B45" s="150"/>
      <c r="C45" s="150"/>
      <c r="D45" s="233"/>
      <c r="E45" s="233"/>
      <c r="F45" s="150"/>
      <c r="G45" s="150"/>
      <c r="H45" s="150"/>
      <c r="I45" s="150"/>
      <c r="J45" s="233"/>
      <c r="K45" s="233"/>
      <c r="L45" s="150"/>
      <c r="M45" s="150"/>
      <c r="N45" s="150"/>
      <c r="O45" s="150"/>
      <c r="P45" s="150"/>
      <c r="Q45" s="194"/>
      <c r="R45" s="205"/>
      <c r="S45" s="206"/>
      <c r="T45" s="206"/>
      <c r="U45" s="206"/>
      <c r="V45" s="206"/>
      <c r="W45" s="206"/>
      <c r="X45" s="207"/>
      <c r="Y45" s="83"/>
      <c r="Z45" s="72"/>
      <c r="AA45" s="72"/>
    </row>
    <row r="46" spans="1:103" ht="15.75" customHeight="1">
      <c r="A46" s="34" t="s">
        <v>13</v>
      </c>
      <c r="B46" s="252" t="s">
        <v>169</v>
      </c>
      <c r="C46" s="253"/>
      <c r="D46" s="253"/>
      <c r="E46" s="253"/>
      <c r="F46" s="253"/>
      <c r="G46" s="253"/>
      <c r="H46" s="253"/>
      <c r="I46" s="253"/>
      <c r="J46" s="253"/>
      <c r="K46" s="253"/>
      <c r="L46" s="253"/>
      <c r="M46" s="253"/>
      <c r="N46" s="253"/>
      <c r="O46" s="253"/>
      <c r="P46" s="254"/>
      <c r="Q46" s="194"/>
      <c r="R46" s="205"/>
      <c r="S46" s="206"/>
      <c r="T46" s="206"/>
      <c r="U46" s="206"/>
      <c r="V46" s="206"/>
      <c r="W46" s="206"/>
      <c r="X46" s="207"/>
      <c r="Y46" s="83"/>
      <c r="Z46" s="72"/>
      <c r="AA46" s="72"/>
    </row>
    <row r="47" spans="1:103" ht="12.75" customHeight="1" thickBot="1">
      <c r="A47" s="36">
        <f>$U$41</f>
        <v>0</v>
      </c>
      <c r="B47" s="255"/>
      <c r="C47" s="256"/>
      <c r="D47" s="256"/>
      <c r="E47" s="256"/>
      <c r="F47" s="256"/>
      <c r="G47" s="256"/>
      <c r="H47" s="256"/>
      <c r="I47" s="256"/>
      <c r="J47" s="256"/>
      <c r="K47" s="256"/>
      <c r="L47" s="256"/>
      <c r="M47" s="256"/>
      <c r="N47" s="256"/>
      <c r="O47" s="256"/>
      <c r="P47" s="257"/>
      <c r="Q47" s="194"/>
      <c r="R47" s="208"/>
      <c r="S47" s="209"/>
      <c r="T47" s="209"/>
      <c r="U47" s="209"/>
      <c r="V47" s="209"/>
      <c r="W47" s="209"/>
      <c r="X47" s="210"/>
      <c r="Y47" s="83"/>
      <c r="Z47" s="72"/>
      <c r="AA47" s="72"/>
    </row>
    <row r="48" spans="1:103" ht="15.75" customHeight="1">
      <c r="A48" s="231"/>
      <c r="B48" s="231"/>
      <c r="C48" s="231"/>
      <c r="D48" s="231"/>
      <c r="E48" s="231"/>
      <c r="F48" s="231"/>
      <c r="G48" s="231"/>
      <c r="H48" s="231"/>
      <c r="I48" s="231"/>
      <c r="J48" s="231"/>
      <c r="K48" s="231"/>
      <c r="L48" s="231"/>
      <c r="M48" s="231"/>
      <c r="N48" s="231"/>
      <c r="O48" s="231"/>
      <c r="P48" s="231"/>
      <c r="Q48" s="111"/>
      <c r="R48" s="117" t="s">
        <v>148</v>
      </c>
      <c r="S48" s="118"/>
      <c r="T48" s="118"/>
      <c r="U48" s="118"/>
      <c r="V48" s="118"/>
      <c r="W48" s="118"/>
      <c r="X48" s="118"/>
      <c r="Y48" s="118"/>
      <c r="Z48" s="118"/>
      <c r="AA48" s="118"/>
      <c r="AB48" s="118"/>
      <c r="AC48" s="119"/>
    </row>
    <row r="49" spans="1:29" ht="16.5" customHeight="1" thickBot="1">
      <c r="A49" s="232"/>
      <c r="B49" s="232"/>
      <c r="C49" s="232"/>
      <c r="D49" s="232"/>
      <c r="E49" s="232"/>
      <c r="F49" s="232"/>
      <c r="G49" s="232"/>
      <c r="H49" s="232"/>
      <c r="I49" s="232"/>
      <c r="J49" s="232"/>
      <c r="K49" s="232"/>
      <c r="L49" s="232"/>
      <c r="M49" s="232"/>
      <c r="N49" s="232"/>
      <c r="O49" s="232"/>
      <c r="P49" s="232"/>
      <c r="Q49" s="111"/>
      <c r="R49" s="120"/>
      <c r="S49" s="121"/>
      <c r="T49" s="121"/>
      <c r="U49" s="121"/>
      <c r="V49" s="121"/>
      <c r="W49" s="121"/>
      <c r="X49" s="121"/>
      <c r="Y49" s="121"/>
      <c r="Z49" s="121"/>
      <c r="AA49" s="121"/>
      <c r="AB49" s="121"/>
      <c r="AC49" s="122"/>
    </row>
    <row r="50" spans="1:29" ht="21" thickBot="1">
      <c r="A50" s="232"/>
      <c r="B50" s="232"/>
      <c r="C50" s="232"/>
      <c r="D50" s="232"/>
      <c r="E50" s="232"/>
      <c r="F50" s="232"/>
      <c r="G50" s="232"/>
      <c r="H50" s="232"/>
      <c r="I50" s="232"/>
      <c r="J50" s="232"/>
      <c r="K50" s="232"/>
      <c r="L50" s="232"/>
      <c r="M50" s="232"/>
      <c r="N50" s="232"/>
      <c r="O50" s="232"/>
      <c r="P50" s="232"/>
      <c r="Q50" s="111"/>
      <c r="R50" s="50" t="s">
        <v>7</v>
      </c>
      <c r="S50" s="123" t="s">
        <v>8</v>
      </c>
      <c r="T50" s="124"/>
      <c r="U50" s="125"/>
      <c r="V50" s="114" t="s">
        <v>154</v>
      </c>
      <c r="W50" s="115"/>
      <c r="X50" s="115"/>
      <c r="Y50" s="115"/>
      <c r="Z50" s="115"/>
      <c r="AA50" s="115"/>
      <c r="AB50" s="115"/>
      <c r="AC50" s="116"/>
    </row>
    <row r="51" spans="1:29" ht="16.5" thickBot="1">
      <c r="A51" s="232"/>
      <c r="B51" s="232"/>
      <c r="C51" s="232"/>
      <c r="D51" s="232"/>
      <c r="E51" s="232"/>
      <c r="F51" s="232"/>
      <c r="G51" s="232"/>
      <c r="H51" s="232"/>
      <c r="I51" s="232"/>
      <c r="J51" s="232"/>
      <c r="K51" s="232"/>
      <c r="L51" s="232"/>
      <c r="M51" s="232"/>
      <c r="N51" s="232"/>
      <c r="O51" s="232"/>
      <c r="P51" s="232"/>
      <c r="Q51" s="111"/>
      <c r="R51" s="51">
        <v>1</v>
      </c>
      <c r="S51" s="112" t="s">
        <v>141</v>
      </c>
      <c r="T51" s="113"/>
      <c r="U51" s="113"/>
      <c r="V51" s="58">
        <v>1</v>
      </c>
      <c r="W51" s="110" t="s">
        <v>155</v>
      </c>
      <c r="X51" s="110"/>
      <c r="Y51" s="90"/>
      <c r="Z51" s="78"/>
      <c r="AA51" s="78"/>
      <c r="AB51" s="52"/>
      <c r="AC51" s="53"/>
    </row>
    <row r="52" spans="1:29" ht="16.5" thickBot="1">
      <c r="A52" s="232"/>
      <c r="B52" s="232"/>
      <c r="C52" s="232"/>
      <c r="D52" s="232"/>
      <c r="E52" s="232"/>
      <c r="F52" s="232"/>
      <c r="G52" s="232"/>
      <c r="H52" s="232"/>
      <c r="I52" s="232"/>
      <c r="J52" s="232"/>
      <c r="K52" s="232"/>
      <c r="L52" s="232"/>
      <c r="M52" s="232"/>
      <c r="N52" s="232"/>
      <c r="O52" s="232"/>
      <c r="P52" s="232"/>
      <c r="Q52" s="111"/>
      <c r="R52" s="51">
        <v>2</v>
      </c>
      <c r="S52" s="112" t="s">
        <v>142</v>
      </c>
      <c r="T52" s="113"/>
      <c r="U52" s="113"/>
      <c r="V52" s="58">
        <v>2</v>
      </c>
      <c r="W52" s="110" t="s">
        <v>156</v>
      </c>
      <c r="X52" s="110"/>
      <c r="Y52" s="92"/>
      <c r="Z52" s="80"/>
      <c r="AA52" s="80"/>
      <c r="AB52" s="54"/>
      <c r="AC52" s="55"/>
    </row>
    <row r="53" spans="1:29" ht="16.5" thickBot="1">
      <c r="A53" s="232"/>
      <c r="B53" s="232"/>
      <c r="C53" s="232"/>
      <c r="D53" s="232"/>
      <c r="E53" s="232"/>
      <c r="F53" s="232"/>
      <c r="G53" s="232"/>
      <c r="H53" s="232"/>
      <c r="I53" s="232"/>
      <c r="J53" s="232"/>
      <c r="K53" s="232"/>
      <c r="L53" s="232"/>
      <c r="M53" s="232"/>
      <c r="N53" s="232"/>
      <c r="O53" s="232"/>
      <c r="P53" s="232"/>
      <c r="Q53" s="111"/>
      <c r="R53" s="51">
        <v>3</v>
      </c>
      <c r="S53" s="112" t="s">
        <v>149</v>
      </c>
      <c r="T53" s="113"/>
      <c r="U53" s="113"/>
      <c r="V53" s="58">
        <v>3</v>
      </c>
      <c r="W53" s="110" t="s">
        <v>157</v>
      </c>
      <c r="X53" s="110"/>
      <c r="Y53" s="92"/>
      <c r="Z53" s="80"/>
      <c r="AA53" s="80"/>
      <c r="AB53" s="54"/>
      <c r="AC53" s="55"/>
    </row>
    <row r="54" spans="1:29" ht="16.5" thickBot="1">
      <c r="A54" s="232"/>
      <c r="B54" s="232"/>
      <c r="C54" s="232"/>
      <c r="D54" s="232"/>
      <c r="E54" s="232"/>
      <c r="F54" s="232"/>
      <c r="G54" s="232"/>
      <c r="H54" s="232"/>
      <c r="I54" s="232"/>
      <c r="J54" s="232"/>
      <c r="K54" s="232"/>
      <c r="L54" s="232"/>
      <c r="M54" s="232"/>
      <c r="N54" s="232"/>
      <c r="O54" s="232"/>
      <c r="P54" s="232"/>
      <c r="Q54" s="111"/>
      <c r="R54" s="51">
        <v>4</v>
      </c>
      <c r="S54" s="112" t="s">
        <v>150</v>
      </c>
      <c r="T54" s="113"/>
      <c r="U54" s="113"/>
      <c r="V54" s="58">
        <v>4</v>
      </c>
      <c r="W54" s="110" t="s">
        <v>158</v>
      </c>
      <c r="X54" s="110"/>
      <c r="Y54" s="92"/>
      <c r="Z54" s="80"/>
      <c r="AA54" s="80"/>
      <c r="AB54" s="54"/>
      <c r="AC54" s="55"/>
    </row>
    <row r="55" spans="1:29" ht="16.5" thickBot="1">
      <c r="A55" s="232"/>
      <c r="B55" s="232"/>
      <c r="C55" s="232"/>
      <c r="D55" s="232"/>
      <c r="E55" s="232"/>
      <c r="F55" s="232"/>
      <c r="G55" s="232"/>
      <c r="H55" s="232"/>
      <c r="I55" s="232"/>
      <c r="J55" s="232"/>
      <c r="K55" s="232"/>
      <c r="L55" s="232"/>
      <c r="M55" s="232"/>
      <c r="N55" s="232"/>
      <c r="O55" s="232"/>
      <c r="P55" s="232"/>
      <c r="Q55" s="111"/>
      <c r="R55" s="51">
        <v>5</v>
      </c>
      <c r="S55" s="112" t="s">
        <v>151</v>
      </c>
      <c r="T55" s="113"/>
      <c r="U55" s="113"/>
      <c r="V55" s="58">
        <v>5</v>
      </c>
      <c r="W55" s="110" t="s">
        <v>159</v>
      </c>
      <c r="X55" s="110"/>
      <c r="Y55" s="92"/>
      <c r="Z55" s="80"/>
      <c r="AA55" s="80"/>
      <c r="AB55" s="54"/>
      <c r="AC55" s="55"/>
    </row>
    <row r="56" spans="1:29" ht="16.5" thickBot="1">
      <c r="A56" s="232"/>
      <c r="B56" s="232"/>
      <c r="C56" s="232"/>
      <c r="D56" s="232"/>
      <c r="E56" s="232"/>
      <c r="F56" s="232"/>
      <c r="G56" s="232"/>
      <c r="H56" s="232"/>
      <c r="I56" s="232"/>
      <c r="J56" s="232"/>
      <c r="K56" s="232"/>
      <c r="L56" s="232"/>
      <c r="M56" s="232"/>
      <c r="N56" s="232"/>
      <c r="O56" s="232"/>
      <c r="P56" s="232"/>
      <c r="Q56" s="111"/>
      <c r="R56" s="51">
        <v>6</v>
      </c>
      <c r="S56" s="112" t="s">
        <v>152</v>
      </c>
      <c r="T56" s="113"/>
      <c r="U56" s="113"/>
      <c r="V56" s="58">
        <v>6</v>
      </c>
      <c r="W56" s="110" t="s">
        <v>160</v>
      </c>
      <c r="X56" s="110"/>
      <c r="Y56" s="92"/>
      <c r="Z56" s="80"/>
      <c r="AA56" s="80"/>
      <c r="AB56" s="54"/>
      <c r="AC56" s="55"/>
    </row>
    <row r="57" spans="1:29" ht="16.5" thickBot="1">
      <c r="A57" s="232"/>
      <c r="B57" s="232"/>
      <c r="C57" s="232"/>
      <c r="D57" s="232"/>
      <c r="E57" s="232"/>
      <c r="F57" s="232"/>
      <c r="G57" s="232"/>
      <c r="H57" s="232"/>
      <c r="I57" s="232"/>
      <c r="J57" s="232"/>
      <c r="K57" s="232"/>
      <c r="L57" s="232"/>
      <c r="M57" s="232"/>
      <c r="N57" s="232"/>
      <c r="O57" s="232"/>
      <c r="P57" s="232"/>
      <c r="Q57" s="111"/>
      <c r="R57" s="51">
        <v>7</v>
      </c>
      <c r="S57" s="112" t="s">
        <v>153</v>
      </c>
      <c r="T57" s="113"/>
      <c r="U57" s="113"/>
      <c r="V57" s="58">
        <v>7</v>
      </c>
      <c r="W57" s="110" t="s">
        <v>161</v>
      </c>
      <c r="X57" s="110"/>
      <c r="Y57" s="84"/>
      <c r="Z57" s="71"/>
      <c r="AA57" s="71"/>
      <c r="AB57" s="56"/>
      <c r="AC57" s="57"/>
    </row>
    <row r="58" spans="1:29">
      <c r="B58" s="2"/>
      <c r="C58" s="2"/>
      <c r="Q58" s="111"/>
    </row>
    <row r="59" spans="1:29">
      <c r="B59" s="2"/>
      <c r="C59" s="2"/>
      <c r="Q59" s="111"/>
    </row>
    <row r="60" spans="1:29">
      <c r="B60" s="2"/>
      <c r="C60" s="2"/>
      <c r="Q60" s="111"/>
    </row>
    <row r="61" spans="1:29">
      <c r="B61" s="2"/>
      <c r="C61" s="2"/>
      <c r="Q61" s="111"/>
    </row>
    <row r="62" spans="1:29">
      <c r="B62" s="2"/>
      <c r="C62" s="2"/>
      <c r="Q62" s="111"/>
    </row>
    <row r="63" spans="1:29">
      <c r="B63" s="2"/>
      <c r="C63" s="2"/>
      <c r="Q63" s="111"/>
    </row>
    <row r="64" spans="1:29">
      <c r="B64" s="2"/>
      <c r="C64" s="2"/>
      <c r="Q64" s="111"/>
    </row>
    <row r="65" spans="2:17">
      <c r="B65" s="2"/>
      <c r="C65" s="2"/>
      <c r="Q65" s="111"/>
    </row>
    <row r="66" spans="2:17">
      <c r="B66" s="2"/>
      <c r="C66" s="2"/>
      <c r="Q66" s="111"/>
    </row>
    <row r="67" spans="2:17">
      <c r="B67" s="2"/>
      <c r="C67" s="2"/>
      <c r="Q67" s="111"/>
    </row>
  </sheetData>
  <sheetProtection password="8D2A" sheet="1" objects="1" scenarios="1" selectLockedCells="1" autoFilter="0"/>
  <autoFilter ref="A18:C18">
    <filterColumn colId="1" showButton="0"/>
  </autoFilter>
  <dataConsolidate/>
  <mergeCells count="180">
    <mergeCell ref="A48:P57"/>
    <mergeCell ref="C39:P40"/>
    <mergeCell ref="F18:G18"/>
    <mergeCell ref="H18:P18"/>
    <mergeCell ref="S18:X18"/>
    <mergeCell ref="D43:E45"/>
    <mergeCell ref="A41:P42"/>
    <mergeCell ref="R41:T42"/>
    <mergeCell ref="U41:V42"/>
    <mergeCell ref="W41:X42"/>
    <mergeCell ref="S39:AC39"/>
    <mergeCell ref="R40:X40"/>
    <mergeCell ref="J43:K45"/>
    <mergeCell ref="B36:C36"/>
    <mergeCell ref="D36:E36"/>
    <mergeCell ref="F36:G36"/>
    <mergeCell ref="H36:P36"/>
    <mergeCell ref="S36:X36"/>
    <mergeCell ref="B37:C37"/>
    <mergeCell ref="D37:E37"/>
    <mergeCell ref="A43:C45"/>
    <mergeCell ref="F43:I45"/>
    <mergeCell ref="L43:P45"/>
    <mergeCell ref="R43:X47"/>
    <mergeCell ref="B46:P47"/>
    <mergeCell ref="B38:C38"/>
    <mergeCell ref="D38:E38"/>
    <mergeCell ref="F38:G38"/>
    <mergeCell ref="H38:P38"/>
    <mergeCell ref="S38:X38"/>
    <mergeCell ref="F37:G37"/>
    <mergeCell ref="H37:P37"/>
    <mergeCell ref="S37:X37"/>
    <mergeCell ref="B34:C34"/>
    <mergeCell ref="D34:E34"/>
    <mergeCell ref="F34:G34"/>
    <mergeCell ref="H34:P34"/>
    <mergeCell ref="S34:X34"/>
    <mergeCell ref="B35:C35"/>
    <mergeCell ref="D35:E35"/>
    <mergeCell ref="F35:G35"/>
    <mergeCell ref="H35:P35"/>
    <mergeCell ref="S35:X35"/>
    <mergeCell ref="B32:C32"/>
    <mergeCell ref="D32:E32"/>
    <mergeCell ref="F32:G32"/>
    <mergeCell ref="H32:P32"/>
    <mergeCell ref="S32:X32"/>
    <mergeCell ref="B33:C33"/>
    <mergeCell ref="D33:E33"/>
    <mergeCell ref="F33:G33"/>
    <mergeCell ref="H33:P33"/>
    <mergeCell ref="S33:X33"/>
    <mergeCell ref="B30:C30"/>
    <mergeCell ref="D30:E30"/>
    <mergeCell ref="F30:G30"/>
    <mergeCell ref="H30:P30"/>
    <mergeCell ref="S30:X30"/>
    <mergeCell ref="B31:C31"/>
    <mergeCell ref="D31:E31"/>
    <mergeCell ref="F31:G31"/>
    <mergeCell ref="H31:P31"/>
    <mergeCell ref="S31:X31"/>
    <mergeCell ref="B28:C28"/>
    <mergeCell ref="D28:E28"/>
    <mergeCell ref="F28:G28"/>
    <mergeCell ref="H28:P28"/>
    <mergeCell ref="S28:X28"/>
    <mergeCell ref="B29:C29"/>
    <mergeCell ref="D29:E29"/>
    <mergeCell ref="F29:G29"/>
    <mergeCell ref="H29:P29"/>
    <mergeCell ref="S29:X29"/>
    <mergeCell ref="B26:C26"/>
    <mergeCell ref="D26:E26"/>
    <mergeCell ref="F26:G26"/>
    <mergeCell ref="H26:P26"/>
    <mergeCell ref="S26:X26"/>
    <mergeCell ref="B27:C27"/>
    <mergeCell ref="D27:E27"/>
    <mergeCell ref="F27:G27"/>
    <mergeCell ref="H27:P27"/>
    <mergeCell ref="S27:X27"/>
    <mergeCell ref="B24:C24"/>
    <mergeCell ref="D24:E24"/>
    <mergeCell ref="F24:G24"/>
    <mergeCell ref="H24:P24"/>
    <mergeCell ref="S24:X24"/>
    <mergeCell ref="B25:C25"/>
    <mergeCell ref="D25:E25"/>
    <mergeCell ref="F25:G25"/>
    <mergeCell ref="H25:P25"/>
    <mergeCell ref="S25:X25"/>
    <mergeCell ref="D18:E18"/>
    <mergeCell ref="F21:G21"/>
    <mergeCell ref="B19:C19"/>
    <mergeCell ref="D19:E19"/>
    <mergeCell ref="F19:G19"/>
    <mergeCell ref="H19:P19"/>
    <mergeCell ref="S19:X19"/>
    <mergeCell ref="B12:C17"/>
    <mergeCell ref="D12:N13"/>
    <mergeCell ref="O12:P13"/>
    <mergeCell ref="H14:P16"/>
    <mergeCell ref="B22:C22"/>
    <mergeCell ref="D22:E22"/>
    <mergeCell ref="F22:G22"/>
    <mergeCell ref="H22:P22"/>
    <mergeCell ref="S22:X22"/>
    <mergeCell ref="B23:C23"/>
    <mergeCell ref="D23:E23"/>
    <mergeCell ref="F23:G23"/>
    <mergeCell ref="H23:P23"/>
    <mergeCell ref="S23:X23"/>
    <mergeCell ref="A5:P5"/>
    <mergeCell ref="A6:D6"/>
    <mergeCell ref="E6:P6"/>
    <mergeCell ref="B4:C4"/>
    <mergeCell ref="D4:K4"/>
    <mergeCell ref="U6:X10"/>
    <mergeCell ref="K10:P10"/>
    <mergeCell ref="G8:H8"/>
    <mergeCell ref="I8:M8"/>
    <mergeCell ref="N8:P8"/>
    <mergeCell ref="B9:K9"/>
    <mergeCell ref="A10:B10"/>
    <mergeCell ref="C10:G10"/>
    <mergeCell ref="H10:J10"/>
    <mergeCell ref="L9:N9"/>
    <mergeCell ref="O9:P9"/>
    <mergeCell ref="A7:B7"/>
    <mergeCell ref="C7:P7"/>
    <mergeCell ref="E8:F8"/>
    <mergeCell ref="R1:T16"/>
    <mergeCell ref="A1:A4"/>
    <mergeCell ref="D11:E11"/>
    <mergeCell ref="D14:E16"/>
    <mergeCell ref="F14:G16"/>
    <mergeCell ref="O1:P3"/>
    <mergeCell ref="Q1:Q47"/>
    <mergeCell ref="A12:A17"/>
    <mergeCell ref="B20:C20"/>
    <mergeCell ref="D20:E20"/>
    <mergeCell ref="F20:G20"/>
    <mergeCell ref="H20:P20"/>
    <mergeCell ref="S20:X20"/>
    <mergeCell ref="B21:C21"/>
    <mergeCell ref="D21:E21"/>
    <mergeCell ref="B18:C18"/>
    <mergeCell ref="H21:P21"/>
    <mergeCell ref="S21:X21"/>
    <mergeCell ref="H17:O17"/>
    <mergeCell ref="S17:X17"/>
    <mergeCell ref="B2:N3"/>
    <mergeCell ref="B1:N1"/>
    <mergeCell ref="F11:G11"/>
    <mergeCell ref="A11:C11"/>
    <mergeCell ref="H11:P11"/>
    <mergeCell ref="U11:X16"/>
    <mergeCell ref="U1:X1"/>
    <mergeCell ref="U2:X5"/>
    <mergeCell ref="L4:P4"/>
    <mergeCell ref="W56:X56"/>
    <mergeCell ref="W57:X57"/>
    <mergeCell ref="S56:U56"/>
    <mergeCell ref="S57:U57"/>
    <mergeCell ref="Q48:Q67"/>
    <mergeCell ref="V50:AC50"/>
    <mergeCell ref="W51:X51"/>
    <mergeCell ref="W52:X52"/>
    <mergeCell ref="W53:X53"/>
    <mergeCell ref="W54:X54"/>
    <mergeCell ref="R48:AC49"/>
    <mergeCell ref="S50:U50"/>
    <mergeCell ref="S51:U51"/>
    <mergeCell ref="S52:U52"/>
    <mergeCell ref="S53:U53"/>
    <mergeCell ref="S54:U54"/>
    <mergeCell ref="S55:U55"/>
    <mergeCell ref="W55:X55"/>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39937" r:id="rId3"/>
    <oleObject progId="PBrush" shapeId="39938" r:id="rId4"/>
  </oleObjects>
</worksheet>
</file>

<file path=xl/worksheets/sheet4.xml><?xml version="1.0" encoding="utf-8"?>
<worksheet xmlns="http://schemas.openxmlformats.org/spreadsheetml/2006/main" xmlns:r="http://schemas.openxmlformats.org/officeDocument/2006/relationships">
  <sheetPr codeName="Sheet4"/>
  <dimension ref="A1:CY67"/>
  <sheetViews>
    <sheetView workbookViewId="0">
      <selection activeCell="A19" sqref="A19"/>
    </sheetView>
  </sheetViews>
  <sheetFormatPr defaultRowHeight="15.75"/>
  <cols>
    <col min="1" max="1" width="9.85546875" style="2" customWidth="1"/>
    <col min="2" max="2" width="8.7109375" style="22" customWidth="1"/>
    <col min="3" max="3" width="5.7109375" style="22" customWidth="1"/>
    <col min="4" max="4" width="8" style="2" customWidth="1"/>
    <col min="5" max="5" width="4.140625" style="2" customWidth="1"/>
    <col min="6" max="6" width="7" style="2" customWidth="1"/>
    <col min="7" max="7" width="5.140625" style="2" customWidth="1"/>
    <col min="8" max="8" width="7" style="2" customWidth="1"/>
    <col min="9" max="9" width="3.28515625" style="2" customWidth="1"/>
    <col min="10" max="10" width="7.28515625" style="2" customWidth="1"/>
    <col min="11" max="11" width="2.5703125" style="2" customWidth="1"/>
    <col min="12" max="12" width="7.42578125" style="2" customWidth="1"/>
    <col min="13" max="13" width="1.85546875" style="2" customWidth="1"/>
    <col min="14" max="14" width="7" style="2" customWidth="1"/>
    <col min="15" max="15" width="4.140625" style="2" customWidth="1"/>
    <col min="16" max="16" width="7.140625" style="2" customWidth="1"/>
    <col min="17" max="17" width="3.7109375" style="2" customWidth="1"/>
    <col min="18" max="18" width="19.85546875" style="2" customWidth="1"/>
    <col min="19" max="19" width="9.140625" style="2"/>
    <col min="20" max="20" width="4.7109375" style="2" customWidth="1"/>
    <col min="21" max="21" width="7.140625" style="2" customWidth="1"/>
    <col min="22" max="22" width="8" style="2" customWidth="1"/>
    <col min="23" max="23" width="6.28515625" style="2" customWidth="1"/>
    <col min="24" max="24" width="16.28515625" style="2" customWidth="1"/>
    <col min="25" max="27" width="16.28515625" style="2" hidden="1" customWidth="1"/>
    <col min="28" max="29" width="11.140625" style="2" hidden="1" customWidth="1"/>
    <col min="30" max="30" width="10.7109375" style="2" hidden="1" customWidth="1"/>
    <col min="31" max="31" width="11.140625" style="2" hidden="1" customWidth="1"/>
    <col min="32" max="32" width="11" style="2" hidden="1" customWidth="1"/>
    <col min="33" max="33" width="11.140625" style="2" hidden="1" customWidth="1"/>
    <col min="34" max="34" width="11.42578125" style="2" hidden="1" customWidth="1"/>
    <col min="35" max="35" width="11.85546875" style="2" hidden="1" customWidth="1"/>
    <col min="36" max="36" width="11.7109375" style="2" hidden="1" customWidth="1"/>
    <col min="37" max="37" width="11.42578125" style="2" hidden="1" customWidth="1"/>
    <col min="38" max="38" width="11.28515625" style="2" hidden="1" customWidth="1"/>
    <col min="39" max="40" width="11.7109375" style="2" hidden="1" customWidth="1"/>
    <col min="41" max="41" width="11" style="2" hidden="1" customWidth="1"/>
    <col min="42" max="42" width="11.42578125" style="2" hidden="1" customWidth="1"/>
    <col min="43" max="43" width="11.5703125" style="2" hidden="1" customWidth="1"/>
    <col min="44" max="44" width="11.85546875" style="2" hidden="1" customWidth="1"/>
    <col min="45" max="45" width="12.28515625" style="2" hidden="1" customWidth="1"/>
    <col min="46" max="46" width="11.85546875" style="2" hidden="1" customWidth="1"/>
    <col min="47" max="48" width="11.7109375" style="2" hidden="1" customWidth="1"/>
    <col min="49" max="49" width="11.42578125" style="2" hidden="1" customWidth="1"/>
    <col min="50" max="50" width="11.28515625" style="2" hidden="1" customWidth="1"/>
    <col min="51" max="51" width="11.7109375" style="2" hidden="1" customWidth="1"/>
    <col min="52" max="54" width="11.85546875" style="2" hidden="1" customWidth="1"/>
    <col min="55" max="55" width="11.7109375" style="2" hidden="1" customWidth="1"/>
    <col min="56" max="56" width="12.140625" style="2" hidden="1" customWidth="1"/>
    <col min="57" max="57" width="11.85546875" style="2" hidden="1" customWidth="1"/>
    <col min="58" max="58" width="12" style="2" hidden="1" customWidth="1"/>
    <col min="59" max="60" width="12.7109375" style="2" hidden="1" customWidth="1"/>
    <col min="61" max="61" width="12.5703125" style="2" hidden="1" customWidth="1"/>
    <col min="62" max="62" width="12.28515625" style="2" hidden="1" customWidth="1"/>
    <col min="63" max="63" width="12.5703125" style="2" hidden="1" customWidth="1"/>
    <col min="64" max="64" width="12.7109375" style="2" hidden="1" customWidth="1"/>
    <col min="65" max="65" width="12.85546875" style="2" hidden="1" customWidth="1"/>
    <col min="66" max="66" width="13.140625" style="2" hidden="1" customWidth="1"/>
    <col min="67" max="67" width="13" style="2" hidden="1" customWidth="1"/>
    <col min="68" max="69" width="13.28515625" style="2" hidden="1" customWidth="1"/>
    <col min="70" max="70" width="12.7109375" style="2" hidden="1" customWidth="1"/>
    <col min="71" max="72" width="13.42578125" style="2" hidden="1" customWidth="1"/>
    <col min="73" max="73" width="13" style="2" hidden="1" customWidth="1"/>
    <col min="74" max="74" width="13.5703125" style="2" hidden="1" customWidth="1"/>
    <col min="75" max="75" width="13.85546875" style="2" hidden="1" customWidth="1"/>
    <col min="76" max="76" width="13.5703125" style="2" hidden="1" customWidth="1"/>
    <col min="77" max="78" width="13.42578125" style="2" hidden="1" customWidth="1"/>
    <col min="79" max="79" width="12.7109375" style="2" hidden="1" customWidth="1"/>
    <col min="80" max="82" width="12.85546875" style="2" hidden="1" customWidth="1"/>
    <col min="83" max="83" width="12.7109375" style="2" hidden="1" customWidth="1"/>
    <col min="84" max="84" width="12.85546875" style="2" hidden="1" customWidth="1"/>
    <col min="85" max="85" width="13.42578125" style="2" hidden="1" customWidth="1"/>
    <col min="86" max="86" width="13.140625" style="2" hidden="1" customWidth="1"/>
    <col min="87" max="87" width="13.7109375" style="2" hidden="1" customWidth="1"/>
    <col min="88" max="88" width="13.42578125" style="2" hidden="1" customWidth="1"/>
    <col min="89" max="89" width="12.28515625" style="2" hidden="1" customWidth="1"/>
    <col min="90" max="90" width="12" style="2" hidden="1" customWidth="1"/>
    <col min="91" max="91" width="12.140625" style="2" hidden="1" customWidth="1"/>
    <col min="92" max="92" width="11.42578125" style="2" hidden="1" customWidth="1"/>
    <col min="93" max="93" width="11.140625" style="2" hidden="1" customWidth="1"/>
    <col min="94" max="94" width="10.5703125" style="2" hidden="1" customWidth="1"/>
    <col min="95" max="95" width="9.140625" style="2" hidden="1" customWidth="1"/>
    <col min="96" max="96" width="9.7109375" style="2" hidden="1" customWidth="1"/>
    <col min="97" max="97" width="9.42578125" style="2" hidden="1" customWidth="1"/>
    <col min="98" max="98" width="9.5703125" style="2" hidden="1" customWidth="1"/>
    <col min="99" max="101" width="9.140625" style="2" hidden="1" customWidth="1"/>
    <col min="102" max="102" width="7.85546875" style="2" hidden="1" customWidth="1"/>
    <col min="103" max="103" width="8.42578125" style="2" hidden="1" customWidth="1"/>
    <col min="104" max="16384" width="9.140625" style="2"/>
  </cols>
  <sheetData>
    <row r="1" spans="1:34" s="20" customFormat="1" ht="15.75" customHeight="1" thickBot="1">
      <c r="A1" s="183"/>
      <c r="B1" s="195" t="s">
        <v>171</v>
      </c>
      <c r="C1" s="195"/>
      <c r="D1" s="195"/>
      <c r="E1" s="195"/>
      <c r="F1" s="195"/>
      <c r="G1" s="195"/>
      <c r="H1" s="195"/>
      <c r="I1" s="195"/>
      <c r="J1" s="195"/>
      <c r="K1" s="195"/>
      <c r="L1" s="195"/>
      <c r="M1" s="195"/>
      <c r="N1" s="195"/>
      <c r="O1" s="194"/>
      <c r="P1" s="194"/>
      <c r="Q1" s="194"/>
      <c r="R1" s="265" t="s">
        <v>135</v>
      </c>
      <c r="S1" s="266"/>
      <c r="T1" s="267"/>
      <c r="U1" s="250" t="s">
        <v>126</v>
      </c>
      <c r="V1" s="250"/>
      <c r="W1" s="250"/>
      <c r="X1" s="251"/>
      <c r="Y1" s="81"/>
      <c r="Z1" s="81"/>
      <c r="AA1" s="81"/>
    </row>
    <row r="2" spans="1:34" s="20" customFormat="1" ht="14.25" customHeight="1">
      <c r="A2" s="183"/>
      <c r="B2" s="153" t="s">
        <v>0</v>
      </c>
      <c r="C2" s="153"/>
      <c r="D2" s="153"/>
      <c r="E2" s="153"/>
      <c r="F2" s="153"/>
      <c r="G2" s="153"/>
      <c r="H2" s="153"/>
      <c r="I2" s="153"/>
      <c r="J2" s="153"/>
      <c r="K2" s="153"/>
      <c r="L2" s="153"/>
      <c r="M2" s="153"/>
      <c r="N2" s="153"/>
      <c r="O2" s="194"/>
      <c r="P2" s="194"/>
      <c r="Q2" s="194"/>
      <c r="R2" s="268"/>
      <c r="S2" s="269"/>
      <c r="T2" s="270"/>
      <c r="U2" s="277" t="s">
        <v>128</v>
      </c>
      <c r="V2" s="243"/>
      <c r="W2" s="243"/>
      <c r="X2" s="244"/>
      <c r="Y2" s="87"/>
      <c r="Z2" s="75"/>
      <c r="AA2" s="75"/>
    </row>
    <row r="3" spans="1:34" s="20" customFormat="1" ht="19.5" customHeight="1">
      <c r="A3" s="183"/>
      <c r="B3" s="153"/>
      <c r="C3" s="153"/>
      <c r="D3" s="153"/>
      <c r="E3" s="153"/>
      <c r="F3" s="153"/>
      <c r="G3" s="153"/>
      <c r="H3" s="153"/>
      <c r="I3" s="153"/>
      <c r="J3" s="153"/>
      <c r="K3" s="153"/>
      <c r="L3" s="153"/>
      <c r="M3" s="153"/>
      <c r="N3" s="153"/>
      <c r="O3" s="194"/>
      <c r="P3" s="194"/>
      <c r="Q3" s="194"/>
      <c r="R3" s="268"/>
      <c r="S3" s="269"/>
      <c r="T3" s="270"/>
      <c r="U3" s="248"/>
      <c r="V3" s="246"/>
      <c r="W3" s="246"/>
      <c r="X3" s="247"/>
      <c r="Y3" s="87"/>
      <c r="Z3" s="75"/>
      <c r="AA3" s="75"/>
    </row>
    <row r="4" spans="1:34" s="20" customFormat="1" ht="18" customHeight="1">
      <c r="A4" s="183"/>
      <c r="B4" s="183"/>
      <c r="C4" s="183"/>
      <c r="D4" s="194" t="s">
        <v>14</v>
      </c>
      <c r="E4" s="194"/>
      <c r="F4" s="194"/>
      <c r="G4" s="194"/>
      <c r="H4" s="194"/>
      <c r="I4" s="194"/>
      <c r="J4" s="194"/>
      <c r="K4" s="194"/>
      <c r="L4" s="183"/>
      <c r="M4" s="183"/>
      <c r="N4" s="183"/>
      <c r="O4" s="183"/>
      <c r="P4" s="183"/>
      <c r="Q4" s="194"/>
      <c r="R4" s="268"/>
      <c r="S4" s="269"/>
      <c r="T4" s="270"/>
      <c r="U4" s="248"/>
      <c r="V4" s="246"/>
      <c r="W4" s="246"/>
      <c r="X4" s="247"/>
      <c r="Y4" s="87"/>
      <c r="Z4" s="75"/>
      <c r="AA4" s="75"/>
      <c r="AH4" s="20">
        <f>IF(R4&lt;&gt;"",1,0)</f>
        <v>0</v>
      </c>
    </row>
    <row r="5" spans="1:34" s="20" customFormat="1" ht="11.25" customHeight="1">
      <c r="A5" s="183"/>
      <c r="B5" s="183"/>
      <c r="C5" s="183"/>
      <c r="D5" s="183"/>
      <c r="E5" s="183"/>
      <c r="F5" s="183"/>
      <c r="G5" s="183"/>
      <c r="H5" s="183"/>
      <c r="I5" s="183"/>
      <c r="J5" s="183"/>
      <c r="K5" s="183"/>
      <c r="L5" s="183"/>
      <c r="M5" s="183"/>
      <c r="N5" s="183"/>
      <c r="O5" s="183"/>
      <c r="P5" s="183"/>
      <c r="Q5" s="194"/>
      <c r="R5" s="268"/>
      <c r="S5" s="269"/>
      <c r="T5" s="270"/>
      <c r="U5" s="248"/>
      <c r="V5" s="246"/>
      <c r="W5" s="246"/>
      <c r="X5" s="247"/>
      <c r="Y5" s="87"/>
      <c r="Z5" s="75"/>
      <c r="AA5" s="75"/>
      <c r="AH5" s="20">
        <f t="shared" ref="AH5:AH15" si="0">IF(R5&lt;&gt;"",1,0)</f>
        <v>0</v>
      </c>
    </row>
    <row r="6" spans="1:34" s="20" customFormat="1" ht="20.100000000000001" customHeight="1">
      <c r="A6" s="262" t="s">
        <v>123</v>
      </c>
      <c r="B6" s="262"/>
      <c r="C6" s="262"/>
      <c r="D6" s="262"/>
      <c r="E6" s="201" t="str">
        <f>Sheet1!$E$6</f>
        <v>Communication Design</v>
      </c>
      <c r="F6" s="201"/>
      <c r="G6" s="201"/>
      <c r="H6" s="201"/>
      <c r="I6" s="201"/>
      <c r="J6" s="201"/>
      <c r="K6" s="201"/>
      <c r="L6" s="201"/>
      <c r="M6" s="201"/>
      <c r="N6" s="201"/>
      <c r="O6" s="201"/>
      <c r="P6" s="201"/>
      <c r="Q6" s="194"/>
      <c r="R6" s="268"/>
      <c r="S6" s="269"/>
      <c r="T6" s="270"/>
      <c r="U6" s="258" t="s">
        <v>163</v>
      </c>
      <c r="V6" s="199"/>
      <c r="W6" s="199"/>
      <c r="X6" s="200"/>
      <c r="Y6" s="89"/>
      <c r="Z6" s="77"/>
      <c r="AA6" s="77"/>
      <c r="AH6" s="20">
        <f t="shared" si="0"/>
        <v>0</v>
      </c>
    </row>
    <row r="7" spans="1:34" s="20" customFormat="1" ht="20.100000000000001" customHeight="1">
      <c r="A7" s="262" t="s">
        <v>124</v>
      </c>
      <c r="B7" s="262"/>
      <c r="C7" s="201" t="str">
        <f>Sheet1!$C$7</f>
        <v>Bachelor</v>
      </c>
      <c r="D7" s="201"/>
      <c r="E7" s="201"/>
      <c r="F7" s="201"/>
      <c r="G7" s="201"/>
      <c r="H7" s="201"/>
      <c r="I7" s="201"/>
      <c r="J7" s="201"/>
      <c r="K7" s="201"/>
      <c r="L7" s="201"/>
      <c r="M7" s="201"/>
      <c r="N7" s="201"/>
      <c r="O7" s="201"/>
      <c r="P7" s="201"/>
      <c r="Q7" s="194"/>
      <c r="R7" s="268"/>
      <c r="S7" s="269"/>
      <c r="T7" s="270"/>
      <c r="U7" s="258"/>
      <c r="V7" s="199"/>
      <c r="W7" s="199"/>
      <c r="X7" s="200"/>
      <c r="Y7" s="89"/>
      <c r="Z7" s="77"/>
      <c r="AA7" s="77"/>
      <c r="AH7" s="20">
        <f t="shared" si="0"/>
        <v>0</v>
      </c>
    </row>
    <row r="8" spans="1:34" s="20" customFormat="1" ht="20.100000000000001" customHeight="1">
      <c r="A8" s="27" t="s">
        <v>1</v>
      </c>
      <c r="B8" s="28" t="str">
        <f>Sheet1!$B$8</f>
        <v>First</v>
      </c>
      <c r="C8" s="23" t="s">
        <v>2</v>
      </c>
      <c r="D8" s="29" t="str">
        <f>Sheet1!$D$8</f>
        <v>First</v>
      </c>
      <c r="E8" s="275" t="s">
        <v>3</v>
      </c>
      <c r="F8" s="275"/>
      <c r="G8" s="276" t="str">
        <f>Sheet1!$G$8</f>
        <v>CE17CD</v>
      </c>
      <c r="H8" s="276"/>
      <c r="I8" s="264" t="str">
        <f>Sheet1!$I$8</f>
        <v>Supplementary Exam</v>
      </c>
      <c r="J8" s="264"/>
      <c r="K8" s="264"/>
      <c r="L8" s="264"/>
      <c r="M8" s="264"/>
      <c r="N8" s="274">
        <f>Sheet1!$N$8</f>
        <v>0</v>
      </c>
      <c r="O8" s="274"/>
      <c r="P8" s="274"/>
      <c r="Q8" s="194"/>
      <c r="R8" s="268"/>
      <c r="S8" s="269"/>
      <c r="T8" s="270"/>
      <c r="U8" s="258"/>
      <c r="V8" s="199"/>
      <c r="W8" s="199"/>
      <c r="X8" s="200"/>
      <c r="Y8" s="89"/>
      <c r="Z8" s="77"/>
      <c r="AA8" s="77"/>
      <c r="AH8" s="20">
        <f t="shared" si="0"/>
        <v>0</v>
      </c>
    </row>
    <row r="9" spans="1:34" s="20" customFormat="1" ht="20.100000000000001" customHeight="1">
      <c r="A9" s="27" t="s">
        <v>4</v>
      </c>
      <c r="B9" s="201" t="str">
        <f>Sheet1!$B$9</f>
        <v>Drawing Studio-I</v>
      </c>
      <c r="C9" s="201"/>
      <c r="D9" s="201"/>
      <c r="E9" s="201"/>
      <c r="F9" s="201"/>
      <c r="G9" s="201"/>
      <c r="H9" s="201"/>
      <c r="I9" s="201"/>
      <c r="J9" s="201"/>
      <c r="K9" s="201"/>
      <c r="L9" s="264" t="s">
        <v>5</v>
      </c>
      <c r="M9" s="264"/>
      <c r="N9" s="264"/>
      <c r="O9" s="288">
        <f>Sheet1!$O$9</f>
        <v>0</v>
      </c>
      <c r="P9" s="288"/>
      <c r="Q9" s="194"/>
      <c r="R9" s="268"/>
      <c r="S9" s="269"/>
      <c r="T9" s="270"/>
      <c r="U9" s="258"/>
      <c r="V9" s="199"/>
      <c r="W9" s="199"/>
      <c r="X9" s="200"/>
      <c r="Y9" s="89"/>
      <c r="Z9" s="77"/>
      <c r="AA9" s="77"/>
      <c r="AH9" s="20">
        <f t="shared" si="0"/>
        <v>0</v>
      </c>
    </row>
    <row r="10" spans="1:34" s="20" customFormat="1" ht="20.100000000000001" customHeight="1">
      <c r="A10" s="262" t="s">
        <v>120</v>
      </c>
      <c r="B10" s="262"/>
      <c r="C10" s="263" t="str">
        <f>Sheet1!$C$10</f>
        <v>Manzoor Ali Solangi</v>
      </c>
      <c r="D10" s="263"/>
      <c r="E10" s="263"/>
      <c r="F10" s="263"/>
      <c r="G10" s="263"/>
      <c r="H10" s="264" t="s">
        <v>121</v>
      </c>
      <c r="I10" s="264"/>
      <c r="J10" s="264"/>
      <c r="K10" s="201">
        <f>Sheet1!$K$10</f>
        <v>0</v>
      </c>
      <c r="L10" s="201"/>
      <c r="M10" s="201"/>
      <c r="N10" s="201"/>
      <c r="O10" s="201"/>
      <c r="P10" s="201"/>
      <c r="Q10" s="194"/>
      <c r="R10" s="268"/>
      <c r="S10" s="269"/>
      <c r="T10" s="270"/>
      <c r="U10" s="258"/>
      <c r="V10" s="199"/>
      <c r="W10" s="199"/>
      <c r="X10" s="200"/>
      <c r="Y10" s="89"/>
      <c r="Z10" s="77"/>
      <c r="AA10" s="77"/>
      <c r="AH10" s="20">
        <f t="shared" si="0"/>
        <v>0</v>
      </c>
    </row>
    <row r="11" spans="1:34" s="20" customFormat="1" ht="9.9499999999999993" customHeight="1">
      <c r="A11" s="182"/>
      <c r="B11" s="182"/>
      <c r="C11" s="182"/>
      <c r="D11" s="281" t="s">
        <v>137</v>
      </c>
      <c r="E11" s="281"/>
      <c r="F11" s="281" t="s">
        <v>137</v>
      </c>
      <c r="G11" s="281"/>
      <c r="H11" s="182"/>
      <c r="I11" s="182"/>
      <c r="J11" s="182"/>
      <c r="K11" s="182"/>
      <c r="L11" s="182"/>
      <c r="M11" s="182"/>
      <c r="N11" s="182"/>
      <c r="O11" s="182"/>
      <c r="P11" s="182"/>
      <c r="Q11" s="194"/>
      <c r="R11" s="268"/>
      <c r="S11" s="269"/>
      <c r="T11" s="270"/>
      <c r="U11" s="259" t="s">
        <v>138</v>
      </c>
      <c r="V11" s="164"/>
      <c r="W11" s="164"/>
      <c r="X11" s="165"/>
      <c r="Y11" s="91"/>
      <c r="Z11" s="79"/>
      <c r="AA11" s="79"/>
      <c r="AH11" s="20">
        <f t="shared" si="0"/>
        <v>0</v>
      </c>
    </row>
    <row r="12" spans="1:34" s="20" customFormat="1" ht="14.1" customHeight="1">
      <c r="A12" s="186" t="s">
        <v>7</v>
      </c>
      <c r="B12" s="130" t="s">
        <v>8</v>
      </c>
      <c r="C12" s="131"/>
      <c r="D12" s="172" t="s">
        <v>136</v>
      </c>
      <c r="E12" s="282"/>
      <c r="F12" s="282"/>
      <c r="G12" s="282"/>
      <c r="H12" s="282"/>
      <c r="I12" s="282"/>
      <c r="J12" s="282"/>
      <c r="K12" s="282"/>
      <c r="L12" s="282"/>
      <c r="M12" s="282"/>
      <c r="N12" s="282"/>
      <c r="O12" s="285">
        <f>Sheet1!$O$12</f>
        <v>60</v>
      </c>
      <c r="P12" s="286"/>
      <c r="Q12" s="194"/>
      <c r="R12" s="268"/>
      <c r="S12" s="269"/>
      <c r="T12" s="270"/>
      <c r="U12" s="259"/>
      <c r="V12" s="164"/>
      <c r="W12" s="164"/>
      <c r="X12" s="165"/>
      <c r="Y12" s="91"/>
      <c r="Z12" s="79"/>
      <c r="AA12" s="79"/>
      <c r="AH12" s="20">
        <f t="shared" si="0"/>
        <v>0</v>
      </c>
    </row>
    <row r="13" spans="1:34" s="20" customFormat="1" ht="14.1" customHeight="1">
      <c r="A13" s="187"/>
      <c r="B13" s="132"/>
      <c r="C13" s="133"/>
      <c r="D13" s="283"/>
      <c r="E13" s="284"/>
      <c r="F13" s="284"/>
      <c r="G13" s="284"/>
      <c r="H13" s="284"/>
      <c r="I13" s="284"/>
      <c r="J13" s="284"/>
      <c r="K13" s="284"/>
      <c r="L13" s="284"/>
      <c r="M13" s="284"/>
      <c r="N13" s="284"/>
      <c r="O13" s="275"/>
      <c r="P13" s="287"/>
      <c r="Q13" s="194"/>
      <c r="R13" s="268"/>
      <c r="S13" s="269"/>
      <c r="T13" s="270"/>
      <c r="U13" s="259"/>
      <c r="V13" s="164"/>
      <c r="W13" s="164"/>
      <c r="X13" s="165"/>
      <c r="Y13" s="91"/>
      <c r="Z13" s="79"/>
      <c r="AA13" s="79"/>
      <c r="AH13" s="20">
        <f t="shared" si="0"/>
        <v>0</v>
      </c>
    </row>
    <row r="14" spans="1:34" s="20" customFormat="1" ht="14.1" customHeight="1">
      <c r="A14" s="187"/>
      <c r="B14" s="132"/>
      <c r="C14" s="133"/>
      <c r="D14" s="172" t="s">
        <v>133</v>
      </c>
      <c r="E14" s="173"/>
      <c r="F14" s="172" t="s">
        <v>134</v>
      </c>
      <c r="G14" s="173"/>
      <c r="H14" s="179" t="s">
        <v>132</v>
      </c>
      <c r="I14" s="179"/>
      <c r="J14" s="179"/>
      <c r="K14" s="179"/>
      <c r="L14" s="179"/>
      <c r="M14" s="179"/>
      <c r="N14" s="179"/>
      <c r="O14" s="179"/>
      <c r="P14" s="179"/>
      <c r="Q14" s="194"/>
      <c r="R14" s="268"/>
      <c r="S14" s="269"/>
      <c r="T14" s="270"/>
      <c r="U14" s="259"/>
      <c r="V14" s="164"/>
      <c r="W14" s="164"/>
      <c r="X14" s="165"/>
      <c r="Y14" s="91"/>
      <c r="Z14" s="79"/>
      <c r="AA14" s="79"/>
      <c r="AH14" s="20">
        <f t="shared" si="0"/>
        <v>0</v>
      </c>
    </row>
    <row r="15" spans="1:34" s="20" customFormat="1" ht="14.1" customHeight="1" thickBot="1">
      <c r="A15" s="187"/>
      <c r="B15" s="132"/>
      <c r="C15" s="133"/>
      <c r="D15" s="174"/>
      <c r="E15" s="175"/>
      <c r="F15" s="174"/>
      <c r="G15" s="175"/>
      <c r="H15" s="179"/>
      <c r="I15" s="179"/>
      <c r="J15" s="179"/>
      <c r="K15" s="179"/>
      <c r="L15" s="179"/>
      <c r="M15" s="179"/>
      <c r="N15" s="179"/>
      <c r="O15" s="179"/>
      <c r="P15" s="179"/>
      <c r="Q15" s="194"/>
      <c r="R15" s="268"/>
      <c r="S15" s="269"/>
      <c r="T15" s="270"/>
      <c r="U15" s="259"/>
      <c r="V15" s="164"/>
      <c r="W15" s="164"/>
      <c r="X15" s="165"/>
      <c r="Y15" s="91"/>
      <c r="Z15" s="79"/>
      <c r="AA15" s="79"/>
      <c r="AH15" s="20">
        <f t="shared" si="0"/>
        <v>0</v>
      </c>
    </row>
    <row r="16" spans="1:34" s="20" customFormat="1" ht="14.1" customHeight="1" thickBot="1">
      <c r="A16" s="187"/>
      <c r="B16" s="132"/>
      <c r="C16" s="133"/>
      <c r="D16" s="174"/>
      <c r="E16" s="175"/>
      <c r="F16" s="174"/>
      <c r="G16" s="175"/>
      <c r="H16" s="181"/>
      <c r="I16" s="181"/>
      <c r="J16" s="181"/>
      <c r="K16" s="181"/>
      <c r="L16" s="181"/>
      <c r="M16" s="181"/>
      <c r="N16" s="181"/>
      <c r="O16" s="181"/>
      <c r="P16" s="181"/>
      <c r="Q16" s="194"/>
      <c r="R16" s="271"/>
      <c r="S16" s="272"/>
      <c r="T16" s="273"/>
      <c r="U16" s="260"/>
      <c r="V16" s="260"/>
      <c r="W16" s="260"/>
      <c r="X16" s="261"/>
      <c r="Y16" s="91"/>
      <c r="Z16" s="79"/>
      <c r="AA16" s="79"/>
    </row>
    <row r="17" spans="1:103" s="20" customFormat="1" ht="18" customHeight="1">
      <c r="A17" s="188"/>
      <c r="B17" s="134"/>
      <c r="C17" s="135"/>
      <c r="D17" s="21" t="s">
        <v>9</v>
      </c>
      <c r="E17" s="9">
        <f>(50*O12)/100</f>
        <v>30</v>
      </c>
      <c r="F17" s="21" t="s">
        <v>9</v>
      </c>
      <c r="G17" s="9">
        <f>(50*O12)/100</f>
        <v>30</v>
      </c>
      <c r="H17" s="168" t="s">
        <v>9</v>
      </c>
      <c r="I17" s="169"/>
      <c r="J17" s="169"/>
      <c r="K17" s="169"/>
      <c r="L17" s="169"/>
      <c r="M17" s="169"/>
      <c r="N17" s="169"/>
      <c r="O17" s="169"/>
      <c r="P17" s="9">
        <f>(E17+G17)</f>
        <v>60</v>
      </c>
      <c r="Q17" s="194"/>
      <c r="R17" s="24" t="s">
        <v>125</v>
      </c>
      <c r="S17" s="278" t="s">
        <v>122</v>
      </c>
      <c r="T17" s="235"/>
      <c r="U17" s="279"/>
      <c r="V17" s="279"/>
      <c r="W17" s="279"/>
      <c r="X17" s="280"/>
      <c r="Y17" s="88"/>
      <c r="Z17" s="76"/>
      <c r="AA17" s="76"/>
    </row>
    <row r="18" spans="1:103" s="20" customFormat="1" ht="5.0999999999999996" customHeight="1">
      <c r="A18" s="39"/>
      <c r="B18" s="130"/>
      <c r="C18" s="131"/>
      <c r="D18" s="128" t="s">
        <v>137</v>
      </c>
      <c r="E18" s="129"/>
      <c r="F18" s="128" t="s">
        <v>137</v>
      </c>
      <c r="G18" s="129"/>
      <c r="H18" s="130"/>
      <c r="I18" s="171"/>
      <c r="J18" s="171"/>
      <c r="K18" s="171"/>
      <c r="L18" s="171"/>
      <c r="M18" s="171"/>
      <c r="N18" s="171"/>
      <c r="O18" s="171"/>
      <c r="P18" s="131"/>
      <c r="Q18" s="194"/>
      <c r="R18" s="41"/>
      <c r="S18" s="162"/>
      <c r="T18" s="162"/>
      <c r="U18" s="162"/>
      <c r="V18" s="162"/>
      <c r="W18" s="162"/>
      <c r="X18" s="163"/>
      <c r="Y18" s="92"/>
      <c r="Z18" s="80"/>
      <c r="AA18" s="80"/>
      <c r="AF18" s="20" t="b">
        <f>Sheet3!$AF$38</f>
        <v>0</v>
      </c>
      <c r="AG18" s="20" t="str">
        <f>IF(AND(AF19=TRUE, AF18=TRUE),IF(A19-Sheet3!A38=1,"OK","INCORRECT"),"")</f>
        <v/>
      </c>
      <c r="BO18" s="20" t="str">
        <f>Sheet3!BO38</f>
        <v/>
      </c>
      <c r="BP18" s="20" t="b">
        <f>Sheet3!BP38</f>
        <v>0</v>
      </c>
      <c r="BQ18" s="20" t="b">
        <f>Sheet3!BQ38</f>
        <v>0</v>
      </c>
      <c r="BR18" s="20" t="b">
        <f>Sheet3!BR38</f>
        <v>0</v>
      </c>
      <c r="BS18" s="20" t="str">
        <f>Sheet3!BS38</f>
        <v/>
      </c>
      <c r="BT18" s="20" t="str">
        <f>Sheet3!BT38</f>
        <v/>
      </c>
      <c r="BU18" s="20" t="str">
        <f>Sheet3!BU38</f>
        <v/>
      </c>
      <c r="BV18" s="20" t="str">
        <f>Sheet3!BV38</f>
        <v/>
      </c>
      <c r="BW18" s="20" t="str">
        <f>Sheet3!BW38</f>
        <v/>
      </c>
      <c r="BX18" s="20" t="str">
        <f>Sheet3!BX38</f>
        <v>INCORRECT</v>
      </c>
      <c r="BY18" s="20" t="b">
        <f>Sheet3!BY38</f>
        <v>0</v>
      </c>
      <c r="BZ18" s="20" t="str">
        <f>Sheet3!BZ38</f>
        <v/>
      </c>
      <c r="CA18" s="20" t="b">
        <f>Sheet3!CA38</f>
        <v>0</v>
      </c>
      <c r="CB18" s="20" t="b">
        <f>Sheet3!CB38</f>
        <v>0</v>
      </c>
      <c r="CC18" s="20" t="b">
        <f>Sheet3!CC38</f>
        <v>0</v>
      </c>
      <c r="CD18" s="20" t="b">
        <f>Sheet3!CD38</f>
        <v>0</v>
      </c>
      <c r="CE18" s="20" t="b">
        <f>Sheet3!CE38</f>
        <v>0</v>
      </c>
      <c r="CF18" s="20" t="b">
        <f>Sheet3!CF38</f>
        <v>0</v>
      </c>
      <c r="CG18" s="20" t="str">
        <f>Sheet3!CG38</f>
        <v/>
      </c>
      <c r="CH18" s="20" t="str">
        <f>Sheet3!CH38</f>
        <v/>
      </c>
      <c r="CI18" s="20" t="str">
        <f>Sheet3!CI38</f>
        <v/>
      </c>
      <c r="CJ18" s="20" t="str">
        <f>Sheet3!CJ38</f>
        <v/>
      </c>
      <c r="CK18" s="20" t="str">
        <f>Sheet3!CK38</f>
        <v/>
      </c>
      <c r="CL18" s="20" t="str">
        <f>Sheet3!CL38</f>
        <v/>
      </c>
      <c r="CM18" s="20" t="str">
        <f>Sheet3!CM38</f>
        <v/>
      </c>
      <c r="CN18" s="20" t="str">
        <f>Sheet3!CN38</f>
        <v/>
      </c>
      <c r="CO18" s="20" t="str">
        <f>Sheet3!CO38</f>
        <v>NO</v>
      </c>
      <c r="CP18" s="20" t="str">
        <f>Sheet3!CP38</f>
        <v>NO</v>
      </c>
      <c r="CQ18" s="20" t="str">
        <f>Sheet3!CQ38</f>
        <v>NO</v>
      </c>
      <c r="CR18" s="20" t="str">
        <f>Sheet3!CR38</f>
        <v>NO</v>
      </c>
      <c r="CS18" s="20" t="str">
        <f>Sheet3!CS38</f>
        <v>OK</v>
      </c>
      <c r="CT18" s="20" t="b">
        <f>Sheet3!CT38</f>
        <v>0</v>
      </c>
      <c r="CU18" s="20" t="b">
        <f>Sheet3!CU38</f>
        <v>0</v>
      </c>
      <c r="CV18" s="20" t="b">
        <f>Sheet3!CV38</f>
        <v>0</v>
      </c>
      <c r="CW18" s="20" t="b">
        <f>Sheet3!CW38</f>
        <v>0</v>
      </c>
      <c r="CX18" s="20" t="str">
        <f>Sheet3!CX38</f>
        <v>SEQUENCE INCORRECT</v>
      </c>
      <c r="CY18" s="20">
        <f>Sheet3!CY38</f>
        <v>19</v>
      </c>
    </row>
    <row r="19" spans="1:103" s="20" customFormat="1" ht="20.100000000000001" customHeight="1" thickBot="1">
      <c r="A19" s="37"/>
      <c r="B19" s="126"/>
      <c r="C19" s="127"/>
      <c r="D19" s="126"/>
      <c r="E19" s="127"/>
      <c r="F19" s="126"/>
      <c r="G19" s="127"/>
      <c r="H19" s="139" t="str">
        <f>IF(AND(AG19="OK",R19="OK"),IF(AND(A19&lt;&gt;"",D19&lt;&gt;"",F19&lt;&gt;"",OR(D19&lt;=E17,D19="ABS"),OR(F19&lt;=G17,F19="ABS")),IF(AND(F19="ABS"),"ABS",IF(SUM(D19:F19)=0,"ZERO",SUM(D19,F19))),""),"")</f>
        <v/>
      </c>
      <c r="I19" s="140"/>
      <c r="J19" s="140"/>
      <c r="K19" s="140"/>
      <c r="L19" s="140"/>
      <c r="M19" s="140"/>
      <c r="N19" s="140"/>
      <c r="O19" s="140"/>
      <c r="P19" s="141"/>
      <c r="Q19" s="194"/>
      <c r="R19" s="49" t="str">
        <f>IF(A19&lt;&gt;"",IF(CX19="SEQUENCE CORRECT",IF(OR(T(AB19)="OK",T(Z19)="oKK",T(Y19)="oKK",T(AA19)="oKK",T(AC19)="oOk",T(AD19)="Okk",AE19="ok"),"OK","FORMAT INCORRECT"),"SEQUENCE INCORRECT"),"")</f>
        <v/>
      </c>
      <c r="S19" s="196" t="str">
        <f>IF(OR(AND(OR(D19&lt;=E17,D19=0,D19="ABS"),OR(F19&lt;=G17,F19=0,F19="ABS"))),IF(OR(AND(A19="",B19="",D19="",F19=""),AND(A19&lt;&gt;"",B19&lt;&gt;"",D19&lt;&gt;"",F19&lt;&gt;"", AG19="OK")),"","Given Marks or Format is incorrect"), "Given Marks or Format is incorrect")</f>
        <v/>
      </c>
      <c r="T19" s="197"/>
      <c r="U19" s="197"/>
      <c r="V19" s="197"/>
      <c r="W19" s="197"/>
      <c r="X19" s="198"/>
      <c r="Y19" s="93"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15"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15"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13" t="b">
        <f>IF(AND( EXACT(LEFT(B19,LEN(G8)), G8),ISNUMBER(INT(MID(B19,(LEN(G8)+1),1))),ISNUMBER(INT(MID(B19,(LEN(G8)+2),1))), MID(B19,(LEN(G8)+1),2)&lt;&gt;"00",OR(ISNUMBER(INT(MID(B19,(LEN(G8)+3),1))),MID(B19,(LEN(G8)+3),1)=""),  OR(AND(ISNUMBER(INT(MID(B19,(LEN(G8)+1),3))),MID(B19,(LEN(G8)+1),1)&lt;&gt;"0", MID(B19,(LEN(G8)+4),1)=""),AND((ISNUMBER(INT(MID(B19,(LEN(G8)+1),2)))),MID(B19,(LEN(G8)+3),1)=""))),"OK")</f>
        <v>0</v>
      </c>
      <c r="AC19" s="14"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15"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6"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20" t="b">
        <f>IF(ISNUMBER(A19)&lt;&gt;"",AND(ISNUMBER(INT(MID(A19,1,3))),MID(A19,4,1)="",MID(A19,1,1)&lt;&gt;"0"))</f>
        <v>0</v>
      </c>
      <c r="AG19" s="20" t="str">
        <f>IF(AND(AG18="OK",AF19=TRUE),"OK","S# INCORRECT")</f>
        <v>S# INCORRECT</v>
      </c>
      <c r="BO19" s="20" t="str">
        <f>RIGHT(B19,3)</f>
        <v/>
      </c>
      <c r="BP19" s="20" t="b">
        <f>ISNUMBER(INT((MID(BO19,1,1))))</f>
        <v>0</v>
      </c>
      <c r="BQ19" s="20" t="b">
        <f>ISNUMBER(INT((MID(BO19,2,1))))</f>
        <v>0</v>
      </c>
      <c r="BR19" s="20" t="b">
        <f>ISNUMBER(INT((MID(BO19,3,1))))</f>
        <v>0</v>
      </c>
      <c r="BS19" s="20" t="str">
        <f>IF(BP19=TRUE, MID(BO19,1,1),"")</f>
        <v/>
      </c>
      <c r="BT19" s="20" t="str">
        <f>IF(BQ19=TRUE, MID(BO19,2,1),"")</f>
        <v/>
      </c>
      <c r="BU19" s="20" t="str">
        <f>IF(BR19=TRUE, MID(BO19,3,1),"")</f>
        <v/>
      </c>
      <c r="BV19" s="20" t="str">
        <f>T(BS19)&amp;T(BT19)&amp;T(BU19)</f>
        <v/>
      </c>
      <c r="BW19" s="44" t="str">
        <f>IF(BV19="","",INT(TRIM(BV19)))</f>
        <v/>
      </c>
      <c r="BX19" s="45" t="str">
        <f>"OK"</f>
        <v>OK</v>
      </c>
      <c r="BY19" s="20" t="b">
        <f>BW19&gt;BW18</f>
        <v>0</v>
      </c>
      <c r="BZ19" s="46" t="str">
        <f>LEFT(B19,6)</f>
        <v/>
      </c>
      <c r="CA19" s="20" t="b">
        <f>ISNUMBER(INT((MID(BZ19,1,1))))</f>
        <v>0</v>
      </c>
      <c r="CB19" s="20" t="b">
        <f>ISNUMBER(INT((MID(BZ19,2,1))))</f>
        <v>0</v>
      </c>
      <c r="CC19" s="20" t="b">
        <f>ISNUMBER(INT((MID(BZ19,3,1))))</f>
        <v>0</v>
      </c>
      <c r="CD19" s="20" t="b">
        <f>ISNUMBER(INT((MID(BZ19,4,1))))</f>
        <v>0</v>
      </c>
      <c r="CE19" s="20" t="b">
        <f>ISNUMBER(INT((MID(BZ19,5,1))))</f>
        <v>0</v>
      </c>
      <c r="CF19" s="20" t="b">
        <f>ISNUMBER(INT((MID(BZ19,6,1))))</f>
        <v>0</v>
      </c>
      <c r="CG19" s="20" t="str">
        <f>IF(CA19=TRUE, MID(BZ19,1,1),"")</f>
        <v/>
      </c>
      <c r="CH19" s="20" t="str">
        <f>IF(CB19=TRUE, MID(BZ19,2,1),"")</f>
        <v/>
      </c>
      <c r="CI19" s="20" t="str">
        <f>IF(CC19=TRUE, MID(BZ19,3,1),"")</f>
        <v/>
      </c>
      <c r="CJ19" s="20" t="str">
        <f>IF(CD19=TRUE, MID(BZ19,4,1),"")</f>
        <v/>
      </c>
      <c r="CK19" s="20" t="str">
        <f>IF(CE19=TRUE, MID(BZ19,5,1),"")</f>
        <v/>
      </c>
      <c r="CL19" s="20" t="str">
        <f>IF(CF19=TRUE, MID(BZ19,6,1),"")</f>
        <v/>
      </c>
      <c r="CM19" s="46" t="str">
        <f>TRIM(T(CG19)&amp;T(CH19)&amp;T(CI19))</f>
        <v/>
      </c>
      <c r="CN19" s="46" t="str">
        <f>TRIM(T(CJ19)&amp;T(CK19)&amp;T(CL19))</f>
        <v/>
      </c>
      <c r="CO19" s="47" t="str">
        <f>IF(OR(MID(BZ19,3,1)="-",MID(BZ19,4,1)="-"),T(CM19),"NO")</f>
        <v>NO</v>
      </c>
      <c r="CP19" s="47" t="str">
        <f>IF(OR(MID(BZ19,3,1)="-",MID(BZ19,4,1)="-"),T(CN19),"NO")</f>
        <v>NO</v>
      </c>
      <c r="CQ19" s="45" t="str">
        <f>IF(AND(CO19&lt;&gt;"NO", CP19&lt;&gt;"NO"),IF(CP19&lt;CO19,"OK","INCORRECT"),"NO")</f>
        <v>NO</v>
      </c>
      <c r="CR19" s="45" t="str">
        <f>IF(AND(CO19&lt;&gt;"NO", CP19&lt;&gt;"NO"),IF(CP19&lt;=CP18,"OK","INCORRECT"),"NO")</f>
        <v>NO</v>
      </c>
      <c r="CS19" s="47" t="str">
        <f>IF(OR(AND(OR(AND(CQ19="NO",CR19="NO"),AND(CQ19="OK", CR19="OK")),AND(CQ18="NO", CR18="NO")),AND(AND(CQ19="OK",CR19="OK",OR(AND(CQ18="NO", CR18="NO"),AND(CQ18="OK", CR18="OK"))))),"OK","INCORRECT")</f>
        <v>OK</v>
      </c>
      <c r="CT19" s="20" t="b">
        <f>IF(CS19="OK",IF(AND(CO18="NO",CO19="NO"),BW19&gt;BW18))</f>
        <v>0</v>
      </c>
      <c r="CU19" s="20" t="b">
        <f>IF(CS19="OK",AND(CQ19="OK",CR19="OK",CQ18="NO",CR18="NO"))</f>
        <v>0</v>
      </c>
      <c r="CV19" s="20" t="b">
        <f>IF(CS19="OK",IF(AND(EXACT(CN18,CN19)),BW19&gt;BW18))</f>
        <v>0</v>
      </c>
      <c r="CW19" s="20" t="b">
        <f>IF(CS19="OK",CP19&lt;CP18)</f>
        <v>0</v>
      </c>
      <c r="CX19" s="46" t="str">
        <f>IF(AND(CT19=FALSE,CU19=FALSE,CV19=FALSE,CW19=FALSE),"SEQUENCE INCORRECT","SEQUENCE CORRECT")</f>
        <v>SEQUENCE INCORRECT</v>
      </c>
      <c r="CY19" s="48">
        <f>COUNTIF(B18:B18,T(B19))</f>
        <v>1</v>
      </c>
    </row>
    <row r="20" spans="1:103" s="20" customFormat="1" ht="20.100000000000001" customHeight="1" thickBot="1">
      <c r="A20" s="59"/>
      <c r="B20" s="126"/>
      <c r="C20" s="127"/>
      <c r="D20" s="126"/>
      <c r="E20" s="127"/>
      <c r="F20" s="126"/>
      <c r="G20" s="127"/>
      <c r="H20" s="139" t="str">
        <f>IF(AND(AG20="OK",R20="OK"),IF(AND(A20&lt;&gt;"",D20&lt;&gt;"",F20&lt;&gt;"",OR(D20&lt;=E17,D20="ABS"),OR(F20&lt;=G17,F20="ABS")),IF(AND(F20="ABS"),"ABS",IF(SUM(D20:F20)=0,"ZERO",SUM(D20,F20))),""),"")</f>
        <v/>
      </c>
      <c r="I20" s="140"/>
      <c r="J20" s="140"/>
      <c r="K20" s="140"/>
      <c r="L20" s="140"/>
      <c r="M20" s="140"/>
      <c r="N20" s="140"/>
      <c r="O20" s="140"/>
      <c r="P20" s="141"/>
      <c r="Q20" s="194"/>
      <c r="R20" s="49" t="str">
        <f t="shared" ref="R20:R38" si="1">IF(A20&lt;&gt;"",IF(CX20="SEQUENCE CORRECT",IF(OR(T(AB20)="OK",T(Z20)="oKK",T(Y20)="oKK",T(AA20)="oKK",T(AC20)="oOk",T(AD20)="Okk",AE20="ok"),"OK","FORMAT INCORRECT"),"SEQUENCE INCORRECT"),"")</f>
        <v/>
      </c>
      <c r="S20" s="145" t="str">
        <f>IF(OR(AND(OR(D20&lt;=E17,D20=0,D20="ABS"),OR(F20&lt;=G17,F20=0,F20="ABS"))),IF(OR(AND(A20="",B20="",D20="",F20=""),AND(A20&lt;&gt;"",B20&lt;&gt;"",D20&lt;&gt;"",F20&lt;&gt;"", AG20="OK")),"","Given Marks or Format is incorrect"), "Given Marks or Format is incorrect")</f>
        <v/>
      </c>
      <c r="T20" s="146"/>
      <c r="U20" s="146"/>
      <c r="V20" s="146"/>
      <c r="W20" s="146"/>
      <c r="X20" s="147"/>
      <c r="Y20" s="93"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15"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15"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13" t="b">
        <f>IF(AND( EXACT(LEFT(B20,LEN(G8)), G8),ISNUMBER(INT(MID(B20,(LEN(G8)+1),1))),ISNUMBER(INT(MID(B20,(LEN(G8)+2),1))), MID(B20,(LEN(G8)+1),2)&lt;&gt;"00",OR(ISNUMBER(INT(MID(B20,(LEN(G8)+3),1))),MID(B20,(LEN(G8)+3),1)=""),  OR(AND(ISNUMBER(INT(MID(B20,(LEN(G8)+1),3))),MID(B20,(LEN(G8)+1),1)&lt;&gt;"0", MID(B20,(LEN(G8)+4),1)=""),AND((ISNUMBER(INT(MID(B20,(LEN(G8)+1),2)))),MID(B20,(LEN(G8)+3),1)=""))),"OK")</f>
        <v>0</v>
      </c>
      <c r="AC20" s="14"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15"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6"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0" t="b">
        <f>IF(AND(ISNUMBER(A19)&lt;&gt;"",ISNUMBER(A20)&lt;&gt;""),IF(AND(ISNUMBER(A20),ISNUMBER(A19)),IF(A20-A19=1,AND(ISNUMBER(INT(MID(A20,1,3))),MID(A20,4,1)="",MID(A20,1,1)&lt;&gt;"0"))))</f>
        <v>0</v>
      </c>
      <c r="AG20" s="20" t="str">
        <f t="shared" ref="AG20:AG38" si="2">IF(AF20=TRUE,"OK","S# INCORRECT")</f>
        <v>S# INCORRECT</v>
      </c>
      <c r="BO20" s="20" t="str">
        <f t="shared" ref="BO20:BO38" si="3">RIGHT(B20,3)</f>
        <v/>
      </c>
      <c r="BP20" s="20" t="b">
        <f t="shared" ref="BP20:BP38" si="4">ISNUMBER(INT((MID(BO20,1,1))))</f>
        <v>0</v>
      </c>
      <c r="BQ20" s="20" t="b">
        <f t="shared" ref="BQ20:BQ38" si="5">ISNUMBER(INT((MID(BO20,2,1))))</f>
        <v>0</v>
      </c>
      <c r="BR20" s="20" t="b">
        <f t="shared" ref="BR20:BR38" si="6">ISNUMBER(INT((MID(BO20,3,1))))</f>
        <v>0</v>
      </c>
      <c r="BS20" s="20" t="str">
        <f t="shared" ref="BS20:BS38" si="7">IF(BP20=TRUE, MID(BO20,1,1),"")</f>
        <v/>
      </c>
      <c r="BT20" s="20" t="str">
        <f t="shared" ref="BT20:BT38" si="8">IF(BQ20=TRUE, MID(BO20,2,1),"")</f>
        <v/>
      </c>
      <c r="BU20" s="20" t="str">
        <f t="shared" ref="BU20:BU38" si="9">IF(BR20=TRUE, MID(BO20,3,1),"")</f>
        <v/>
      </c>
      <c r="BV20" s="20" t="str">
        <f t="shared" ref="BV20:BV38" si="10">T(BS20)&amp;T(BT20)&amp;T(BU20)</f>
        <v/>
      </c>
      <c r="BW20" s="44" t="str">
        <f t="shared" ref="BW20:BW38" si="11">IF(BV20="","",INT(TRIM(BV20)))</f>
        <v/>
      </c>
      <c r="BX20" s="45" t="str">
        <f>IF(BW20&gt;BW19,"OK","INCORRECT")</f>
        <v>INCORRECT</v>
      </c>
      <c r="BY20" s="20" t="b">
        <f>BW20&gt;BW19</f>
        <v>0</v>
      </c>
      <c r="BZ20" s="46" t="str">
        <f t="shared" ref="BZ20:BZ38" si="12">LEFT(B20,6)</f>
        <v/>
      </c>
      <c r="CA20" s="20" t="b">
        <f t="shared" ref="CA20:CA38" si="13">ISNUMBER(INT((MID(BZ20,1,1))))</f>
        <v>0</v>
      </c>
      <c r="CB20" s="20" t="b">
        <f t="shared" ref="CB20:CB38" si="14">ISNUMBER(INT((MID(BZ20,2,1))))</f>
        <v>0</v>
      </c>
      <c r="CC20" s="20" t="b">
        <f t="shared" ref="CC20:CC38" si="15">ISNUMBER(INT((MID(BZ20,3,1))))</f>
        <v>0</v>
      </c>
      <c r="CD20" s="20" t="b">
        <f t="shared" ref="CD20:CD38" si="16">ISNUMBER(INT((MID(BZ20,4,1))))</f>
        <v>0</v>
      </c>
      <c r="CE20" s="20" t="b">
        <f t="shared" ref="CE20:CE38" si="17">ISNUMBER(INT((MID(BZ20,5,1))))</f>
        <v>0</v>
      </c>
      <c r="CF20" s="20" t="b">
        <f t="shared" ref="CF20:CF38" si="18">ISNUMBER(INT((MID(BZ20,6,1))))</f>
        <v>0</v>
      </c>
      <c r="CG20" s="20" t="str">
        <f t="shared" ref="CG20:CG38" si="19">IF(CA20=TRUE, MID(BZ20,1,1),"")</f>
        <v/>
      </c>
      <c r="CH20" s="20" t="str">
        <f t="shared" ref="CH20:CH38" si="20">IF(CB20=TRUE, MID(BZ20,2,1),"")</f>
        <v/>
      </c>
      <c r="CI20" s="20" t="str">
        <f t="shared" ref="CI20:CI38" si="21">IF(CC20=TRUE, MID(BZ20,3,1),"")</f>
        <v/>
      </c>
      <c r="CJ20" s="20" t="str">
        <f t="shared" ref="CJ20:CJ38" si="22">IF(CD20=TRUE, MID(BZ20,4,1),"")</f>
        <v/>
      </c>
      <c r="CK20" s="20" t="str">
        <f t="shared" ref="CK20:CK38" si="23">IF(CE20=TRUE, MID(BZ20,5,1),"")</f>
        <v/>
      </c>
      <c r="CL20" s="20" t="str">
        <f t="shared" ref="CL20:CL38" si="24">IF(CF20=TRUE, MID(BZ20,6,1),"")</f>
        <v/>
      </c>
      <c r="CM20" s="46" t="str">
        <f t="shared" ref="CM20:CM38" si="25">TRIM(T(CG20)&amp;T(CH20)&amp;T(CI20))</f>
        <v/>
      </c>
      <c r="CN20" s="46" t="str">
        <f t="shared" ref="CN20:CN38" si="26">TRIM(T(CJ20)&amp;T(CK20)&amp;T(CL20))</f>
        <v/>
      </c>
      <c r="CO20" s="47" t="str">
        <f t="shared" ref="CO20:CO38" si="27">IF(OR(MID(BZ20,3,1)="-",MID(BZ20,4,1)="-"),T(CM20),"NO")</f>
        <v>NO</v>
      </c>
      <c r="CP20" s="47" t="str">
        <f t="shared" ref="CP20:CP38" si="28">IF(OR(MID(BZ20,3,1)="-",MID(BZ20,4,1)="-"),T(CN20),"NO")</f>
        <v>NO</v>
      </c>
      <c r="CQ20" s="45" t="str">
        <f>IF(AND(CO20&lt;&gt;"NO", CP20&lt;&gt;"NO"),IF(CP20&lt;CO20,"OK","INCORRECT"),"NO")</f>
        <v>NO</v>
      </c>
      <c r="CR20" s="45" t="str">
        <f>IF(AND(CO20&lt;&gt;"NO", CP20&lt;&gt;"NO"),IF(CP20&lt;=CP19,"OK","INCORRECT"),"NO")</f>
        <v>NO</v>
      </c>
      <c r="CS20" s="47" t="str">
        <f>IF(OR(AND(OR(AND(CQ20="NO",CR20="NO"),AND(CQ20="OK", CR20="OK")),AND(CQ19="NO", CR19="NO")),AND(AND(CQ20="OK",CR20="OK",OR(AND(CQ19="NO", CR19="NO"),AND(CQ19="OK", CR19="OK"))))),"OK","INCORRECT")</f>
        <v>OK</v>
      </c>
      <c r="CT20" s="20" t="b">
        <f>IF(CS20="OK",IF(AND(CO19="NO",CO20="NO"),BW20&gt;BW19))</f>
        <v>0</v>
      </c>
      <c r="CU20" s="20" t="b">
        <f>IF(CS20="OK",AND(CQ20="OK",CR20="OK",CQ19="NO",CR19="NO"))</f>
        <v>0</v>
      </c>
      <c r="CV20" s="20" t="b">
        <f>IF(CS20="OK",IF(AND(EXACT(CN19,CN20)),BW20&gt;BW19))</f>
        <v>0</v>
      </c>
      <c r="CW20" s="20" t="b">
        <f>IF(CS20="OK",CP20&lt;CP19)</f>
        <v>0</v>
      </c>
      <c r="CX20" s="46" t="str">
        <f>IF(AND(CT20=FALSE,CU20=FALSE,CV20=FALSE,CW20=FALSE),"SEQUENCE INCORRECT","SEQUENCE CORRECT")</f>
        <v>SEQUENCE INCORRECT</v>
      </c>
      <c r="CY20" s="48">
        <f>COUNTIF(B19:B19,T(B20))</f>
        <v>1</v>
      </c>
    </row>
    <row r="21" spans="1:103" s="20" customFormat="1" ht="20.100000000000001" customHeight="1" thickBot="1">
      <c r="A21" s="37"/>
      <c r="B21" s="126"/>
      <c r="C21" s="127"/>
      <c r="D21" s="126"/>
      <c r="E21" s="127"/>
      <c r="F21" s="126"/>
      <c r="G21" s="127"/>
      <c r="H21" s="139" t="str">
        <f>IF(AND(AG21="OK",R21="OK"),IF(AND(A21&lt;&gt;"",D21&lt;&gt;"",F21&lt;&gt;"",OR(D21&lt;=E17,D21="ABS"),OR(F21&lt;=G17,F21="ABS")),IF(AND(F21="ABS"),"ABS",IF(SUM(D21:F21)=0,"ZERO",SUM(D21,F21))),""),"")</f>
        <v/>
      </c>
      <c r="I21" s="140"/>
      <c r="J21" s="140"/>
      <c r="K21" s="140"/>
      <c r="L21" s="140"/>
      <c r="M21" s="140"/>
      <c r="N21" s="140"/>
      <c r="O21" s="140"/>
      <c r="P21" s="141"/>
      <c r="Q21" s="194"/>
      <c r="R21" s="49" t="str">
        <f t="shared" si="1"/>
        <v/>
      </c>
      <c r="S21" s="145" t="str">
        <f>IF(OR(AND(OR(D21&lt;=E17,D21=0,D21="ABS"),OR(F21&lt;=G17,F21=0,F21="ABS"))),IF(OR(AND(A21="",B21="",D21="",F21=""),AND(A21&lt;&gt;"",B21&lt;&gt;"",D21&lt;&gt;"",F21&lt;&gt;"", AG21="OK")),"","Given Marks or Format is incorrect"), "Given Marks or Format is incorrect")</f>
        <v/>
      </c>
      <c r="T21" s="146"/>
      <c r="U21" s="146"/>
      <c r="V21" s="146"/>
      <c r="W21" s="146"/>
      <c r="X21" s="147"/>
      <c r="Y21" s="93"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15"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5"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3" t="b">
        <f>IF(AND( EXACT(LEFT(B21,LEN(G8)), G8),ISNUMBER(INT(MID(B21,(LEN(G8)+1),1))),ISNUMBER(INT(MID(B21,(LEN(G8)+2),1))), MID(B21,(LEN(G8)+1),2)&lt;&gt;"00",OR(ISNUMBER(INT(MID(B21,(LEN(G8)+3),1))),MID(B21,(LEN(G8)+3),1)=""),  OR(AND(ISNUMBER(INT(MID(B21,(LEN(G8)+1),3))),MID(B21,(LEN(G8)+1),1)&lt;&gt;"0", MID(B21,(LEN(G8)+4),1)=""),AND((ISNUMBER(INT(MID(B21,(LEN(G8)+1),2)))),MID(B21,(LEN(G8)+3),1)=""))),"OK")</f>
        <v>0</v>
      </c>
      <c r="AC21" s="14"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5"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6"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0" t="b">
        <f>IF(AND(ISNUMBER(A20)&lt;&gt;"",ISNUMBER(A21)&lt;&gt;""),IF(AND(ISNUMBER(A21),ISNUMBER(A20)),IF(A21-A20=1,AND(ISNUMBER(INT(MID(A21,1,3))),MID(A21,4,1)="",MID(A21,1,1)&lt;&gt;"0"))))</f>
        <v>0</v>
      </c>
      <c r="AG21" s="20" t="str">
        <f t="shared" si="2"/>
        <v>S# INCORRECT</v>
      </c>
      <c r="BO21" s="20" t="str">
        <f t="shared" si="3"/>
        <v/>
      </c>
      <c r="BP21" s="20" t="b">
        <f t="shared" si="4"/>
        <v>0</v>
      </c>
      <c r="BQ21" s="20" t="b">
        <f t="shared" si="5"/>
        <v>0</v>
      </c>
      <c r="BR21" s="20" t="b">
        <f t="shared" si="6"/>
        <v>0</v>
      </c>
      <c r="BS21" s="20" t="str">
        <f t="shared" si="7"/>
        <v/>
      </c>
      <c r="BT21" s="20" t="str">
        <f t="shared" si="8"/>
        <v/>
      </c>
      <c r="BU21" s="20" t="str">
        <f t="shared" si="9"/>
        <v/>
      </c>
      <c r="BV21" s="20" t="str">
        <f t="shared" si="10"/>
        <v/>
      </c>
      <c r="BW21" s="44" t="str">
        <f t="shared" si="11"/>
        <v/>
      </c>
      <c r="BX21" s="45" t="str">
        <f t="shared" ref="BX21:BX38" si="29">IF(BW21&gt;BW20,"OK","INCORRECT")</f>
        <v>INCORRECT</v>
      </c>
      <c r="BY21" s="20" t="b">
        <f t="shared" ref="BY21:BY38" si="30">BW21&gt;BW20</f>
        <v>0</v>
      </c>
      <c r="BZ21" s="46" t="str">
        <f t="shared" si="12"/>
        <v/>
      </c>
      <c r="CA21" s="20" t="b">
        <f t="shared" si="13"/>
        <v>0</v>
      </c>
      <c r="CB21" s="20" t="b">
        <f t="shared" si="14"/>
        <v>0</v>
      </c>
      <c r="CC21" s="20" t="b">
        <f t="shared" si="15"/>
        <v>0</v>
      </c>
      <c r="CD21" s="20" t="b">
        <f t="shared" si="16"/>
        <v>0</v>
      </c>
      <c r="CE21" s="20" t="b">
        <f t="shared" si="17"/>
        <v>0</v>
      </c>
      <c r="CF21" s="20" t="b">
        <f t="shared" si="18"/>
        <v>0</v>
      </c>
      <c r="CG21" s="20" t="str">
        <f t="shared" si="19"/>
        <v/>
      </c>
      <c r="CH21" s="20" t="str">
        <f t="shared" si="20"/>
        <v/>
      </c>
      <c r="CI21" s="20" t="str">
        <f t="shared" si="21"/>
        <v/>
      </c>
      <c r="CJ21" s="20" t="str">
        <f t="shared" si="22"/>
        <v/>
      </c>
      <c r="CK21" s="20" t="str">
        <f t="shared" si="23"/>
        <v/>
      </c>
      <c r="CL21" s="20" t="str">
        <f t="shared" si="24"/>
        <v/>
      </c>
      <c r="CM21" s="46" t="str">
        <f t="shared" si="25"/>
        <v/>
      </c>
      <c r="CN21" s="46" t="str">
        <f t="shared" si="26"/>
        <v/>
      </c>
      <c r="CO21" s="47" t="str">
        <f t="shared" si="27"/>
        <v>NO</v>
      </c>
      <c r="CP21" s="47" t="str">
        <f t="shared" si="28"/>
        <v>NO</v>
      </c>
      <c r="CQ21" s="45" t="str">
        <f t="shared" ref="CQ21:CQ38" si="31">IF(AND(CO21&lt;&gt;"NO", CP21&lt;&gt;"NO"),IF(CP21&lt;CO21,"OK","INCORRECT"),"NO")</f>
        <v>NO</v>
      </c>
      <c r="CR21" s="45" t="str">
        <f t="shared" ref="CR21:CR38" si="32">IF(AND(CO21&lt;&gt;"NO", CP21&lt;&gt;"NO"),IF(CP21&lt;=CP20,"OK","INCORRECT"),"NO")</f>
        <v>NO</v>
      </c>
      <c r="CS21" s="47" t="str">
        <f t="shared" ref="CS21:CS38" si="33">IF(OR(AND(OR(AND(CQ21="NO",CR21="NO"),AND(CQ21="OK", CR21="OK")),AND(CQ20="NO", CR20="NO")),AND(AND(CQ21="OK",CR21="OK",OR(AND(CQ20="NO", CR20="NO"),AND(CQ20="OK", CR20="OK"))))),"OK","INCORRECT")</f>
        <v>OK</v>
      </c>
      <c r="CT21" s="20" t="b">
        <f t="shared" ref="CT21:CT38" si="34">IF(CS21="OK",IF(AND(CO20="NO",CO21="NO"),BW21&gt;BW20))</f>
        <v>0</v>
      </c>
      <c r="CU21" s="20" t="b">
        <f t="shared" ref="CU21:CU38" si="35">IF(CS21="OK",AND(CQ21="OK",CR21="OK",CQ20="NO",CR20="NO"))</f>
        <v>0</v>
      </c>
      <c r="CV21" s="20" t="b">
        <f t="shared" ref="CV21:CV38" si="36">IF(CS21="OK",IF(AND(EXACT(CN20,CN21)),BW21&gt;BW20))</f>
        <v>0</v>
      </c>
      <c r="CW21" s="20" t="b">
        <f t="shared" ref="CW21:CW38" si="37">IF(CS21="OK",CP21&lt;CP20)</f>
        <v>0</v>
      </c>
      <c r="CX21" s="46" t="str">
        <f t="shared" ref="CX21:CX38" si="38">IF(AND(CT21=FALSE,CU21=FALSE,CV21=FALSE,CW21=FALSE),"SEQUENCE INCORRECT","SEQUENCE CORRECT")</f>
        <v>SEQUENCE INCORRECT</v>
      </c>
      <c r="CY21" s="48">
        <f>COUNTIF(B19:B20,T(B21))</f>
        <v>2</v>
      </c>
    </row>
    <row r="22" spans="1:103" s="20" customFormat="1" ht="20.100000000000001" customHeight="1" thickBot="1">
      <c r="A22" s="59"/>
      <c r="B22" s="126"/>
      <c r="C22" s="127"/>
      <c r="D22" s="126"/>
      <c r="E22" s="127"/>
      <c r="F22" s="126"/>
      <c r="G22" s="127"/>
      <c r="H22" s="139" t="str">
        <f>IF(AND(AG22="OK",R22="OK"),IF(AND(A22&lt;&gt;"",D22&lt;&gt;"",F22&lt;&gt;"",OR(D22&lt;=E17,D22="ABS"),OR(F22&lt;=G17,F22="ABS")),IF(AND(F22="ABS"),"ABS",IF(SUM(D22:F22)=0,"ZERO",SUM(D22,F22))),""),"")</f>
        <v/>
      </c>
      <c r="I22" s="140"/>
      <c r="J22" s="140"/>
      <c r="K22" s="140"/>
      <c r="L22" s="140"/>
      <c r="M22" s="140"/>
      <c r="N22" s="140"/>
      <c r="O22" s="140"/>
      <c r="P22" s="141"/>
      <c r="Q22" s="194"/>
      <c r="R22" s="49" t="str">
        <f t="shared" si="1"/>
        <v/>
      </c>
      <c r="S22" s="145" t="str">
        <f>IF(OR(AND(OR(D22&lt;=E17,D22=0,D22="ABS"),OR(F22&lt;=G17,F22=0,F22="ABS"))),IF(OR(AND(A22="",B22="",D22="",F22=""),AND(A22&lt;&gt;"",B22&lt;&gt;"",D22&lt;&gt;"",F22&lt;&gt;"", AG22="OK")),"","Given Marks or Format is incorrect"), "Given Marks or Format is incorrect")</f>
        <v/>
      </c>
      <c r="T22" s="146"/>
      <c r="U22" s="146"/>
      <c r="V22" s="146"/>
      <c r="W22" s="146"/>
      <c r="X22" s="147"/>
      <c r="Y22" s="93"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15"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5"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3" t="b">
        <f>IF(AND( EXACT(LEFT(B22,LEN(G8)), G8),ISNUMBER(INT(MID(B22,(LEN(G8)+1),1))),ISNUMBER(INT(MID(B22,(LEN(G8)+2),1))), MID(B22,(LEN(G8)+1),2)&lt;&gt;"00",OR(ISNUMBER(INT(MID(B22,(LEN(G8)+3),1))),MID(B22,(LEN(G8)+3),1)=""),  OR(AND(ISNUMBER(INT(MID(B22,(LEN(G8)+1),3))),MID(B22,(LEN(G8)+1),1)&lt;&gt;"0", MID(B22,(LEN(G8)+4),1)=""),AND((ISNUMBER(INT(MID(B22,(LEN(G8)+1),2)))),MID(B22,(LEN(G8)+3),1)=""))),"OK")</f>
        <v>0</v>
      </c>
      <c r="AC22" s="14"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5"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6"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0" t="b">
        <f>IF(AND(ISNUMBER(A21)&lt;&gt;"",ISNUMBER(A22)&lt;&gt;""),IF(AND(ISNUMBER(A22),ISNUMBER(A21)),IF(A22-A21=1,AND(ISNUMBER(INT(MID(A22,1,3))),MID(A22,4,1)="",MID(A22,1,1)&lt;&gt;"0"))))</f>
        <v>0</v>
      </c>
      <c r="AG22" s="20" t="str">
        <f t="shared" si="2"/>
        <v>S# INCORRECT</v>
      </c>
      <c r="BO22" s="20" t="str">
        <f t="shared" si="3"/>
        <v/>
      </c>
      <c r="BP22" s="20" t="b">
        <f t="shared" si="4"/>
        <v>0</v>
      </c>
      <c r="BQ22" s="20" t="b">
        <f t="shared" si="5"/>
        <v>0</v>
      </c>
      <c r="BR22" s="20" t="b">
        <f t="shared" si="6"/>
        <v>0</v>
      </c>
      <c r="BS22" s="20" t="str">
        <f t="shared" si="7"/>
        <v/>
      </c>
      <c r="BT22" s="20" t="str">
        <f t="shared" si="8"/>
        <v/>
      </c>
      <c r="BU22" s="20" t="str">
        <f t="shared" si="9"/>
        <v/>
      </c>
      <c r="BV22" s="20" t="str">
        <f t="shared" si="10"/>
        <v/>
      </c>
      <c r="BW22" s="44" t="str">
        <f t="shared" si="11"/>
        <v/>
      </c>
      <c r="BX22" s="45" t="str">
        <f t="shared" si="29"/>
        <v>INCORRECT</v>
      </c>
      <c r="BY22" s="20" t="b">
        <f t="shared" si="30"/>
        <v>0</v>
      </c>
      <c r="BZ22" s="46" t="str">
        <f t="shared" si="12"/>
        <v/>
      </c>
      <c r="CA22" s="20" t="b">
        <f t="shared" si="13"/>
        <v>0</v>
      </c>
      <c r="CB22" s="20" t="b">
        <f t="shared" si="14"/>
        <v>0</v>
      </c>
      <c r="CC22" s="20" t="b">
        <f t="shared" si="15"/>
        <v>0</v>
      </c>
      <c r="CD22" s="20" t="b">
        <f t="shared" si="16"/>
        <v>0</v>
      </c>
      <c r="CE22" s="20" t="b">
        <f t="shared" si="17"/>
        <v>0</v>
      </c>
      <c r="CF22" s="20" t="b">
        <f t="shared" si="18"/>
        <v>0</v>
      </c>
      <c r="CG22" s="20" t="str">
        <f t="shared" si="19"/>
        <v/>
      </c>
      <c r="CH22" s="20" t="str">
        <f t="shared" si="20"/>
        <v/>
      </c>
      <c r="CI22" s="20" t="str">
        <f t="shared" si="21"/>
        <v/>
      </c>
      <c r="CJ22" s="20" t="str">
        <f t="shared" si="22"/>
        <v/>
      </c>
      <c r="CK22" s="20" t="str">
        <f t="shared" si="23"/>
        <v/>
      </c>
      <c r="CL22" s="20" t="str">
        <f t="shared" si="24"/>
        <v/>
      </c>
      <c r="CM22" s="46" t="str">
        <f t="shared" si="25"/>
        <v/>
      </c>
      <c r="CN22" s="46" t="str">
        <f t="shared" si="26"/>
        <v/>
      </c>
      <c r="CO22" s="47" t="str">
        <f t="shared" si="27"/>
        <v>NO</v>
      </c>
      <c r="CP22" s="47" t="str">
        <f t="shared" si="28"/>
        <v>NO</v>
      </c>
      <c r="CQ22" s="45" t="str">
        <f t="shared" si="31"/>
        <v>NO</v>
      </c>
      <c r="CR22" s="45" t="str">
        <f t="shared" si="32"/>
        <v>NO</v>
      </c>
      <c r="CS22" s="47" t="str">
        <f t="shared" si="33"/>
        <v>OK</v>
      </c>
      <c r="CT22" s="20" t="b">
        <f t="shared" si="34"/>
        <v>0</v>
      </c>
      <c r="CU22" s="20" t="b">
        <f t="shared" si="35"/>
        <v>0</v>
      </c>
      <c r="CV22" s="20" t="b">
        <f t="shared" si="36"/>
        <v>0</v>
      </c>
      <c r="CW22" s="20" t="b">
        <f t="shared" si="37"/>
        <v>0</v>
      </c>
      <c r="CX22" s="46" t="str">
        <f t="shared" si="38"/>
        <v>SEQUENCE INCORRECT</v>
      </c>
      <c r="CY22" s="48">
        <f>COUNTIF(B19:B21,T(B22))</f>
        <v>3</v>
      </c>
    </row>
    <row r="23" spans="1:103" s="20" customFormat="1" ht="20.100000000000001" customHeight="1" thickBot="1">
      <c r="A23" s="37"/>
      <c r="B23" s="126"/>
      <c r="C23" s="127"/>
      <c r="D23" s="126"/>
      <c r="E23" s="127"/>
      <c r="F23" s="126"/>
      <c r="G23" s="127"/>
      <c r="H23" s="139" t="str">
        <f>IF(AND(AG23="OK",R23="OK"),IF(AND(A23&lt;&gt;"",D23&lt;&gt;"",F23&lt;&gt;"",OR(D23&lt;=E17,D23="ABS"),OR(F23&lt;=G17,F23="ABS")),IF(AND(F23="ABS"),"ABS",IF(SUM(D23:F23)=0,"ZERO",SUM(D23,F23))),""),"")</f>
        <v/>
      </c>
      <c r="I23" s="140"/>
      <c r="J23" s="140"/>
      <c r="K23" s="140"/>
      <c r="L23" s="140"/>
      <c r="M23" s="140"/>
      <c r="N23" s="140"/>
      <c r="O23" s="140"/>
      <c r="P23" s="141"/>
      <c r="Q23" s="194"/>
      <c r="R23" s="49" t="str">
        <f t="shared" si="1"/>
        <v/>
      </c>
      <c r="S23" s="145" t="str">
        <f>IF(OR(AND(OR(D23&lt;=E17,D23=0,D23="ABS"),OR(F23&lt;=G17,F23=0,F23="ABS"))),IF(OR(AND(A23="",B23="",D23="",F23=""),AND(A23&lt;&gt;"",B23&lt;&gt;"",D23&lt;&gt;"",F23&lt;&gt;"",AG23="OK")),"","Given Marks or Format is incorrect"),"Given Marks or Format is incorrect")</f>
        <v/>
      </c>
      <c r="T23" s="146"/>
      <c r="U23" s="146"/>
      <c r="V23" s="146"/>
      <c r="W23" s="146"/>
      <c r="X23" s="147"/>
      <c r="Y23" s="93"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15"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5"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3" t="b">
        <f>IF(AND( EXACT(LEFT(B23,LEN(G8)), G8),ISNUMBER(INT(MID(B23,(LEN(G8)+1),1))),ISNUMBER(INT(MID(B23,(LEN(G8)+2),1))), MID(B23,(LEN(G8)+1),2)&lt;&gt;"00",OR(ISNUMBER(INT(MID(B23,(LEN(G8)+3),1))),MID(B23,(LEN(G8)+3),1)=""),  OR(AND(ISNUMBER(INT(MID(B23,(LEN(G8)+1),3))),MID(B23,(LEN(G8)+1),1)&lt;&gt;"0", MID(B23,(LEN(G8)+4),1)=""),AND((ISNUMBER(INT(MID(B23,(LEN(G8)+1),2)))),MID(B23,(LEN(G8)+3),1)=""))),"OK")</f>
        <v>0</v>
      </c>
      <c r="AC23" s="14"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5"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6"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0" t="b">
        <f t="shared" ref="AF23:AF38" si="39">IF(AND(ISNUMBER(A22)&lt;&gt;"",ISNUMBER(A23)&lt;&gt;""),IF(AND(ISNUMBER(A23),ISNUMBER(A22)),IF(A23-A22=1,AND(ISNUMBER(INT(MID(A23,1,3))),MID(A23,4,1)="",MID(A23,1,1)&lt;&gt;"0"))))</f>
        <v>0</v>
      </c>
      <c r="AG23" s="20" t="str">
        <f t="shared" si="2"/>
        <v>S# INCORRECT</v>
      </c>
      <c r="BO23" s="20" t="str">
        <f t="shared" si="3"/>
        <v/>
      </c>
      <c r="BP23" s="20" t="b">
        <f t="shared" si="4"/>
        <v>0</v>
      </c>
      <c r="BQ23" s="20" t="b">
        <f t="shared" si="5"/>
        <v>0</v>
      </c>
      <c r="BR23" s="20" t="b">
        <f t="shared" si="6"/>
        <v>0</v>
      </c>
      <c r="BS23" s="20" t="str">
        <f t="shared" si="7"/>
        <v/>
      </c>
      <c r="BT23" s="20" t="str">
        <f t="shared" si="8"/>
        <v/>
      </c>
      <c r="BU23" s="20" t="str">
        <f t="shared" si="9"/>
        <v/>
      </c>
      <c r="BV23" s="20" t="str">
        <f t="shared" si="10"/>
        <v/>
      </c>
      <c r="BW23" s="44" t="str">
        <f t="shared" si="11"/>
        <v/>
      </c>
      <c r="BX23" s="45" t="str">
        <f t="shared" si="29"/>
        <v>INCORRECT</v>
      </c>
      <c r="BY23" s="20" t="b">
        <f t="shared" si="30"/>
        <v>0</v>
      </c>
      <c r="BZ23" s="46" t="str">
        <f t="shared" si="12"/>
        <v/>
      </c>
      <c r="CA23" s="20" t="b">
        <f t="shared" si="13"/>
        <v>0</v>
      </c>
      <c r="CB23" s="20" t="b">
        <f t="shared" si="14"/>
        <v>0</v>
      </c>
      <c r="CC23" s="20" t="b">
        <f t="shared" si="15"/>
        <v>0</v>
      </c>
      <c r="CD23" s="20" t="b">
        <f t="shared" si="16"/>
        <v>0</v>
      </c>
      <c r="CE23" s="20" t="b">
        <f t="shared" si="17"/>
        <v>0</v>
      </c>
      <c r="CF23" s="20" t="b">
        <f t="shared" si="18"/>
        <v>0</v>
      </c>
      <c r="CG23" s="20" t="str">
        <f t="shared" si="19"/>
        <v/>
      </c>
      <c r="CH23" s="20" t="str">
        <f t="shared" si="20"/>
        <v/>
      </c>
      <c r="CI23" s="20" t="str">
        <f t="shared" si="21"/>
        <v/>
      </c>
      <c r="CJ23" s="20" t="str">
        <f t="shared" si="22"/>
        <v/>
      </c>
      <c r="CK23" s="20" t="str">
        <f t="shared" si="23"/>
        <v/>
      </c>
      <c r="CL23" s="20" t="str">
        <f t="shared" si="24"/>
        <v/>
      </c>
      <c r="CM23" s="46" t="str">
        <f t="shared" si="25"/>
        <v/>
      </c>
      <c r="CN23" s="46" t="str">
        <f t="shared" si="26"/>
        <v/>
      </c>
      <c r="CO23" s="47" t="str">
        <f t="shared" si="27"/>
        <v>NO</v>
      </c>
      <c r="CP23" s="47" t="str">
        <f t="shared" si="28"/>
        <v>NO</v>
      </c>
      <c r="CQ23" s="45" t="str">
        <f t="shared" si="31"/>
        <v>NO</v>
      </c>
      <c r="CR23" s="45" t="str">
        <f t="shared" si="32"/>
        <v>NO</v>
      </c>
      <c r="CS23" s="47" t="str">
        <f t="shared" si="33"/>
        <v>OK</v>
      </c>
      <c r="CT23" s="20" t="b">
        <f t="shared" si="34"/>
        <v>0</v>
      </c>
      <c r="CU23" s="20" t="b">
        <f t="shared" si="35"/>
        <v>0</v>
      </c>
      <c r="CV23" s="20" t="b">
        <f t="shared" si="36"/>
        <v>0</v>
      </c>
      <c r="CW23" s="20" t="b">
        <f t="shared" si="37"/>
        <v>0</v>
      </c>
      <c r="CX23" s="46" t="str">
        <f t="shared" si="38"/>
        <v>SEQUENCE INCORRECT</v>
      </c>
      <c r="CY23" s="48">
        <f>COUNTIF(B19:B22,T(B23))</f>
        <v>4</v>
      </c>
    </row>
    <row r="24" spans="1:103" s="20" customFormat="1" ht="20.100000000000001" customHeight="1" thickBot="1">
      <c r="A24" s="59"/>
      <c r="B24" s="126"/>
      <c r="C24" s="127"/>
      <c r="D24" s="126"/>
      <c r="E24" s="127"/>
      <c r="F24" s="126"/>
      <c r="G24" s="127"/>
      <c r="H24" s="139" t="str">
        <f>IF(AND(AG24="OK",R24="OK"),IF(AND(A24&lt;&gt;"",D24&lt;&gt;"",F24&lt;&gt;"",OR(D24&lt;=E17,D24="ABS"),OR(F24&lt;=G17,F24="ABS")),IF(AND(F24="ABS"),"ABS",IF(SUM(D24:F24)=0,"ZERO",SUM(D24,F24))),""),"")</f>
        <v/>
      </c>
      <c r="I24" s="140"/>
      <c r="J24" s="140"/>
      <c r="K24" s="140"/>
      <c r="L24" s="140"/>
      <c r="M24" s="140"/>
      <c r="N24" s="140"/>
      <c r="O24" s="140"/>
      <c r="P24" s="141"/>
      <c r="Q24" s="194"/>
      <c r="R24" s="49" t="str">
        <f t="shared" si="1"/>
        <v/>
      </c>
      <c r="S24" s="145" t="str">
        <f>IF(OR(AND(OR(D24&lt;=E17,D24=0,D24="ABS"),OR(F24&lt;=G17,F24=0,F24="ABS"))),IF(OR(AND(A24="",B24="",D24="",F24=""),AND(A24&lt;&gt;"",B24&lt;&gt;"",D24&lt;&gt;"",F24&lt;&gt;"",AG24="OK")),"","Given Marks or Format is incorrect"),"Given Marks or Format is incorrect")</f>
        <v/>
      </c>
      <c r="T24" s="146"/>
      <c r="U24" s="146"/>
      <c r="V24" s="146"/>
      <c r="W24" s="146"/>
      <c r="X24" s="147"/>
      <c r="Y24" s="93"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15"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5"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3" t="b">
        <f>IF(AND( EXACT(LEFT(B24,LEN(G8)), G8),ISNUMBER(INT(MID(B24,(LEN(G8)+1),1))),ISNUMBER(INT(MID(B24,(LEN(G8)+2),1))), MID(B24,(LEN(G8)+1),2)&lt;&gt;"00",OR(ISNUMBER(INT(MID(B24,(LEN(G8)+3),1))),MID(B24,(LEN(G8)+3),1)=""),  OR(AND(ISNUMBER(INT(MID(B24,(LEN(G8)+1),3))),MID(B24,(LEN(G8)+1),1)&lt;&gt;"0", MID(B24,(LEN(G8)+4),1)=""),AND((ISNUMBER(INT(MID(B24,(LEN(G8)+1),2)))),MID(B24,(LEN(G8)+3),1)=""))),"OK")</f>
        <v>0</v>
      </c>
      <c r="AC24" s="14"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5"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6"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0" t="b">
        <f t="shared" si="39"/>
        <v>0</v>
      </c>
      <c r="AG24" s="20" t="str">
        <f t="shared" si="2"/>
        <v>S# INCORRECT</v>
      </c>
      <c r="BO24" s="20" t="str">
        <f t="shared" si="3"/>
        <v/>
      </c>
      <c r="BP24" s="20" t="b">
        <f t="shared" si="4"/>
        <v>0</v>
      </c>
      <c r="BQ24" s="20" t="b">
        <f t="shared" si="5"/>
        <v>0</v>
      </c>
      <c r="BR24" s="20" t="b">
        <f t="shared" si="6"/>
        <v>0</v>
      </c>
      <c r="BS24" s="20" t="str">
        <f t="shared" si="7"/>
        <v/>
      </c>
      <c r="BT24" s="20" t="str">
        <f t="shared" si="8"/>
        <v/>
      </c>
      <c r="BU24" s="20" t="str">
        <f t="shared" si="9"/>
        <v/>
      </c>
      <c r="BV24" s="20" t="str">
        <f t="shared" si="10"/>
        <v/>
      </c>
      <c r="BW24" s="44" t="str">
        <f t="shared" si="11"/>
        <v/>
      </c>
      <c r="BX24" s="45" t="str">
        <f t="shared" si="29"/>
        <v>INCORRECT</v>
      </c>
      <c r="BY24" s="20" t="b">
        <f t="shared" si="30"/>
        <v>0</v>
      </c>
      <c r="BZ24" s="46" t="str">
        <f t="shared" si="12"/>
        <v/>
      </c>
      <c r="CA24" s="20" t="b">
        <f t="shared" si="13"/>
        <v>0</v>
      </c>
      <c r="CB24" s="20" t="b">
        <f t="shared" si="14"/>
        <v>0</v>
      </c>
      <c r="CC24" s="20" t="b">
        <f t="shared" si="15"/>
        <v>0</v>
      </c>
      <c r="CD24" s="20" t="b">
        <f t="shared" si="16"/>
        <v>0</v>
      </c>
      <c r="CE24" s="20" t="b">
        <f t="shared" si="17"/>
        <v>0</v>
      </c>
      <c r="CF24" s="20" t="b">
        <f t="shared" si="18"/>
        <v>0</v>
      </c>
      <c r="CG24" s="20" t="str">
        <f t="shared" si="19"/>
        <v/>
      </c>
      <c r="CH24" s="20" t="str">
        <f t="shared" si="20"/>
        <v/>
      </c>
      <c r="CI24" s="20" t="str">
        <f t="shared" si="21"/>
        <v/>
      </c>
      <c r="CJ24" s="20" t="str">
        <f t="shared" si="22"/>
        <v/>
      </c>
      <c r="CK24" s="20" t="str">
        <f t="shared" si="23"/>
        <v/>
      </c>
      <c r="CL24" s="20" t="str">
        <f t="shared" si="24"/>
        <v/>
      </c>
      <c r="CM24" s="46" t="str">
        <f t="shared" si="25"/>
        <v/>
      </c>
      <c r="CN24" s="46" t="str">
        <f t="shared" si="26"/>
        <v/>
      </c>
      <c r="CO24" s="47" t="str">
        <f t="shared" si="27"/>
        <v>NO</v>
      </c>
      <c r="CP24" s="47" t="str">
        <f t="shared" si="28"/>
        <v>NO</v>
      </c>
      <c r="CQ24" s="45" t="str">
        <f t="shared" si="31"/>
        <v>NO</v>
      </c>
      <c r="CR24" s="45" t="str">
        <f t="shared" si="32"/>
        <v>NO</v>
      </c>
      <c r="CS24" s="47" t="str">
        <f t="shared" si="33"/>
        <v>OK</v>
      </c>
      <c r="CT24" s="20" t="b">
        <f t="shared" si="34"/>
        <v>0</v>
      </c>
      <c r="CU24" s="20" t="b">
        <f t="shared" si="35"/>
        <v>0</v>
      </c>
      <c r="CV24" s="20" t="b">
        <f t="shared" si="36"/>
        <v>0</v>
      </c>
      <c r="CW24" s="20" t="b">
        <f t="shared" si="37"/>
        <v>0</v>
      </c>
      <c r="CX24" s="46" t="str">
        <f t="shared" si="38"/>
        <v>SEQUENCE INCORRECT</v>
      </c>
      <c r="CY24" s="48">
        <f>COUNTIF(B19:B23,T(B24))</f>
        <v>5</v>
      </c>
    </row>
    <row r="25" spans="1:103" s="20" customFormat="1" ht="20.100000000000001" customHeight="1" thickBot="1">
      <c r="A25" s="37"/>
      <c r="B25" s="126"/>
      <c r="C25" s="127"/>
      <c r="D25" s="126"/>
      <c r="E25" s="127"/>
      <c r="F25" s="126"/>
      <c r="G25" s="127"/>
      <c r="H25" s="139" t="str">
        <f>IF(AND(AG25="OK",R25="OK"),IF(AND(A25&lt;&gt;"",D25&lt;&gt;"",F25&lt;&gt;"",OR(D25&lt;=E17,D25="ABS"),OR(F25&lt;=G17,F25="ABS")),IF(AND(F25="ABS"),"ABS",IF(SUM(D25:F25)=0,"ZERO",SUM(D25,F25))),""),"")</f>
        <v/>
      </c>
      <c r="I25" s="140"/>
      <c r="J25" s="140"/>
      <c r="K25" s="140"/>
      <c r="L25" s="140"/>
      <c r="M25" s="140"/>
      <c r="N25" s="140"/>
      <c r="O25" s="140"/>
      <c r="P25" s="141"/>
      <c r="Q25" s="194"/>
      <c r="R25" s="49" t="str">
        <f t="shared" si="1"/>
        <v/>
      </c>
      <c r="S25" s="145" t="str">
        <f>IF(OR(AND(OR(D25&lt;=E17,D25=0,D25="ABS"),OR(F25&lt;=G17,F25=0,F25="ABS"))),IF(OR(AND(A25="",B25="",D25="",F25=""),AND(A25&lt;&gt;"",B25&lt;&gt;"",D25&lt;&gt;"",F25&lt;&gt;"", AG25="OK")),"","Given Marks or Format is incorrect"), "Given Marks or Format is incorrect")</f>
        <v/>
      </c>
      <c r="T25" s="146"/>
      <c r="U25" s="146"/>
      <c r="V25" s="146"/>
      <c r="W25" s="146"/>
      <c r="X25" s="147"/>
      <c r="Y25" s="93"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15"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5"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3" t="b">
        <f>IF(AND( EXACT(LEFT(B25,LEN(G8)), G8),ISNUMBER(INT(MID(B25,(LEN(G8)+1),1))),ISNUMBER(INT(MID(B25,(LEN(G8)+2),1))), MID(B25,(LEN(G8)+1),2)&lt;&gt;"00",OR(ISNUMBER(INT(MID(B25,(LEN(G8)+3),1))),MID(B25,(LEN(G8)+3),1)=""),  OR(AND(ISNUMBER(INT(MID(B25,(LEN(G8)+1),3))),MID(B25,(LEN(G8)+1),1)&lt;&gt;"0", MID(B25,(LEN(G8)+4),1)=""),AND((ISNUMBER(INT(MID(B25,(LEN(G8)+1),2)))),MID(B25,(LEN(G8)+3),1)=""))),"OK")</f>
        <v>0</v>
      </c>
      <c r="AC25" s="14"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5"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6"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0" t="b">
        <f t="shared" si="39"/>
        <v>0</v>
      </c>
      <c r="AG25" s="20" t="str">
        <f t="shared" si="2"/>
        <v>S# INCORRECT</v>
      </c>
      <c r="BO25" s="20" t="str">
        <f t="shared" si="3"/>
        <v/>
      </c>
      <c r="BP25" s="20" t="b">
        <f t="shared" si="4"/>
        <v>0</v>
      </c>
      <c r="BQ25" s="20" t="b">
        <f t="shared" si="5"/>
        <v>0</v>
      </c>
      <c r="BR25" s="20" t="b">
        <f t="shared" si="6"/>
        <v>0</v>
      </c>
      <c r="BS25" s="20" t="str">
        <f t="shared" si="7"/>
        <v/>
      </c>
      <c r="BT25" s="20" t="str">
        <f t="shared" si="8"/>
        <v/>
      </c>
      <c r="BU25" s="20" t="str">
        <f t="shared" si="9"/>
        <v/>
      </c>
      <c r="BV25" s="20" t="str">
        <f t="shared" si="10"/>
        <v/>
      </c>
      <c r="BW25" s="44" t="str">
        <f t="shared" si="11"/>
        <v/>
      </c>
      <c r="BX25" s="45" t="str">
        <f t="shared" si="29"/>
        <v>INCORRECT</v>
      </c>
      <c r="BY25" s="20" t="b">
        <f t="shared" si="30"/>
        <v>0</v>
      </c>
      <c r="BZ25" s="46" t="str">
        <f t="shared" si="12"/>
        <v/>
      </c>
      <c r="CA25" s="20" t="b">
        <f t="shared" si="13"/>
        <v>0</v>
      </c>
      <c r="CB25" s="20" t="b">
        <f t="shared" si="14"/>
        <v>0</v>
      </c>
      <c r="CC25" s="20" t="b">
        <f t="shared" si="15"/>
        <v>0</v>
      </c>
      <c r="CD25" s="20" t="b">
        <f t="shared" si="16"/>
        <v>0</v>
      </c>
      <c r="CE25" s="20" t="b">
        <f t="shared" si="17"/>
        <v>0</v>
      </c>
      <c r="CF25" s="20" t="b">
        <f t="shared" si="18"/>
        <v>0</v>
      </c>
      <c r="CG25" s="20" t="str">
        <f t="shared" si="19"/>
        <v/>
      </c>
      <c r="CH25" s="20" t="str">
        <f t="shared" si="20"/>
        <v/>
      </c>
      <c r="CI25" s="20" t="str">
        <f t="shared" si="21"/>
        <v/>
      </c>
      <c r="CJ25" s="20" t="str">
        <f t="shared" si="22"/>
        <v/>
      </c>
      <c r="CK25" s="20" t="str">
        <f t="shared" si="23"/>
        <v/>
      </c>
      <c r="CL25" s="20" t="str">
        <f t="shared" si="24"/>
        <v/>
      </c>
      <c r="CM25" s="46" t="str">
        <f t="shared" si="25"/>
        <v/>
      </c>
      <c r="CN25" s="46" t="str">
        <f t="shared" si="26"/>
        <v/>
      </c>
      <c r="CO25" s="47" t="str">
        <f t="shared" si="27"/>
        <v>NO</v>
      </c>
      <c r="CP25" s="47" t="str">
        <f t="shared" si="28"/>
        <v>NO</v>
      </c>
      <c r="CQ25" s="45" t="str">
        <f t="shared" si="31"/>
        <v>NO</v>
      </c>
      <c r="CR25" s="45" t="str">
        <f t="shared" si="32"/>
        <v>NO</v>
      </c>
      <c r="CS25" s="47" t="str">
        <f t="shared" si="33"/>
        <v>OK</v>
      </c>
      <c r="CT25" s="20" t="b">
        <f t="shared" si="34"/>
        <v>0</v>
      </c>
      <c r="CU25" s="20" t="b">
        <f t="shared" si="35"/>
        <v>0</v>
      </c>
      <c r="CV25" s="20" t="b">
        <f t="shared" si="36"/>
        <v>0</v>
      </c>
      <c r="CW25" s="20" t="b">
        <f t="shared" si="37"/>
        <v>0</v>
      </c>
      <c r="CX25" s="46" t="str">
        <f t="shared" si="38"/>
        <v>SEQUENCE INCORRECT</v>
      </c>
      <c r="CY25" s="48">
        <f>COUNTIF(B19:B24,T(B25))</f>
        <v>6</v>
      </c>
    </row>
    <row r="26" spans="1:103" s="20" customFormat="1" ht="20.100000000000001" customHeight="1" thickBot="1">
      <c r="A26" s="59"/>
      <c r="B26" s="126"/>
      <c r="C26" s="127"/>
      <c r="D26" s="126"/>
      <c r="E26" s="127"/>
      <c r="F26" s="126"/>
      <c r="G26" s="127"/>
      <c r="H26" s="139" t="str">
        <f>IF(AND(AG26="OK",R26="OK"),IF(AND(A26&lt;&gt;"",D26&lt;&gt;"",F26&lt;&gt;"",OR(D26&lt;=E17,D26="ABS"),OR(F26&lt;=G17,F26="ABS")),IF(AND(F26="ABS"),"ABS",IF(SUM(D26:F26)=0,"ZERO",SUM(D26,F26))),""),"")</f>
        <v/>
      </c>
      <c r="I26" s="140"/>
      <c r="J26" s="140"/>
      <c r="K26" s="140"/>
      <c r="L26" s="140"/>
      <c r="M26" s="140"/>
      <c r="N26" s="140"/>
      <c r="O26" s="140"/>
      <c r="P26" s="141"/>
      <c r="Q26" s="194"/>
      <c r="R26" s="49" t="str">
        <f t="shared" si="1"/>
        <v/>
      </c>
      <c r="S26" s="145" t="str">
        <f>IF(OR(AND(OR(D26&lt;=E17,D26=0,D26="ABS"),OR(F26&lt;=G17,F26=0,F26="ABS"))),IF(OR(AND(A26="",B26="",D26="",F26=""),AND(A26&lt;&gt;"",B26&lt;&gt;"",D26&lt;&gt;"",F26&lt;&gt;"", AG26="OK")),"","Given Marks or Format is incorrect"), "Given Marks or Format is incorrect")</f>
        <v/>
      </c>
      <c r="T26" s="146"/>
      <c r="U26" s="146"/>
      <c r="V26" s="146"/>
      <c r="W26" s="146"/>
      <c r="X26" s="147"/>
      <c r="Y26" s="93"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15"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5"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3" t="b">
        <f>IF(AND( EXACT(LEFT(B26,LEN(G8)), G8),ISNUMBER(INT(MID(B26,(LEN(G8)+1),1))),ISNUMBER(INT(MID(B26,(LEN(G8)+2),1))), MID(B26,(LEN(G8)+1),2)&lt;&gt;"00",OR(ISNUMBER(INT(MID(B26,(LEN(G8)+3),1))),MID(B26,(LEN(G8)+3),1)=""),  OR(AND(ISNUMBER(INT(MID(B26,(LEN(G8)+1),3))),MID(B26,(LEN(G8)+1),1)&lt;&gt;"0", MID(B26,(LEN(G8)+4),1)=""),AND((ISNUMBER(INT(MID(B26,(LEN(G8)+1),2)))),MID(B26,(LEN(G8)+3),1)=""))),"OK")</f>
        <v>0</v>
      </c>
      <c r="AC26" s="14"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5"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6"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0" t="b">
        <f t="shared" si="39"/>
        <v>0</v>
      </c>
      <c r="AG26" s="20" t="str">
        <f t="shared" si="2"/>
        <v>S# INCORRECT</v>
      </c>
      <c r="BO26" s="20" t="str">
        <f t="shared" si="3"/>
        <v/>
      </c>
      <c r="BP26" s="20" t="b">
        <f t="shared" si="4"/>
        <v>0</v>
      </c>
      <c r="BQ26" s="20" t="b">
        <f t="shared" si="5"/>
        <v>0</v>
      </c>
      <c r="BR26" s="20" t="b">
        <f t="shared" si="6"/>
        <v>0</v>
      </c>
      <c r="BS26" s="20" t="str">
        <f t="shared" si="7"/>
        <v/>
      </c>
      <c r="BT26" s="20" t="str">
        <f t="shared" si="8"/>
        <v/>
      </c>
      <c r="BU26" s="20" t="str">
        <f t="shared" si="9"/>
        <v/>
      </c>
      <c r="BV26" s="20" t="str">
        <f t="shared" si="10"/>
        <v/>
      </c>
      <c r="BW26" s="44" t="str">
        <f t="shared" si="11"/>
        <v/>
      </c>
      <c r="BX26" s="45" t="str">
        <f t="shared" si="29"/>
        <v>INCORRECT</v>
      </c>
      <c r="BY26" s="20" t="b">
        <f t="shared" si="30"/>
        <v>0</v>
      </c>
      <c r="BZ26" s="46" t="str">
        <f t="shared" si="12"/>
        <v/>
      </c>
      <c r="CA26" s="20" t="b">
        <f t="shared" si="13"/>
        <v>0</v>
      </c>
      <c r="CB26" s="20" t="b">
        <f t="shared" si="14"/>
        <v>0</v>
      </c>
      <c r="CC26" s="20" t="b">
        <f t="shared" si="15"/>
        <v>0</v>
      </c>
      <c r="CD26" s="20" t="b">
        <f t="shared" si="16"/>
        <v>0</v>
      </c>
      <c r="CE26" s="20" t="b">
        <f t="shared" si="17"/>
        <v>0</v>
      </c>
      <c r="CF26" s="20" t="b">
        <f t="shared" si="18"/>
        <v>0</v>
      </c>
      <c r="CG26" s="20" t="str">
        <f t="shared" si="19"/>
        <v/>
      </c>
      <c r="CH26" s="20" t="str">
        <f t="shared" si="20"/>
        <v/>
      </c>
      <c r="CI26" s="20" t="str">
        <f t="shared" si="21"/>
        <v/>
      </c>
      <c r="CJ26" s="20" t="str">
        <f t="shared" si="22"/>
        <v/>
      </c>
      <c r="CK26" s="20" t="str">
        <f t="shared" si="23"/>
        <v/>
      </c>
      <c r="CL26" s="20" t="str">
        <f t="shared" si="24"/>
        <v/>
      </c>
      <c r="CM26" s="46" t="str">
        <f t="shared" si="25"/>
        <v/>
      </c>
      <c r="CN26" s="46" t="str">
        <f t="shared" si="26"/>
        <v/>
      </c>
      <c r="CO26" s="47" t="str">
        <f t="shared" si="27"/>
        <v>NO</v>
      </c>
      <c r="CP26" s="47" t="str">
        <f t="shared" si="28"/>
        <v>NO</v>
      </c>
      <c r="CQ26" s="45" t="str">
        <f t="shared" si="31"/>
        <v>NO</v>
      </c>
      <c r="CR26" s="45" t="str">
        <f t="shared" si="32"/>
        <v>NO</v>
      </c>
      <c r="CS26" s="47" t="str">
        <f t="shared" si="33"/>
        <v>OK</v>
      </c>
      <c r="CT26" s="20" t="b">
        <f t="shared" si="34"/>
        <v>0</v>
      </c>
      <c r="CU26" s="20" t="b">
        <f t="shared" si="35"/>
        <v>0</v>
      </c>
      <c r="CV26" s="20" t="b">
        <f t="shared" si="36"/>
        <v>0</v>
      </c>
      <c r="CW26" s="20" t="b">
        <f t="shared" si="37"/>
        <v>0</v>
      </c>
      <c r="CX26" s="46" t="str">
        <f t="shared" si="38"/>
        <v>SEQUENCE INCORRECT</v>
      </c>
      <c r="CY26" s="48">
        <f>COUNTIF(B19:B25,T(B26))</f>
        <v>7</v>
      </c>
    </row>
    <row r="27" spans="1:103" s="20" customFormat="1" ht="20.100000000000001" customHeight="1" thickBot="1">
      <c r="A27" s="37"/>
      <c r="B27" s="126"/>
      <c r="C27" s="127"/>
      <c r="D27" s="126"/>
      <c r="E27" s="127"/>
      <c r="F27" s="126"/>
      <c r="G27" s="127"/>
      <c r="H27" s="139" t="str">
        <f>IF(AND(AG27="OK",R27="OK"),IF(AND(A27&lt;&gt;"",D27&lt;&gt;"",F27&lt;&gt;"",OR(D27&lt;=E17,D27="ABS"),OR(F27&lt;=G17,F27="ABS")),IF(AND(F27="ABS"),"ABS",IF(SUM(D27:F27)=0,"ZERO",SUM(D27,F27))),""),"")</f>
        <v/>
      </c>
      <c r="I27" s="140"/>
      <c r="J27" s="140"/>
      <c r="K27" s="140"/>
      <c r="L27" s="140"/>
      <c r="M27" s="140"/>
      <c r="N27" s="140"/>
      <c r="O27" s="140"/>
      <c r="P27" s="141"/>
      <c r="Q27" s="194"/>
      <c r="R27" s="49" t="str">
        <f t="shared" si="1"/>
        <v/>
      </c>
      <c r="S27" s="145" t="str">
        <f>IF(OR(AND(OR(D27&lt;=E17,D27=0,D27="ABS"),OR(F27&lt;=G17,F27=0,F27="ABS"))),IF(OR(AND(A27="",B27="",D27="",F27=""),AND(A27&lt;&gt;"",B27&lt;&gt;"",D27&lt;&gt;"",F27&lt;&gt;"", AG27="OK")),"","Given Marks or Format is incorrect"), "Given Marks or Format is incorrect")</f>
        <v/>
      </c>
      <c r="T27" s="146"/>
      <c r="U27" s="146"/>
      <c r="V27" s="146"/>
      <c r="W27" s="146"/>
      <c r="X27" s="147"/>
      <c r="Y27" s="93"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15"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5"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3" t="b">
        <f>IF(AND( EXACT(LEFT(B27,LEN(G8)), G8),ISNUMBER(INT(MID(B27,(LEN(G8)+1),1))),ISNUMBER(INT(MID(B27,(LEN(G8)+2),1))), MID(B27,(LEN(G8)+1),2)&lt;&gt;"00",OR(ISNUMBER(INT(MID(B27,(LEN(G8)+3),1))),MID(B27,(LEN(G8)+3),1)=""),  OR(AND(ISNUMBER(INT(MID(B27,(LEN(G8)+1),3))),MID(B27,(LEN(G8)+1),1)&lt;&gt;"0", MID(B27,(LEN(G8)+4),1)=""),AND((ISNUMBER(INT(MID(B27,(LEN(G8)+1),2)))),MID(B27,(LEN(G8)+3),1)=""))),"OK")</f>
        <v>0</v>
      </c>
      <c r="AC27" s="14"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5"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6"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0" t="b">
        <f t="shared" si="39"/>
        <v>0</v>
      </c>
      <c r="AG27" s="20" t="str">
        <f t="shared" si="2"/>
        <v>S# INCORRECT</v>
      </c>
      <c r="BO27" s="20" t="str">
        <f t="shared" si="3"/>
        <v/>
      </c>
      <c r="BP27" s="20" t="b">
        <f t="shared" si="4"/>
        <v>0</v>
      </c>
      <c r="BQ27" s="20" t="b">
        <f t="shared" si="5"/>
        <v>0</v>
      </c>
      <c r="BR27" s="20" t="b">
        <f t="shared" si="6"/>
        <v>0</v>
      </c>
      <c r="BS27" s="20" t="str">
        <f t="shared" si="7"/>
        <v/>
      </c>
      <c r="BT27" s="20" t="str">
        <f t="shared" si="8"/>
        <v/>
      </c>
      <c r="BU27" s="20" t="str">
        <f t="shared" si="9"/>
        <v/>
      </c>
      <c r="BV27" s="20" t="str">
        <f t="shared" si="10"/>
        <v/>
      </c>
      <c r="BW27" s="44" t="str">
        <f t="shared" si="11"/>
        <v/>
      </c>
      <c r="BX27" s="45" t="str">
        <f t="shared" si="29"/>
        <v>INCORRECT</v>
      </c>
      <c r="BY27" s="20" t="b">
        <f t="shared" si="30"/>
        <v>0</v>
      </c>
      <c r="BZ27" s="46" t="str">
        <f t="shared" si="12"/>
        <v/>
      </c>
      <c r="CA27" s="20" t="b">
        <f t="shared" si="13"/>
        <v>0</v>
      </c>
      <c r="CB27" s="20" t="b">
        <f t="shared" si="14"/>
        <v>0</v>
      </c>
      <c r="CC27" s="20" t="b">
        <f t="shared" si="15"/>
        <v>0</v>
      </c>
      <c r="CD27" s="20" t="b">
        <f t="shared" si="16"/>
        <v>0</v>
      </c>
      <c r="CE27" s="20" t="b">
        <f t="shared" si="17"/>
        <v>0</v>
      </c>
      <c r="CF27" s="20" t="b">
        <f t="shared" si="18"/>
        <v>0</v>
      </c>
      <c r="CG27" s="20" t="str">
        <f t="shared" si="19"/>
        <v/>
      </c>
      <c r="CH27" s="20" t="str">
        <f t="shared" si="20"/>
        <v/>
      </c>
      <c r="CI27" s="20" t="str">
        <f t="shared" si="21"/>
        <v/>
      </c>
      <c r="CJ27" s="20" t="str">
        <f t="shared" si="22"/>
        <v/>
      </c>
      <c r="CK27" s="20" t="str">
        <f t="shared" si="23"/>
        <v/>
      </c>
      <c r="CL27" s="20" t="str">
        <f t="shared" si="24"/>
        <v/>
      </c>
      <c r="CM27" s="46" t="str">
        <f t="shared" si="25"/>
        <v/>
      </c>
      <c r="CN27" s="46" t="str">
        <f t="shared" si="26"/>
        <v/>
      </c>
      <c r="CO27" s="47" t="str">
        <f t="shared" si="27"/>
        <v>NO</v>
      </c>
      <c r="CP27" s="47" t="str">
        <f t="shared" si="28"/>
        <v>NO</v>
      </c>
      <c r="CQ27" s="45" t="str">
        <f t="shared" si="31"/>
        <v>NO</v>
      </c>
      <c r="CR27" s="45" t="str">
        <f t="shared" si="32"/>
        <v>NO</v>
      </c>
      <c r="CS27" s="47" t="str">
        <f t="shared" si="33"/>
        <v>OK</v>
      </c>
      <c r="CT27" s="20" t="b">
        <f t="shared" si="34"/>
        <v>0</v>
      </c>
      <c r="CU27" s="20" t="b">
        <f t="shared" si="35"/>
        <v>0</v>
      </c>
      <c r="CV27" s="20" t="b">
        <f t="shared" si="36"/>
        <v>0</v>
      </c>
      <c r="CW27" s="20" t="b">
        <f t="shared" si="37"/>
        <v>0</v>
      </c>
      <c r="CX27" s="46" t="str">
        <f t="shared" si="38"/>
        <v>SEQUENCE INCORRECT</v>
      </c>
      <c r="CY27" s="48">
        <f>COUNTIF(B19:B26,T(B27))</f>
        <v>8</v>
      </c>
    </row>
    <row r="28" spans="1:103" s="20" customFormat="1" ht="20.100000000000001" customHeight="1" thickBot="1">
      <c r="A28" s="59"/>
      <c r="B28" s="126"/>
      <c r="C28" s="127"/>
      <c r="D28" s="126"/>
      <c r="E28" s="127"/>
      <c r="F28" s="126"/>
      <c r="G28" s="127"/>
      <c r="H28" s="139" t="str">
        <f>IF(AND(AG28="OK",R28="OK"),IF(AND(A28&lt;&gt;"",D28&lt;&gt;"",F28&lt;&gt;"",OR(D28&lt;=E17,D28="ABS"),OR(F28&lt;=G17,F28="ABS")),IF(AND(F28="ABS"),"ABS",IF(SUM(D28:F28)=0,"ZERO",SUM(D28,F28))),""),"")</f>
        <v/>
      </c>
      <c r="I28" s="140"/>
      <c r="J28" s="140"/>
      <c r="K28" s="140"/>
      <c r="L28" s="140"/>
      <c r="M28" s="140"/>
      <c r="N28" s="140"/>
      <c r="O28" s="140"/>
      <c r="P28" s="141"/>
      <c r="Q28" s="194"/>
      <c r="R28" s="49" t="str">
        <f t="shared" si="1"/>
        <v/>
      </c>
      <c r="S28" s="145" t="str">
        <f>IF(OR(AND(OR(D28&lt;=E17,D28=0,D28="ABS"),OR(F28&lt;=G17,F28=0,F28="ABS"))),IF(OR(AND(A28="",B28="",D28="",F28=""),AND(A28&lt;&gt;"",B28&lt;&gt;"",D28&lt;&gt;"",F28&lt;&gt;"", AG28="OK")),"","Given Marks or Format is incorrect"), "Given Marks or Format is incorrect")</f>
        <v/>
      </c>
      <c r="T28" s="146"/>
      <c r="U28" s="146"/>
      <c r="V28" s="146"/>
      <c r="W28" s="146"/>
      <c r="X28" s="147"/>
      <c r="Y28" s="93"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15"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5"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3" t="b">
        <f>IF(AND( EXACT(LEFT(B28,LEN(G8)), G8),ISNUMBER(INT(MID(B28,(LEN(G8)+1),1))),ISNUMBER(INT(MID(B28,(LEN(G8)+2),1))), MID(B28,(LEN(G8)+1),2)&lt;&gt;"00",OR(ISNUMBER(INT(MID(B28,(LEN(G8)+3),1))),MID(B28,(LEN(G8)+3),1)=""),  OR(AND(ISNUMBER(INT(MID(B28,(LEN(G8)+1),3))),MID(B28,(LEN(G8)+1),1)&lt;&gt;"0", MID(B28,(LEN(G8)+4),1)=""),AND((ISNUMBER(INT(MID(B28,(LEN(G8)+1),2)))),MID(B28,(LEN(G8)+3),1)=""))),"OK")</f>
        <v>0</v>
      </c>
      <c r="AC28" s="14"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5"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6"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0" t="b">
        <f t="shared" si="39"/>
        <v>0</v>
      </c>
      <c r="AG28" s="20" t="str">
        <f t="shared" si="2"/>
        <v>S# INCORRECT</v>
      </c>
      <c r="BO28" s="20" t="str">
        <f t="shared" si="3"/>
        <v/>
      </c>
      <c r="BP28" s="20" t="b">
        <f t="shared" si="4"/>
        <v>0</v>
      </c>
      <c r="BQ28" s="20" t="b">
        <f t="shared" si="5"/>
        <v>0</v>
      </c>
      <c r="BR28" s="20" t="b">
        <f t="shared" si="6"/>
        <v>0</v>
      </c>
      <c r="BS28" s="20" t="str">
        <f t="shared" si="7"/>
        <v/>
      </c>
      <c r="BT28" s="20" t="str">
        <f t="shared" si="8"/>
        <v/>
      </c>
      <c r="BU28" s="20" t="str">
        <f t="shared" si="9"/>
        <v/>
      </c>
      <c r="BV28" s="20" t="str">
        <f t="shared" si="10"/>
        <v/>
      </c>
      <c r="BW28" s="44" t="str">
        <f t="shared" si="11"/>
        <v/>
      </c>
      <c r="BX28" s="45" t="str">
        <f t="shared" si="29"/>
        <v>INCORRECT</v>
      </c>
      <c r="BY28" s="20" t="b">
        <f t="shared" si="30"/>
        <v>0</v>
      </c>
      <c r="BZ28" s="46" t="str">
        <f t="shared" si="12"/>
        <v/>
      </c>
      <c r="CA28" s="20" t="b">
        <f t="shared" si="13"/>
        <v>0</v>
      </c>
      <c r="CB28" s="20" t="b">
        <f t="shared" si="14"/>
        <v>0</v>
      </c>
      <c r="CC28" s="20" t="b">
        <f t="shared" si="15"/>
        <v>0</v>
      </c>
      <c r="CD28" s="20" t="b">
        <f t="shared" si="16"/>
        <v>0</v>
      </c>
      <c r="CE28" s="20" t="b">
        <f t="shared" si="17"/>
        <v>0</v>
      </c>
      <c r="CF28" s="20" t="b">
        <f t="shared" si="18"/>
        <v>0</v>
      </c>
      <c r="CG28" s="20" t="str">
        <f t="shared" si="19"/>
        <v/>
      </c>
      <c r="CH28" s="20" t="str">
        <f t="shared" si="20"/>
        <v/>
      </c>
      <c r="CI28" s="20" t="str">
        <f t="shared" si="21"/>
        <v/>
      </c>
      <c r="CJ28" s="20" t="str">
        <f t="shared" si="22"/>
        <v/>
      </c>
      <c r="CK28" s="20" t="str">
        <f t="shared" si="23"/>
        <v/>
      </c>
      <c r="CL28" s="20" t="str">
        <f t="shared" si="24"/>
        <v/>
      </c>
      <c r="CM28" s="46" t="str">
        <f t="shared" si="25"/>
        <v/>
      </c>
      <c r="CN28" s="46" t="str">
        <f t="shared" si="26"/>
        <v/>
      </c>
      <c r="CO28" s="47" t="str">
        <f t="shared" si="27"/>
        <v>NO</v>
      </c>
      <c r="CP28" s="47" t="str">
        <f t="shared" si="28"/>
        <v>NO</v>
      </c>
      <c r="CQ28" s="45" t="str">
        <f t="shared" si="31"/>
        <v>NO</v>
      </c>
      <c r="CR28" s="45" t="str">
        <f t="shared" si="32"/>
        <v>NO</v>
      </c>
      <c r="CS28" s="47" t="str">
        <f t="shared" si="33"/>
        <v>OK</v>
      </c>
      <c r="CT28" s="20" t="b">
        <f t="shared" si="34"/>
        <v>0</v>
      </c>
      <c r="CU28" s="20" t="b">
        <f t="shared" si="35"/>
        <v>0</v>
      </c>
      <c r="CV28" s="20" t="b">
        <f t="shared" si="36"/>
        <v>0</v>
      </c>
      <c r="CW28" s="20" t="b">
        <f t="shared" si="37"/>
        <v>0</v>
      </c>
      <c r="CX28" s="46" t="str">
        <f t="shared" si="38"/>
        <v>SEQUENCE INCORRECT</v>
      </c>
      <c r="CY28" s="48">
        <f>COUNTIF(B19:B27,T(B28))</f>
        <v>9</v>
      </c>
    </row>
    <row r="29" spans="1:103" s="20" customFormat="1" ht="20.100000000000001" customHeight="1" thickBot="1">
      <c r="A29" s="37"/>
      <c r="B29" s="126"/>
      <c r="C29" s="127"/>
      <c r="D29" s="126"/>
      <c r="E29" s="127"/>
      <c r="F29" s="126"/>
      <c r="G29" s="127"/>
      <c r="H29" s="139" t="str">
        <f>IF(AND(AG29="OK",R29="OK"),IF(AND(A29&lt;&gt;"",D29&lt;&gt;"",F29&lt;&gt;"",OR(D29&lt;=E17,D29="ABS"),OR(F29&lt;=G17,F29="ABS")),IF(AND(F29="ABS"),"ABS",IF(SUM(D29:F29)=0,"ZERO",SUM(D29,F29))),""),"")</f>
        <v/>
      </c>
      <c r="I29" s="140"/>
      <c r="J29" s="140"/>
      <c r="K29" s="140"/>
      <c r="L29" s="140"/>
      <c r="M29" s="140"/>
      <c r="N29" s="140"/>
      <c r="O29" s="140"/>
      <c r="P29" s="141"/>
      <c r="Q29" s="194"/>
      <c r="R29" s="49" t="str">
        <f t="shared" si="1"/>
        <v/>
      </c>
      <c r="S29" s="145" t="str">
        <f>IF(OR(AND(OR(D29&lt;=E17,D29=0,D29="ABS"),OR(F29&lt;=G17,F29=0,F29="ABS"))),IF(OR(AND(A29="",B29="",D29="",F29=""),AND(A29&lt;&gt;"",B29&lt;&gt;"",D29&lt;&gt;"",F29&lt;&gt;"", AG29="OK")),"","Given Marks or Format is incorrect"), "Given Marks or Format is incorrect")</f>
        <v/>
      </c>
      <c r="T29" s="146"/>
      <c r="U29" s="146"/>
      <c r="V29" s="146"/>
      <c r="W29" s="146"/>
      <c r="X29" s="147"/>
      <c r="Y29" s="93"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15"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5"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3" t="b">
        <f>IF(AND( EXACT(LEFT(B29,LEN(G8)), G8),ISNUMBER(INT(MID(B29,(LEN(G8)+1),1))),ISNUMBER(INT(MID(B29,(LEN(G8)+2),1))), MID(B29,(LEN(G8)+1),2)&lt;&gt;"00",OR(ISNUMBER(INT(MID(B29,(LEN(G8)+3),1))),MID(B29,(LEN(G8)+3),1)=""),  OR(AND(ISNUMBER(INT(MID(B29,(LEN(G8)+1),3))),MID(B29,(LEN(G8)+1),1)&lt;&gt;"0", MID(B29,(LEN(G8)+4),1)=""),AND((ISNUMBER(INT(MID(B29,(LEN(G8)+1),2)))),MID(B29,(LEN(G8)+3),1)=""))),"OK")</f>
        <v>0</v>
      </c>
      <c r="AC29" s="14"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5"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6"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0" t="b">
        <f t="shared" si="39"/>
        <v>0</v>
      </c>
      <c r="AG29" s="20" t="str">
        <f t="shared" si="2"/>
        <v>S# INCORRECT</v>
      </c>
      <c r="BO29" s="20" t="str">
        <f t="shared" si="3"/>
        <v/>
      </c>
      <c r="BP29" s="20" t="b">
        <f t="shared" si="4"/>
        <v>0</v>
      </c>
      <c r="BQ29" s="20" t="b">
        <f t="shared" si="5"/>
        <v>0</v>
      </c>
      <c r="BR29" s="20" t="b">
        <f t="shared" si="6"/>
        <v>0</v>
      </c>
      <c r="BS29" s="20" t="str">
        <f t="shared" si="7"/>
        <v/>
      </c>
      <c r="BT29" s="20" t="str">
        <f t="shared" si="8"/>
        <v/>
      </c>
      <c r="BU29" s="20" t="str">
        <f t="shared" si="9"/>
        <v/>
      </c>
      <c r="BV29" s="20" t="str">
        <f t="shared" si="10"/>
        <v/>
      </c>
      <c r="BW29" s="44" t="str">
        <f t="shared" si="11"/>
        <v/>
      </c>
      <c r="BX29" s="45" t="str">
        <f t="shared" si="29"/>
        <v>INCORRECT</v>
      </c>
      <c r="BY29" s="20" t="b">
        <f t="shared" si="30"/>
        <v>0</v>
      </c>
      <c r="BZ29" s="46" t="str">
        <f t="shared" si="12"/>
        <v/>
      </c>
      <c r="CA29" s="20" t="b">
        <f t="shared" si="13"/>
        <v>0</v>
      </c>
      <c r="CB29" s="20" t="b">
        <f t="shared" si="14"/>
        <v>0</v>
      </c>
      <c r="CC29" s="20" t="b">
        <f t="shared" si="15"/>
        <v>0</v>
      </c>
      <c r="CD29" s="20" t="b">
        <f t="shared" si="16"/>
        <v>0</v>
      </c>
      <c r="CE29" s="20" t="b">
        <f t="shared" si="17"/>
        <v>0</v>
      </c>
      <c r="CF29" s="20" t="b">
        <f t="shared" si="18"/>
        <v>0</v>
      </c>
      <c r="CG29" s="20" t="str">
        <f t="shared" si="19"/>
        <v/>
      </c>
      <c r="CH29" s="20" t="str">
        <f t="shared" si="20"/>
        <v/>
      </c>
      <c r="CI29" s="20" t="str">
        <f t="shared" si="21"/>
        <v/>
      </c>
      <c r="CJ29" s="20" t="str">
        <f t="shared" si="22"/>
        <v/>
      </c>
      <c r="CK29" s="20" t="str">
        <f t="shared" si="23"/>
        <v/>
      </c>
      <c r="CL29" s="20" t="str">
        <f t="shared" si="24"/>
        <v/>
      </c>
      <c r="CM29" s="46" t="str">
        <f t="shared" si="25"/>
        <v/>
      </c>
      <c r="CN29" s="46" t="str">
        <f t="shared" si="26"/>
        <v/>
      </c>
      <c r="CO29" s="47" t="str">
        <f t="shared" si="27"/>
        <v>NO</v>
      </c>
      <c r="CP29" s="47" t="str">
        <f t="shared" si="28"/>
        <v>NO</v>
      </c>
      <c r="CQ29" s="45" t="str">
        <f t="shared" si="31"/>
        <v>NO</v>
      </c>
      <c r="CR29" s="45" t="str">
        <f t="shared" si="32"/>
        <v>NO</v>
      </c>
      <c r="CS29" s="47" t="str">
        <f t="shared" si="33"/>
        <v>OK</v>
      </c>
      <c r="CT29" s="20" t="b">
        <f t="shared" si="34"/>
        <v>0</v>
      </c>
      <c r="CU29" s="20" t="b">
        <f t="shared" si="35"/>
        <v>0</v>
      </c>
      <c r="CV29" s="20" t="b">
        <f t="shared" si="36"/>
        <v>0</v>
      </c>
      <c r="CW29" s="20" t="b">
        <f t="shared" si="37"/>
        <v>0</v>
      </c>
      <c r="CX29" s="46" t="str">
        <f t="shared" si="38"/>
        <v>SEQUENCE INCORRECT</v>
      </c>
      <c r="CY29" s="48">
        <f>COUNTIF(B19:B28,T(B29))</f>
        <v>10</v>
      </c>
    </row>
    <row r="30" spans="1:103" s="20" customFormat="1" ht="20.100000000000001" customHeight="1" thickBot="1">
      <c r="A30" s="59"/>
      <c r="B30" s="126"/>
      <c r="C30" s="127"/>
      <c r="D30" s="126"/>
      <c r="E30" s="127"/>
      <c r="F30" s="126"/>
      <c r="G30" s="127"/>
      <c r="H30" s="139" t="str">
        <f>IF(AND(AG30="OK",R30="OK"),IF(AND(A30&lt;&gt;"",D30&lt;&gt;"",F30&lt;&gt;"",OR(D30&lt;=E17,D30="ABS"),OR(F30&lt;=G17,F30="ABS")),IF(AND(F30="ABS"),"ABS",IF(SUM(D30:F30)=0,"ZERO",SUM(D30,F30))),""),"")</f>
        <v/>
      </c>
      <c r="I30" s="140"/>
      <c r="J30" s="140"/>
      <c r="K30" s="140"/>
      <c r="L30" s="140"/>
      <c r="M30" s="140"/>
      <c r="N30" s="140"/>
      <c r="O30" s="140"/>
      <c r="P30" s="141"/>
      <c r="Q30" s="194"/>
      <c r="R30" s="49" t="str">
        <f t="shared" si="1"/>
        <v/>
      </c>
      <c r="S30" s="145" t="str">
        <f>IF(OR(AND(OR(D30&lt;=E17,D30=0,D30="ABS"),OR(F30&lt;=G17,F30=0,F30="ABS"))),IF(OR(AND(A30="",B30="",D30="",F30=""),AND(A30&lt;&gt;"",B30&lt;&gt;"",D30&lt;&gt;"",F30&lt;&gt;"", AG30="OK")),"","Given Marks or Format is incorrect"), "Given Marks or Format is incorrect")</f>
        <v/>
      </c>
      <c r="T30" s="146"/>
      <c r="U30" s="146"/>
      <c r="V30" s="146"/>
      <c r="W30" s="146"/>
      <c r="X30" s="147"/>
      <c r="Y30" s="93"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15"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5"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3" t="b">
        <f>IF(AND( EXACT(LEFT(B30,LEN(G8)), G8),ISNUMBER(INT(MID(B30,(LEN(G8)+1),1))),ISNUMBER(INT(MID(B30,(LEN(G8)+2),1))), MID(B30,(LEN(G8)+1),2)&lt;&gt;"00",OR(ISNUMBER(INT(MID(B30,(LEN(G8)+3),1))),MID(B30,(LEN(G8)+3),1)=""),  OR(AND(ISNUMBER(INT(MID(B30,(LEN(G8)+1),3))),MID(B30,(LEN(G8)+1),1)&lt;&gt;"0", MID(B30,(LEN(G8)+4),1)=""),AND((ISNUMBER(INT(MID(B30,(LEN(G8)+1),2)))),MID(B30,(LEN(G8)+3),1)=""))),"OK")</f>
        <v>0</v>
      </c>
      <c r="AC30" s="14"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5"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6"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0" t="b">
        <f t="shared" si="39"/>
        <v>0</v>
      </c>
      <c r="AG30" s="20" t="str">
        <f t="shared" si="2"/>
        <v>S# INCORRECT</v>
      </c>
      <c r="BO30" s="20" t="str">
        <f t="shared" si="3"/>
        <v/>
      </c>
      <c r="BP30" s="20" t="b">
        <f t="shared" si="4"/>
        <v>0</v>
      </c>
      <c r="BQ30" s="20" t="b">
        <f t="shared" si="5"/>
        <v>0</v>
      </c>
      <c r="BR30" s="20" t="b">
        <f t="shared" si="6"/>
        <v>0</v>
      </c>
      <c r="BS30" s="20" t="str">
        <f t="shared" si="7"/>
        <v/>
      </c>
      <c r="BT30" s="20" t="str">
        <f t="shared" si="8"/>
        <v/>
      </c>
      <c r="BU30" s="20" t="str">
        <f t="shared" si="9"/>
        <v/>
      </c>
      <c r="BV30" s="20" t="str">
        <f t="shared" si="10"/>
        <v/>
      </c>
      <c r="BW30" s="44" t="str">
        <f t="shared" si="11"/>
        <v/>
      </c>
      <c r="BX30" s="45" t="str">
        <f t="shared" si="29"/>
        <v>INCORRECT</v>
      </c>
      <c r="BY30" s="20" t="b">
        <f t="shared" si="30"/>
        <v>0</v>
      </c>
      <c r="BZ30" s="46" t="str">
        <f t="shared" si="12"/>
        <v/>
      </c>
      <c r="CA30" s="20" t="b">
        <f t="shared" si="13"/>
        <v>0</v>
      </c>
      <c r="CB30" s="20" t="b">
        <f t="shared" si="14"/>
        <v>0</v>
      </c>
      <c r="CC30" s="20" t="b">
        <f t="shared" si="15"/>
        <v>0</v>
      </c>
      <c r="CD30" s="20" t="b">
        <f t="shared" si="16"/>
        <v>0</v>
      </c>
      <c r="CE30" s="20" t="b">
        <f t="shared" si="17"/>
        <v>0</v>
      </c>
      <c r="CF30" s="20" t="b">
        <f t="shared" si="18"/>
        <v>0</v>
      </c>
      <c r="CG30" s="20" t="str">
        <f t="shared" si="19"/>
        <v/>
      </c>
      <c r="CH30" s="20" t="str">
        <f t="shared" si="20"/>
        <v/>
      </c>
      <c r="CI30" s="20" t="str">
        <f t="shared" si="21"/>
        <v/>
      </c>
      <c r="CJ30" s="20" t="str">
        <f t="shared" si="22"/>
        <v/>
      </c>
      <c r="CK30" s="20" t="str">
        <f t="shared" si="23"/>
        <v/>
      </c>
      <c r="CL30" s="20" t="str">
        <f t="shared" si="24"/>
        <v/>
      </c>
      <c r="CM30" s="46" t="str">
        <f t="shared" si="25"/>
        <v/>
      </c>
      <c r="CN30" s="46" t="str">
        <f t="shared" si="26"/>
        <v/>
      </c>
      <c r="CO30" s="47" t="str">
        <f t="shared" si="27"/>
        <v>NO</v>
      </c>
      <c r="CP30" s="47" t="str">
        <f t="shared" si="28"/>
        <v>NO</v>
      </c>
      <c r="CQ30" s="45" t="str">
        <f t="shared" si="31"/>
        <v>NO</v>
      </c>
      <c r="CR30" s="45" t="str">
        <f t="shared" si="32"/>
        <v>NO</v>
      </c>
      <c r="CS30" s="47" t="str">
        <f t="shared" si="33"/>
        <v>OK</v>
      </c>
      <c r="CT30" s="20" t="b">
        <f t="shared" si="34"/>
        <v>0</v>
      </c>
      <c r="CU30" s="20" t="b">
        <f t="shared" si="35"/>
        <v>0</v>
      </c>
      <c r="CV30" s="20" t="b">
        <f t="shared" si="36"/>
        <v>0</v>
      </c>
      <c r="CW30" s="20" t="b">
        <f t="shared" si="37"/>
        <v>0</v>
      </c>
      <c r="CX30" s="46" t="str">
        <f t="shared" si="38"/>
        <v>SEQUENCE INCORRECT</v>
      </c>
      <c r="CY30" s="48">
        <f>COUNTIF(B19:B29,T(B30))</f>
        <v>11</v>
      </c>
    </row>
    <row r="31" spans="1:103" s="20" customFormat="1" ht="20.100000000000001" customHeight="1" thickBot="1">
      <c r="A31" s="37"/>
      <c r="B31" s="126"/>
      <c r="C31" s="127"/>
      <c r="D31" s="126"/>
      <c r="E31" s="127"/>
      <c r="F31" s="126"/>
      <c r="G31" s="127"/>
      <c r="H31" s="139" t="str">
        <f>IF(AND(AG31="OK",R31="OK"),IF(AND(A31&lt;&gt;"",D31&lt;&gt;"",F31&lt;&gt;"",OR(D31&lt;=E17,D31="ABS"),OR(F31&lt;=G17,F31="ABS")),IF(AND(F31="ABS"),"ABS",IF(SUM(D31:F31)=0,"ZERO",SUM(D31,F31))),""),"")</f>
        <v/>
      </c>
      <c r="I31" s="140"/>
      <c r="J31" s="140"/>
      <c r="K31" s="140"/>
      <c r="L31" s="140"/>
      <c r="M31" s="140"/>
      <c r="N31" s="140"/>
      <c r="O31" s="140"/>
      <c r="P31" s="141"/>
      <c r="Q31" s="194"/>
      <c r="R31" s="49" t="str">
        <f t="shared" si="1"/>
        <v/>
      </c>
      <c r="S31" s="145" t="str">
        <f>IF(OR(AND(OR(D31&lt;=E17,D31=0,D31="ABS"),OR(F31&lt;=G17,F31=0,F31="ABS"))),IF(OR(AND(A31="",B31="",D31="",F31=""),AND(A31&lt;&gt;"",B31&lt;&gt;"",D31&lt;&gt;"",F31&lt;&gt;"", AG31="OK")),"","Given Marks or Format is incorrect"), "Given Marks or Format is incorrect")</f>
        <v/>
      </c>
      <c r="T31" s="146"/>
      <c r="U31" s="146"/>
      <c r="V31" s="146"/>
      <c r="W31" s="146"/>
      <c r="X31" s="147"/>
      <c r="Y31" s="93"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15"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5"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3" t="b">
        <f>IF(AND( EXACT(LEFT(B31,LEN(G8)), G8),ISNUMBER(INT(MID(B31,(LEN(G8)+1),1))),ISNUMBER(INT(MID(B31,(LEN(G8)+2),1))), MID(B31,(LEN(G8)+1),2)&lt;&gt;"00",OR(ISNUMBER(INT(MID(B31,(LEN(G8)+3),1))),MID(B31,(LEN(G8)+3),1)=""),  OR(AND(ISNUMBER(INT(MID(B31,(LEN(G8)+1),3))),MID(B31,(LEN(G8)+1),1)&lt;&gt;"0", MID(B31,(LEN(G8)+4),1)=""),AND((ISNUMBER(INT(MID(B31,(LEN(G8)+1),2)))),MID(B31,(LEN(G8)+3),1)=""))),"OK")</f>
        <v>0</v>
      </c>
      <c r="AC31" s="14"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5"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6"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0" t="b">
        <f t="shared" si="39"/>
        <v>0</v>
      </c>
      <c r="AG31" s="20" t="str">
        <f t="shared" si="2"/>
        <v>S# INCORRECT</v>
      </c>
      <c r="BO31" s="20" t="str">
        <f t="shared" si="3"/>
        <v/>
      </c>
      <c r="BP31" s="20" t="b">
        <f t="shared" si="4"/>
        <v>0</v>
      </c>
      <c r="BQ31" s="20" t="b">
        <f t="shared" si="5"/>
        <v>0</v>
      </c>
      <c r="BR31" s="20" t="b">
        <f t="shared" si="6"/>
        <v>0</v>
      </c>
      <c r="BS31" s="20" t="str">
        <f t="shared" si="7"/>
        <v/>
      </c>
      <c r="BT31" s="20" t="str">
        <f t="shared" si="8"/>
        <v/>
      </c>
      <c r="BU31" s="20" t="str">
        <f t="shared" si="9"/>
        <v/>
      </c>
      <c r="BV31" s="20" t="str">
        <f t="shared" si="10"/>
        <v/>
      </c>
      <c r="BW31" s="44" t="str">
        <f t="shared" si="11"/>
        <v/>
      </c>
      <c r="BX31" s="45" t="str">
        <f t="shared" si="29"/>
        <v>INCORRECT</v>
      </c>
      <c r="BY31" s="20" t="b">
        <f t="shared" si="30"/>
        <v>0</v>
      </c>
      <c r="BZ31" s="46" t="str">
        <f t="shared" si="12"/>
        <v/>
      </c>
      <c r="CA31" s="20" t="b">
        <f t="shared" si="13"/>
        <v>0</v>
      </c>
      <c r="CB31" s="20" t="b">
        <f t="shared" si="14"/>
        <v>0</v>
      </c>
      <c r="CC31" s="20" t="b">
        <f t="shared" si="15"/>
        <v>0</v>
      </c>
      <c r="CD31" s="20" t="b">
        <f t="shared" si="16"/>
        <v>0</v>
      </c>
      <c r="CE31" s="20" t="b">
        <f t="shared" si="17"/>
        <v>0</v>
      </c>
      <c r="CF31" s="20" t="b">
        <f t="shared" si="18"/>
        <v>0</v>
      </c>
      <c r="CG31" s="20" t="str">
        <f t="shared" si="19"/>
        <v/>
      </c>
      <c r="CH31" s="20" t="str">
        <f t="shared" si="20"/>
        <v/>
      </c>
      <c r="CI31" s="20" t="str">
        <f t="shared" si="21"/>
        <v/>
      </c>
      <c r="CJ31" s="20" t="str">
        <f t="shared" si="22"/>
        <v/>
      </c>
      <c r="CK31" s="20" t="str">
        <f t="shared" si="23"/>
        <v/>
      </c>
      <c r="CL31" s="20" t="str">
        <f t="shared" si="24"/>
        <v/>
      </c>
      <c r="CM31" s="46" t="str">
        <f t="shared" si="25"/>
        <v/>
      </c>
      <c r="CN31" s="46" t="str">
        <f t="shared" si="26"/>
        <v/>
      </c>
      <c r="CO31" s="47" t="str">
        <f t="shared" si="27"/>
        <v>NO</v>
      </c>
      <c r="CP31" s="47" t="str">
        <f t="shared" si="28"/>
        <v>NO</v>
      </c>
      <c r="CQ31" s="45" t="str">
        <f t="shared" si="31"/>
        <v>NO</v>
      </c>
      <c r="CR31" s="45" t="str">
        <f t="shared" si="32"/>
        <v>NO</v>
      </c>
      <c r="CS31" s="47" t="str">
        <f t="shared" si="33"/>
        <v>OK</v>
      </c>
      <c r="CT31" s="20" t="b">
        <f t="shared" si="34"/>
        <v>0</v>
      </c>
      <c r="CU31" s="20" t="b">
        <f t="shared" si="35"/>
        <v>0</v>
      </c>
      <c r="CV31" s="20" t="b">
        <f t="shared" si="36"/>
        <v>0</v>
      </c>
      <c r="CW31" s="20" t="b">
        <f t="shared" si="37"/>
        <v>0</v>
      </c>
      <c r="CX31" s="46" t="str">
        <f t="shared" si="38"/>
        <v>SEQUENCE INCORRECT</v>
      </c>
      <c r="CY31" s="48">
        <f>COUNTIF(B19:B30,T(B31))</f>
        <v>12</v>
      </c>
    </row>
    <row r="32" spans="1:103" s="20" customFormat="1" ht="20.100000000000001" customHeight="1" thickBot="1">
      <c r="A32" s="59"/>
      <c r="B32" s="126"/>
      <c r="C32" s="127"/>
      <c r="D32" s="126"/>
      <c r="E32" s="127"/>
      <c r="F32" s="126"/>
      <c r="G32" s="127"/>
      <c r="H32" s="139" t="str">
        <f>IF(AND(AG32="OK",R32="OK"),IF(AND(A32&lt;&gt;"",D32&lt;&gt;"",F32&lt;&gt;"",OR(D32&lt;=E17,D32="ABS"),OR(F32&lt;=G17,F32="ABS")),IF(AND(F32="ABS"),"ABS",IF(SUM(D32:F32)=0,"ZERO",SUM(D32,F32))),""),"")</f>
        <v/>
      </c>
      <c r="I32" s="140"/>
      <c r="J32" s="140"/>
      <c r="K32" s="140"/>
      <c r="L32" s="140"/>
      <c r="M32" s="140"/>
      <c r="N32" s="140"/>
      <c r="O32" s="140"/>
      <c r="P32" s="141"/>
      <c r="Q32" s="194"/>
      <c r="R32" s="49" t="str">
        <f t="shared" si="1"/>
        <v/>
      </c>
      <c r="S32" s="145" t="str">
        <f>IF(OR(AND(OR(D32&lt;=E17,D32=0,D32="ABS"),OR(F32&lt;=G17,F32=0,F32="ABS"))),IF(OR(AND(A32="",B32="",D32="",F32=""),AND(A32&lt;&gt;"",B32&lt;&gt;"",D32&lt;&gt;"",F32&lt;&gt;"", AG32="OK")),"","Given Marks or Format is incorrect"), "Given Marks or Format is incorrect")</f>
        <v/>
      </c>
      <c r="T32" s="146"/>
      <c r="U32" s="146"/>
      <c r="V32" s="146"/>
      <c r="W32" s="146"/>
      <c r="X32" s="147"/>
      <c r="Y32" s="93"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15"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5"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3" t="b">
        <f>IF(AND( EXACT(LEFT(B32,LEN(G8)), G8),ISNUMBER(INT(MID(B32,(LEN(G8)+1),1))),ISNUMBER(INT(MID(B32,(LEN(G8)+2),1))), MID(B32,(LEN(G8)+1),2)&lt;&gt;"00",OR(ISNUMBER(INT(MID(B32,(LEN(G8)+3),1))),MID(B32,(LEN(G8)+3),1)=""),  OR(AND(ISNUMBER(INT(MID(B32,(LEN(G8)+1),3))),MID(B32,(LEN(G8)+1),1)&lt;&gt;"0", MID(B32,(LEN(G8)+4),1)=""),AND((ISNUMBER(INT(MID(B32,(LEN(G8)+1),2)))),MID(B32,(LEN(G8)+3),1)=""))),"OK")</f>
        <v>0</v>
      </c>
      <c r="AC32" s="14"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5"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6"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0" t="b">
        <f t="shared" si="39"/>
        <v>0</v>
      </c>
      <c r="AG32" s="20" t="str">
        <f t="shared" si="2"/>
        <v>S# INCORRECT</v>
      </c>
      <c r="BO32" s="20" t="str">
        <f t="shared" si="3"/>
        <v/>
      </c>
      <c r="BP32" s="20" t="b">
        <f t="shared" si="4"/>
        <v>0</v>
      </c>
      <c r="BQ32" s="20" t="b">
        <f t="shared" si="5"/>
        <v>0</v>
      </c>
      <c r="BR32" s="20" t="b">
        <f t="shared" si="6"/>
        <v>0</v>
      </c>
      <c r="BS32" s="20" t="str">
        <f t="shared" si="7"/>
        <v/>
      </c>
      <c r="BT32" s="20" t="str">
        <f t="shared" si="8"/>
        <v/>
      </c>
      <c r="BU32" s="20" t="str">
        <f t="shared" si="9"/>
        <v/>
      </c>
      <c r="BV32" s="20" t="str">
        <f t="shared" si="10"/>
        <v/>
      </c>
      <c r="BW32" s="44" t="str">
        <f t="shared" si="11"/>
        <v/>
      </c>
      <c r="BX32" s="45" t="str">
        <f t="shared" si="29"/>
        <v>INCORRECT</v>
      </c>
      <c r="BY32" s="20" t="b">
        <f t="shared" si="30"/>
        <v>0</v>
      </c>
      <c r="BZ32" s="46" t="str">
        <f t="shared" si="12"/>
        <v/>
      </c>
      <c r="CA32" s="20" t="b">
        <f t="shared" si="13"/>
        <v>0</v>
      </c>
      <c r="CB32" s="20" t="b">
        <f t="shared" si="14"/>
        <v>0</v>
      </c>
      <c r="CC32" s="20" t="b">
        <f t="shared" si="15"/>
        <v>0</v>
      </c>
      <c r="CD32" s="20" t="b">
        <f t="shared" si="16"/>
        <v>0</v>
      </c>
      <c r="CE32" s="20" t="b">
        <f t="shared" si="17"/>
        <v>0</v>
      </c>
      <c r="CF32" s="20" t="b">
        <f t="shared" si="18"/>
        <v>0</v>
      </c>
      <c r="CG32" s="20" t="str">
        <f t="shared" si="19"/>
        <v/>
      </c>
      <c r="CH32" s="20" t="str">
        <f t="shared" si="20"/>
        <v/>
      </c>
      <c r="CI32" s="20" t="str">
        <f t="shared" si="21"/>
        <v/>
      </c>
      <c r="CJ32" s="20" t="str">
        <f t="shared" si="22"/>
        <v/>
      </c>
      <c r="CK32" s="20" t="str">
        <f t="shared" si="23"/>
        <v/>
      </c>
      <c r="CL32" s="20" t="str">
        <f t="shared" si="24"/>
        <v/>
      </c>
      <c r="CM32" s="46" t="str">
        <f t="shared" si="25"/>
        <v/>
      </c>
      <c r="CN32" s="46" t="str">
        <f t="shared" si="26"/>
        <v/>
      </c>
      <c r="CO32" s="47" t="str">
        <f t="shared" si="27"/>
        <v>NO</v>
      </c>
      <c r="CP32" s="47" t="str">
        <f t="shared" si="28"/>
        <v>NO</v>
      </c>
      <c r="CQ32" s="45" t="str">
        <f t="shared" si="31"/>
        <v>NO</v>
      </c>
      <c r="CR32" s="45" t="str">
        <f t="shared" si="32"/>
        <v>NO</v>
      </c>
      <c r="CS32" s="47" t="str">
        <f t="shared" si="33"/>
        <v>OK</v>
      </c>
      <c r="CT32" s="20" t="b">
        <f t="shared" si="34"/>
        <v>0</v>
      </c>
      <c r="CU32" s="20" t="b">
        <f t="shared" si="35"/>
        <v>0</v>
      </c>
      <c r="CV32" s="20" t="b">
        <f t="shared" si="36"/>
        <v>0</v>
      </c>
      <c r="CW32" s="20" t="b">
        <f t="shared" si="37"/>
        <v>0</v>
      </c>
      <c r="CX32" s="46" t="str">
        <f t="shared" si="38"/>
        <v>SEQUENCE INCORRECT</v>
      </c>
      <c r="CY32" s="48">
        <f>COUNTIF(B19:B31,T(B32))</f>
        <v>13</v>
      </c>
    </row>
    <row r="33" spans="1:103" s="20" customFormat="1" ht="20.100000000000001" customHeight="1" thickBot="1">
      <c r="A33" s="37"/>
      <c r="B33" s="126"/>
      <c r="C33" s="127"/>
      <c r="D33" s="126"/>
      <c r="E33" s="127"/>
      <c r="F33" s="126"/>
      <c r="G33" s="127"/>
      <c r="H33" s="139" t="str">
        <f>IF(AND(AG33="OK",R33="OK"),IF(AND(A33&lt;&gt;"",D33&lt;&gt;"",F33&lt;&gt;"",OR(D33&lt;=E17,D33="ABS"),OR(F33&lt;=G17,F33="ABS")),IF(AND(F33="ABS"),"ABS",IF(SUM(D33:F33)=0,"ZERO",SUM(D33,F33))),""),"")</f>
        <v/>
      </c>
      <c r="I33" s="140"/>
      <c r="J33" s="140"/>
      <c r="K33" s="140"/>
      <c r="L33" s="140"/>
      <c r="M33" s="140"/>
      <c r="N33" s="140"/>
      <c r="O33" s="140"/>
      <c r="P33" s="141"/>
      <c r="Q33" s="194"/>
      <c r="R33" s="49" t="str">
        <f t="shared" si="1"/>
        <v/>
      </c>
      <c r="S33" s="145" t="str">
        <f>IF(OR(AND(OR(D33&lt;=E17,D33=0,D33="ABS"),OR(F33&lt;=G17,F33=0,F33="ABS"))),IF(OR(AND(A33="",B33="",D33="",F33=""),AND(A33&lt;&gt;"",B33&lt;&gt;"",D33&lt;&gt;"",F33&lt;&gt;"", AG33="OK")),"","Given Marks or Format is incorrect"), "Given Marks or Format is incorrect")</f>
        <v/>
      </c>
      <c r="T33" s="146"/>
      <c r="U33" s="146"/>
      <c r="V33" s="146"/>
      <c r="W33" s="146"/>
      <c r="X33" s="147"/>
      <c r="Y33" s="93"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15"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5"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3" t="b">
        <f>IF(AND( EXACT(LEFT(B33,LEN(G8)), G8),ISNUMBER(INT(MID(B33,(LEN(G8)+1),1))),ISNUMBER(INT(MID(B33,(LEN(G8)+2),1))), MID(B33,(LEN(G8)+1),2)&lt;&gt;"00",OR(ISNUMBER(INT(MID(B33,(LEN(G8)+3),1))),MID(B33,(LEN(G8)+3),1)=""),  OR(AND(ISNUMBER(INT(MID(B33,(LEN(G8)+1),3))),MID(B33,(LEN(G8)+1),1)&lt;&gt;"0", MID(B33,(LEN(G8)+4),1)=""),AND((ISNUMBER(INT(MID(B33,(LEN(G8)+1),2)))),MID(B33,(LEN(G8)+3),1)=""))),"OK")</f>
        <v>0</v>
      </c>
      <c r="AC33" s="14"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5"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6"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0" t="b">
        <f t="shared" si="39"/>
        <v>0</v>
      </c>
      <c r="AG33" s="20" t="str">
        <f t="shared" si="2"/>
        <v>S# INCORRECT</v>
      </c>
      <c r="BO33" s="20" t="str">
        <f t="shared" si="3"/>
        <v/>
      </c>
      <c r="BP33" s="20" t="b">
        <f t="shared" si="4"/>
        <v>0</v>
      </c>
      <c r="BQ33" s="20" t="b">
        <f t="shared" si="5"/>
        <v>0</v>
      </c>
      <c r="BR33" s="20" t="b">
        <f t="shared" si="6"/>
        <v>0</v>
      </c>
      <c r="BS33" s="20" t="str">
        <f t="shared" si="7"/>
        <v/>
      </c>
      <c r="BT33" s="20" t="str">
        <f t="shared" si="8"/>
        <v/>
      </c>
      <c r="BU33" s="20" t="str">
        <f t="shared" si="9"/>
        <v/>
      </c>
      <c r="BV33" s="20" t="str">
        <f t="shared" si="10"/>
        <v/>
      </c>
      <c r="BW33" s="44" t="str">
        <f t="shared" si="11"/>
        <v/>
      </c>
      <c r="BX33" s="45" t="str">
        <f t="shared" si="29"/>
        <v>INCORRECT</v>
      </c>
      <c r="BY33" s="20" t="b">
        <f t="shared" si="30"/>
        <v>0</v>
      </c>
      <c r="BZ33" s="46" t="str">
        <f t="shared" si="12"/>
        <v/>
      </c>
      <c r="CA33" s="20" t="b">
        <f t="shared" si="13"/>
        <v>0</v>
      </c>
      <c r="CB33" s="20" t="b">
        <f t="shared" si="14"/>
        <v>0</v>
      </c>
      <c r="CC33" s="20" t="b">
        <f t="shared" si="15"/>
        <v>0</v>
      </c>
      <c r="CD33" s="20" t="b">
        <f t="shared" si="16"/>
        <v>0</v>
      </c>
      <c r="CE33" s="20" t="b">
        <f t="shared" si="17"/>
        <v>0</v>
      </c>
      <c r="CF33" s="20" t="b">
        <f t="shared" si="18"/>
        <v>0</v>
      </c>
      <c r="CG33" s="20" t="str">
        <f t="shared" si="19"/>
        <v/>
      </c>
      <c r="CH33" s="20" t="str">
        <f t="shared" si="20"/>
        <v/>
      </c>
      <c r="CI33" s="20" t="str">
        <f t="shared" si="21"/>
        <v/>
      </c>
      <c r="CJ33" s="20" t="str">
        <f t="shared" si="22"/>
        <v/>
      </c>
      <c r="CK33" s="20" t="str">
        <f t="shared" si="23"/>
        <v/>
      </c>
      <c r="CL33" s="20" t="str">
        <f t="shared" si="24"/>
        <v/>
      </c>
      <c r="CM33" s="46" t="str">
        <f t="shared" si="25"/>
        <v/>
      </c>
      <c r="CN33" s="46" t="str">
        <f t="shared" si="26"/>
        <v/>
      </c>
      <c r="CO33" s="47" t="str">
        <f t="shared" si="27"/>
        <v>NO</v>
      </c>
      <c r="CP33" s="47" t="str">
        <f t="shared" si="28"/>
        <v>NO</v>
      </c>
      <c r="CQ33" s="45" t="str">
        <f t="shared" si="31"/>
        <v>NO</v>
      </c>
      <c r="CR33" s="45" t="str">
        <f t="shared" si="32"/>
        <v>NO</v>
      </c>
      <c r="CS33" s="47" t="str">
        <f t="shared" si="33"/>
        <v>OK</v>
      </c>
      <c r="CT33" s="20" t="b">
        <f t="shared" si="34"/>
        <v>0</v>
      </c>
      <c r="CU33" s="20" t="b">
        <f t="shared" si="35"/>
        <v>0</v>
      </c>
      <c r="CV33" s="20" t="b">
        <f t="shared" si="36"/>
        <v>0</v>
      </c>
      <c r="CW33" s="20" t="b">
        <f t="shared" si="37"/>
        <v>0</v>
      </c>
      <c r="CX33" s="46" t="str">
        <f t="shared" si="38"/>
        <v>SEQUENCE INCORRECT</v>
      </c>
      <c r="CY33" s="48">
        <f>COUNTIF(B19:B32,T(B33))</f>
        <v>14</v>
      </c>
    </row>
    <row r="34" spans="1:103" s="20" customFormat="1" ht="20.100000000000001" customHeight="1" thickBot="1">
      <c r="A34" s="59"/>
      <c r="B34" s="126"/>
      <c r="C34" s="127"/>
      <c r="D34" s="126"/>
      <c r="E34" s="127"/>
      <c r="F34" s="126"/>
      <c r="G34" s="127"/>
      <c r="H34" s="139" t="str">
        <f>IF(AND(AG34="OK",R34="OK"),IF(AND(A34&lt;&gt;"",D34&lt;&gt;"",F34&lt;&gt;"",OR(D34&lt;=E17,D34="ABS"),OR(F34&lt;=G17,F34="ABS")),IF(AND(F34="ABS"),"ABS",IF(SUM(D34:F34)=0,"ZERO",SUM(D34,F34))),""),"")</f>
        <v/>
      </c>
      <c r="I34" s="140"/>
      <c r="J34" s="140"/>
      <c r="K34" s="140"/>
      <c r="L34" s="140"/>
      <c r="M34" s="140"/>
      <c r="N34" s="140"/>
      <c r="O34" s="140"/>
      <c r="P34" s="141"/>
      <c r="Q34" s="194"/>
      <c r="R34" s="49" t="str">
        <f t="shared" si="1"/>
        <v/>
      </c>
      <c r="S34" s="145" t="str">
        <f>IF(OR(AND(OR(D34&lt;=E17,D34=0,D34="ABS"),OR(F34&lt;=G17,F34=0,F34="ABS"))),IF(OR(AND(A34="",B34="",D34="",F34=""),AND(A34&lt;&gt;"",B34&lt;&gt;"",D34&lt;&gt;"",F34&lt;&gt;"", AG34="OK")),"","Given Marks or Format is incorrect"), "Given Marks or Format is incorrect")</f>
        <v/>
      </c>
      <c r="T34" s="146"/>
      <c r="U34" s="146"/>
      <c r="V34" s="146"/>
      <c r="W34" s="146"/>
      <c r="X34" s="147"/>
      <c r="Y34" s="93"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15"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5"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3" t="b">
        <f>IF(AND( EXACT(LEFT(B34,LEN(G8)), G8),ISNUMBER(INT(MID(B34,(LEN(G8)+1),1))),ISNUMBER(INT(MID(B34,(LEN(G8)+2),1))), MID(B34,(LEN(G8)+1),2)&lt;&gt;"00",OR(ISNUMBER(INT(MID(B34,(LEN(G8)+3),1))),MID(B34,(LEN(G8)+3),1)=""),  OR(AND(ISNUMBER(INT(MID(B34,(LEN(G8)+1),3))),MID(B34,(LEN(G8)+1),1)&lt;&gt;"0", MID(B34,(LEN(G8)+4),1)=""),AND((ISNUMBER(INT(MID(B34,(LEN(G8)+1),2)))),MID(B34,(LEN(G8)+3),1)=""))),"OK")</f>
        <v>0</v>
      </c>
      <c r="AC34" s="14"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5"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6"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0" t="b">
        <f t="shared" si="39"/>
        <v>0</v>
      </c>
      <c r="AG34" s="20" t="str">
        <f t="shared" si="2"/>
        <v>S# INCORRECT</v>
      </c>
      <c r="BO34" s="20" t="str">
        <f t="shared" si="3"/>
        <v/>
      </c>
      <c r="BP34" s="20" t="b">
        <f t="shared" si="4"/>
        <v>0</v>
      </c>
      <c r="BQ34" s="20" t="b">
        <f t="shared" si="5"/>
        <v>0</v>
      </c>
      <c r="BR34" s="20" t="b">
        <f t="shared" si="6"/>
        <v>0</v>
      </c>
      <c r="BS34" s="20" t="str">
        <f t="shared" si="7"/>
        <v/>
      </c>
      <c r="BT34" s="20" t="str">
        <f t="shared" si="8"/>
        <v/>
      </c>
      <c r="BU34" s="20" t="str">
        <f t="shared" si="9"/>
        <v/>
      </c>
      <c r="BV34" s="20" t="str">
        <f t="shared" si="10"/>
        <v/>
      </c>
      <c r="BW34" s="44" t="str">
        <f t="shared" si="11"/>
        <v/>
      </c>
      <c r="BX34" s="45" t="str">
        <f t="shared" si="29"/>
        <v>INCORRECT</v>
      </c>
      <c r="BY34" s="20" t="b">
        <f t="shared" si="30"/>
        <v>0</v>
      </c>
      <c r="BZ34" s="46" t="str">
        <f t="shared" si="12"/>
        <v/>
      </c>
      <c r="CA34" s="20" t="b">
        <f t="shared" si="13"/>
        <v>0</v>
      </c>
      <c r="CB34" s="20" t="b">
        <f t="shared" si="14"/>
        <v>0</v>
      </c>
      <c r="CC34" s="20" t="b">
        <f t="shared" si="15"/>
        <v>0</v>
      </c>
      <c r="CD34" s="20" t="b">
        <f t="shared" si="16"/>
        <v>0</v>
      </c>
      <c r="CE34" s="20" t="b">
        <f t="shared" si="17"/>
        <v>0</v>
      </c>
      <c r="CF34" s="20" t="b">
        <f t="shared" si="18"/>
        <v>0</v>
      </c>
      <c r="CG34" s="20" t="str">
        <f t="shared" si="19"/>
        <v/>
      </c>
      <c r="CH34" s="20" t="str">
        <f t="shared" si="20"/>
        <v/>
      </c>
      <c r="CI34" s="20" t="str">
        <f t="shared" si="21"/>
        <v/>
      </c>
      <c r="CJ34" s="20" t="str">
        <f t="shared" si="22"/>
        <v/>
      </c>
      <c r="CK34" s="20" t="str">
        <f t="shared" si="23"/>
        <v/>
      </c>
      <c r="CL34" s="20" t="str">
        <f t="shared" si="24"/>
        <v/>
      </c>
      <c r="CM34" s="46" t="str">
        <f t="shared" si="25"/>
        <v/>
      </c>
      <c r="CN34" s="46" t="str">
        <f t="shared" si="26"/>
        <v/>
      </c>
      <c r="CO34" s="47" t="str">
        <f t="shared" si="27"/>
        <v>NO</v>
      </c>
      <c r="CP34" s="47" t="str">
        <f t="shared" si="28"/>
        <v>NO</v>
      </c>
      <c r="CQ34" s="45" t="str">
        <f t="shared" si="31"/>
        <v>NO</v>
      </c>
      <c r="CR34" s="45" t="str">
        <f t="shared" si="32"/>
        <v>NO</v>
      </c>
      <c r="CS34" s="47" t="str">
        <f t="shared" si="33"/>
        <v>OK</v>
      </c>
      <c r="CT34" s="20" t="b">
        <f t="shared" si="34"/>
        <v>0</v>
      </c>
      <c r="CU34" s="20" t="b">
        <f t="shared" si="35"/>
        <v>0</v>
      </c>
      <c r="CV34" s="20" t="b">
        <f t="shared" si="36"/>
        <v>0</v>
      </c>
      <c r="CW34" s="20" t="b">
        <f t="shared" si="37"/>
        <v>0</v>
      </c>
      <c r="CX34" s="46" t="str">
        <f t="shared" si="38"/>
        <v>SEQUENCE INCORRECT</v>
      </c>
      <c r="CY34" s="48">
        <f>COUNTIF(B19:B33,T(B34))</f>
        <v>15</v>
      </c>
    </row>
    <row r="35" spans="1:103" s="20" customFormat="1" ht="20.100000000000001" customHeight="1" thickBot="1">
      <c r="A35" s="37"/>
      <c r="B35" s="126"/>
      <c r="C35" s="127"/>
      <c r="D35" s="126"/>
      <c r="E35" s="127"/>
      <c r="F35" s="126"/>
      <c r="G35" s="127"/>
      <c r="H35" s="139" t="str">
        <f>IF(AND(AG35="OK",R35="OK"),IF(AND(A35&lt;&gt;"",D35&lt;&gt;"",F35&lt;&gt;"",OR(D35&lt;=E17,D35="ABS"),OR(F35&lt;=G17,F35="ABS")),IF(AND(F35="ABS"),"ABS",IF(SUM(D35:F35)=0,"ZERO",SUM(D35,F35))),""),"")</f>
        <v/>
      </c>
      <c r="I35" s="140"/>
      <c r="J35" s="140"/>
      <c r="K35" s="140"/>
      <c r="L35" s="140"/>
      <c r="M35" s="140"/>
      <c r="N35" s="140"/>
      <c r="O35" s="140"/>
      <c r="P35" s="141"/>
      <c r="Q35" s="194"/>
      <c r="R35" s="49" t="str">
        <f t="shared" si="1"/>
        <v/>
      </c>
      <c r="S35" s="145" t="str">
        <f>IF(OR(AND(OR(D35&lt;=E17,D35=0,D35="ABS"),OR(F35&lt;=G17,F35=0,F35="ABS"))),IF(OR(AND(A35="",B35="",D35="",F35=""),AND(A35&lt;&gt;"",B35&lt;&gt;"",D35&lt;&gt;"",F35&lt;&gt;"", AG35="OK")),"","Given Marks or Format is incorrect"), "Given Marks or Format is incorrect")</f>
        <v/>
      </c>
      <c r="T35" s="146"/>
      <c r="U35" s="146"/>
      <c r="V35" s="146"/>
      <c r="W35" s="146"/>
      <c r="X35" s="147"/>
      <c r="Y35" s="93"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15"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5"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3" t="b">
        <f>IF(AND( EXACT(LEFT(B35,LEN(G8)), G8),ISNUMBER(INT(MID(B35,(LEN(G8)+1),1))),ISNUMBER(INT(MID(B35,(LEN(G8)+2),1))), MID(B35,(LEN(G8)+1),2)&lt;&gt;"00",OR(ISNUMBER(INT(MID(B35,(LEN(G8)+3),1))),MID(B35,(LEN(G8)+3),1)=""),  OR(AND(ISNUMBER(INT(MID(B35,(LEN(G8)+1),3))),MID(B35,(LEN(G8)+1),1)&lt;&gt;"0", MID(B35,(LEN(G8)+4),1)=""),AND((ISNUMBER(INT(MID(B35,(LEN(G8)+1),2)))),MID(B35,(LEN(G8)+3),1)=""))),"OK")</f>
        <v>0</v>
      </c>
      <c r="AC35" s="14"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5"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6"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0" t="b">
        <f t="shared" si="39"/>
        <v>0</v>
      </c>
      <c r="AG35" s="20" t="str">
        <f t="shared" si="2"/>
        <v>S# INCORRECT</v>
      </c>
      <c r="BO35" s="20" t="str">
        <f t="shared" si="3"/>
        <v/>
      </c>
      <c r="BP35" s="20" t="b">
        <f t="shared" si="4"/>
        <v>0</v>
      </c>
      <c r="BQ35" s="20" t="b">
        <f t="shared" si="5"/>
        <v>0</v>
      </c>
      <c r="BR35" s="20" t="b">
        <f t="shared" si="6"/>
        <v>0</v>
      </c>
      <c r="BS35" s="20" t="str">
        <f t="shared" si="7"/>
        <v/>
      </c>
      <c r="BT35" s="20" t="str">
        <f t="shared" si="8"/>
        <v/>
      </c>
      <c r="BU35" s="20" t="str">
        <f t="shared" si="9"/>
        <v/>
      </c>
      <c r="BV35" s="20" t="str">
        <f t="shared" si="10"/>
        <v/>
      </c>
      <c r="BW35" s="44" t="str">
        <f t="shared" si="11"/>
        <v/>
      </c>
      <c r="BX35" s="45" t="str">
        <f t="shared" si="29"/>
        <v>INCORRECT</v>
      </c>
      <c r="BY35" s="20" t="b">
        <f t="shared" si="30"/>
        <v>0</v>
      </c>
      <c r="BZ35" s="46" t="str">
        <f t="shared" si="12"/>
        <v/>
      </c>
      <c r="CA35" s="20" t="b">
        <f t="shared" si="13"/>
        <v>0</v>
      </c>
      <c r="CB35" s="20" t="b">
        <f t="shared" si="14"/>
        <v>0</v>
      </c>
      <c r="CC35" s="20" t="b">
        <f t="shared" si="15"/>
        <v>0</v>
      </c>
      <c r="CD35" s="20" t="b">
        <f t="shared" si="16"/>
        <v>0</v>
      </c>
      <c r="CE35" s="20" t="b">
        <f t="shared" si="17"/>
        <v>0</v>
      </c>
      <c r="CF35" s="20" t="b">
        <f t="shared" si="18"/>
        <v>0</v>
      </c>
      <c r="CG35" s="20" t="str">
        <f t="shared" si="19"/>
        <v/>
      </c>
      <c r="CH35" s="20" t="str">
        <f t="shared" si="20"/>
        <v/>
      </c>
      <c r="CI35" s="20" t="str">
        <f t="shared" si="21"/>
        <v/>
      </c>
      <c r="CJ35" s="20" t="str">
        <f t="shared" si="22"/>
        <v/>
      </c>
      <c r="CK35" s="20" t="str">
        <f t="shared" si="23"/>
        <v/>
      </c>
      <c r="CL35" s="20" t="str">
        <f t="shared" si="24"/>
        <v/>
      </c>
      <c r="CM35" s="46" t="str">
        <f t="shared" si="25"/>
        <v/>
      </c>
      <c r="CN35" s="46" t="str">
        <f t="shared" si="26"/>
        <v/>
      </c>
      <c r="CO35" s="47" t="str">
        <f t="shared" si="27"/>
        <v>NO</v>
      </c>
      <c r="CP35" s="47" t="str">
        <f t="shared" si="28"/>
        <v>NO</v>
      </c>
      <c r="CQ35" s="45" t="str">
        <f t="shared" si="31"/>
        <v>NO</v>
      </c>
      <c r="CR35" s="45" t="str">
        <f t="shared" si="32"/>
        <v>NO</v>
      </c>
      <c r="CS35" s="47" t="str">
        <f t="shared" si="33"/>
        <v>OK</v>
      </c>
      <c r="CT35" s="20" t="b">
        <f t="shared" si="34"/>
        <v>0</v>
      </c>
      <c r="CU35" s="20" t="b">
        <f t="shared" si="35"/>
        <v>0</v>
      </c>
      <c r="CV35" s="20" t="b">
        <f t="shared" si="36"/>
        <v>0</v>
      </c>
      <c r="CW35" s="20" t="b">
        <f t="shared" si="37"/>
        <v>0</v>
      </c>
      <c r="CX35" s="46" t="str">
        <f t="shared" si="38"/>
        <v>SEQUENCE INCORRECT</v>
      </c>
      <c r="CY35" s="48">
        <f>COUNTIF(B19:B34,T(B35))</f>
        <v>16</v>
      </c>
    </row>
    <row r="36" spans="1:103" s="20" customFormat="1" ht="20.100000000000001" customHeight="1" thickBot="1">
      <c r="A36" s="59"/>
      <c r="B36" s="126"/>
      <c r="C36" s="127"/>
      <c r="D36" s="126"/>
      <c r="E36" s="127"/>
      <c r="F36" s="126"/>
      <c r="G36" s="127"/>
      <c r="H36" s="139" t="str">
        <f>IF(AND(AG36="OK",R36="OK"),IF(AND(A36&lt;&gt;"",D36&lt;&gt;"",F36&lt;&gt;"",OR(D36&lt;=E17,D36="ABS"),OR(F36&lt;=G17,F36="ABS")),IF(AND(F36="ABS"),"ABS",IF(SUM(D36:F36)=0,"ZERO",SUM(D36,F36))),""),"")</f>
        <v/>
      </c>
      <c r="I36" s="140"/>
      <c r="J36" s="140"/>
      <c r="K36" s="140"/>
      <c r="L36" s="140"/>
      <c r="M36" s="140"/>
      <c r="N36" s="140"/>
      <c r="O36" s="140"/>
      <c r="P36" s="141"/>
      <c r="Q36" s="194"/>
      <c r="R36" s="49" t="str">
        <f t="shared" si="1"/>
        <v/>
      </c>
      <c r="S36" s="145" t="str">
        <f>IF(OR(AND(OR(D36&lt;=E17,D36=0,D36="ABS"),OR(F36&lt;=G17,F36=0,F36="ABS"))),IF(OR(AND(A36="",B36="",D36="",F36=""),AND(A36&lt;&gt;"",B36&lt;&gt;"",D36&lt;&gt;"",F36&lt;&gt;"", AG36="OK")),"","Given Marks or Format is incorrect"), "Given Marks or Format is incorrect")</f>
        <v/>
      </c>
      <c r="T36" s="146"/>
      <c r="U36" s="146"/>
      <c r="V36" s="146"/>
      <c r="W36" s="146"/>
      <c r="X36" s="147"/>
      <c r="Y36" s="93"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15"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5"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3" t="b">
        <f>IF(AND( EXACT(LEFT(B36,LEN(G8)), G8),ISNUMBER(INT(MID(B36,(LEN(G8)+1),1))),ISNUMBER(INT(MID(B36,(LEN(G8)+2),1))), MID(B36,(LEN(G8)+1),2)&lt;&gt;"00",OR(ISNUMBER(INT(MID(B36,(LEN(G8)+3),1))),MID(B36,(LEN(G8)+3),1)=""),  OR(AND(ISNUMBER(INT(MID(B36,(LEN(G8)+1),3))),MID(B36,(LEN(G8)+1),1)&lt;&gt;"0", MID(B36,(LEN(G8)+4),1)=""),AND((ISNUMBER(INT(MID(B36,(LEN(G8)+1),2)))),MID(B36,(LEN(G8)+3),1)=""))),"OK")</f>
        <v>0</v>
      </c>
      <c r="AC36" s="14"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5"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6"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0" t="b">
        <f t="shared" si="39"/>
        <v>0</v>
      </c>
      <c r="AG36" s="20" t="str">
        <f t="shared" si="2"/>
        <v>S# INCORRECT</v>
      </c>
      <c r="BO36" s="20" t="str">
        <f t="shared" si="3"/>
        <v/>
      </c>
      <c r="BP36" s="20" t="b">
        <f t="shared" si="4"/>
        <v>0</v>
      </c>
      <c r="BQ36" s="20" t="b">
        <f t="shared" si="5"/>
        <v>0</v>
      </c>
      <c r="BR36" s="20" t="b">
        <f t="shared" si="6"/>
        <v>0</v>
      </c>
      <c r="BS36" s="20" t="str">
        <f t="shared" si="7"/>
        <v/>
      </c>
      <c r="BT36" s="20" t="str">
        <f t="shared" si="8"/>
        <v/>
      </c>
      <c r="BU36" s="20" t="str">
        <f t="shared" si="9"/>
        <v/>
      </c>
      <c r="BV36" s="20" t="str">
        <f t="shared" si="10"/>
        <v/>
      </c>
      <c r="BW36" s="44" t="str">
        <f t="shared" si="11"/>
        <v/>
      </c>
      <c r="BX36" s="45" t="str">
        <f t="shared" si="29"/>
        <v>INCORRECT</v>
      </c>
      <c r="BY36" s="20" t="b">
        <f t="shared" si="30"/>
        <v>0</v>
      </c>
      <c r="BZ36" s="46" t="str">
        <f t="shared" si="12"/>
        <v/>
      </c>
      <c r="CA36" s="20" t="b">
        <f t="shared" si="13"/>
        <v>0</v>
      </c>
      <c r="CB36" s="20" t="b">
        <f t="shared" si="14"/>
        <v>0</v>
      </c>
      <c r="CC36" s="20" t="b">
        <f t="shared" si="15"/>
        <v>0</v>
      </c>
      <c r="CD36" s="20" t="b">
        <f t="shared" si="16"/>
        <v>0</v>
      </c>
      <c r="CE36" s="20" t="b">
        <f t="shared" si="17"/>
        <v>0</v>
      </c>
      <c r="CF36" s="20" t="b">
        <f t="shared" si="18"/>
        <v>0</v>
      </c>
      <c r="CG36" s="20" t="str">
        <f t="shared" si="19"/>
        <v/>
      </c>
      <c r="CH36" s="20" t="str">
        <f t="shared" si="20"/>
        <v/>
      </c>
      <c r="CI36" s="20" t="str">
        <f t="shared" si="21"/>
        <v/>
      </c>
      <c r="CJ36" s="20" t="str">
        <f t="shared" si="22"/>
        <v/>
      </c>
      <c r="CK36" s="20" t="str">
        <f t="shared" si="23"/>
        <v/>
      </c>
      <c r="CL36" s="20" t="str">
        <f t="shared" si="24"/>
        <v/>
      </c>
      <c r="CM36" s="46" t="str">
        <f t="shared" si="25"/>
        <v/>
      </c>
      <c r="CN36" s="46" t="str">
        <f t="shared" si="26"/>
        <v/>
      </c>
      <c r="CO36" s="47" t="str">
        <f t="shared" si="27"/>
        <v>NO</v>
      </c>
      <c r="CP36" s="47" t="str">
        <f t="shared" si="28"/>
        <v>NO</v>
      </c>
      <c r="CQ36" s="45" t="str">
        <f t="shared" si="31"/>
        <v>NO</v>
      </c>
      <c r="CR36" s="45" t="str">
        <f t="shared" si="32"/>
        <v>NO</v>
      </c>
      <c r="CS36" s="47" t="str">
        <f t="shared" si="33"/>
        <v>OK</v>
      </c>
      <c r="CT36" s="20" t="b">
        <f t="shared" si="34"/>
        <v>0</v>
      </c>
      <c r="CU36" s="20" t="b">
        <f t="shared" si="35"/>
        <v>0</v>
      </c>
      <c r="CV36" s="20" t="b">
        <f t="shared" si="36"/>
        <v>0</v>
      </c>
      <c r="CW36" s="20" t="b">
        <f t="shared" si="37"/>
        <v>0</v>
      </c>
      <c r="CX36" s="46" t="str">
        <f t="shared" si="38"/>
        <v>SEQUENCE INCORRECT</v>
      </c>
      <c r="CY36" s="48">
        <f>COUNTIF(B19:B35,T(B36))</f>
        <v>17</v>
      </c>
    </row>
    <row r="37" spans="1:103" s="20" customFormat="1" ht="20.100000000000001" customHeight="1" thickBot="1">
      <c r="A37" s="37"/>
      <c r="B37" s="126"/>
      <c r="C37" s="127"/>
      <c r="D37" s="126"/>
      <c r="E37" s="127"/>
      <c r="F37" s="126"/>
      <c r="G37" s="127"/>
      <c r="H37" s="139" t="str">
        <f>IF(AND(AG37="OK",R37="OK"),IF(AND(A37&lt;&gt;"",D37&lt;&gt;"",F37&lt;&gt;"",OR(D37&lt;=E17,D37="ABS"),OR(F37&lt;=G17,F37="ABS")),IF(AND(F37="ABS"),"ABS",IF(SUM(D37:F37)=0,"ZERO",SUM(D37,F37))),""),"")</f>
        <v/>
      </c>
      <c r="I37" s="140"/>
      <c r="J37" s="140"/>
      <c r="K37" s="140"/>
      <c r="L37" s="140"/>
      <c r="M37" s="140"/>
      <c r="N37" s="140"/>
      <c r="O37" s="140"/>
      <c r="P37" s="141"/>
      <c r="Q37" s="194"/>
      <c r="R37" s="49" t="str">
        <f t="shared" si="1"/>
        <v/>
      </c>
      <c r="S37" s="145" t="str">
        <f>IF(OR(AND(OR(D37&lt;=E17,D37=0,D37="ABS"),OR(F37&lt;=G17,F37=0,F37="ABS"))),IF(OR(AND(A37="",B37="",D37="",F37=""),AND(A37&lt;&gt;"",B37&lt;&gt;"",D37&lt;&gt;"",F37&lt;&gt;"", AG37="OK")),"","Given Marks or Format is incorrect"), "Given Marks or Format is incorrect")</f>
        <v/>
      </c>
      <c r="T37" s="146"/>
      <c r="U37" s="146"/>
      <c r="V37" s="146"/>
      <c r="W37" s="146"/>
      <c r="X37" s="147"/>
      <c r="Y37" s="93"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15"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5"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3" t="b">
        <f>IF(AND( EXACT(LEFT(B37,LEN(G8)), G8),ISNUMBER(INT(MID(B37,(LEN(G8)+1),1))),ISNUMBER(INT(MID(B37,(LEN(G8)+2),1))), MID(B37,(LEN(G8)+1),2)&lt;&gt;"00",OR(ISNUMBER(INT(MID(B37,(LEN(G8)+3),1))),MID(B37,(LEN(G8)+3),1)=""),  OR(AND(ISNUMBER(INT(MID(B37,(LEN(G8)+1),3))),MID(B37,(LEN(G8)+1),1)&lt;&gt;"0", MID(B37,(LEN(G8)+4),1)=""),AND((ISNUMBER(INT(MID(B37,(LEN(G8)+1),2)))),MID(B37,(LEN(G8)+3),1)=""))),"OK")</f>
        <v>0</v>
      </c>
      <c r="AC37" s="14"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5"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6"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0" t="b">
        <f t="shared" si="39"/>
        <v>0</v>
      </c>
      <c r="AG37" s="20" t="str">
        <f t="shared" si="2"/>
        <v>S# INCORRECT</v>
      </c>
      <c r="BO37" s="20" t="str">
        <f t="shared" si="3"/>
        <v/>
      </c>
      <c r="BP37" s="20" t="b">
        <f t="shared" si="4"/>
        <v>0</v>
      </c>
      <c r="BQ37" s="20" t="b">
        <f t="shared" si="5"/>
        <v>0</v>
      </c>
      <c r="BR37" s="20" t="b">
        <f t="shared" si="6"/>
        <v>0</v>
      </c>
      <c r="BS37" s="20" t="str">
        <f t="shared" si="7"/>
        <v/>
      </c>
      <c r="BT37" s="20" t="str">
        <f t="shared" si="8"/>
        <v/>
      </c>
      <c r="BU37" s="20" t="str">
        <f t="shared" si="9"/>
        <v/>
      </c>
      <c r="BV37" s="20" t="str">
        <f t="shared" si="10"/>
        <v/>
      </c>
      <c r="BW37" s="44" t="str">
        <f t="shared" si="11"/>
        <v/>
      </c>
      <c r="BX37" s="45" t="str">
        <f t="shared" si="29"/>
        <v>INCORRECT</v>
      </c>
      <c r="BY37" s="20" t="b">
        <f t="shared" si="30"/>
        <v>0</v>
      </c>
      <c r="BZ37" s="46" t="str">
        <f t="shared" si="12"/>
        <v/>
      </c>
      <c r="CA37" s="20" t="b">
        <f t="shared" si="13"/>
        <v>0</v>
      </c>
      <c r="CB37" s="20" t="b">
        <f t="shared" si="14"/>
        <v>0</v>
      </c>
      <c r="CC37" s="20" t="b">
        <f t="shared" si="15"/>
        <v>0</v>
      </c>
      <c r="CD37" s="20" t="b">
        <f t="shared" si="16"/>
        <v>0</v>
      </c>
      <c r="CE37" s="20" t="b">
        <f t="shared" si="17"/>
        <v>0</v>
      </c>
      <c r="CF37" s="20" t="b">
        <f t="shared" si="18"/>
        <v>0</v>
      </c>
      <c r="CG37" s="20" t="str">
        <f t="shared" si="19"/>
        <v/>
      </c>
      <c r="CH37" s="20" t="str">
        <f t="shared" si="20"/>
        <v/>
      </c>
      <c r="CI37" s="20" t="str">
        <f t="shared" si="21"/>
        <v/>
      </c>
      <c r="CJ37" s="20" t="str">
        <f t="shared" si="22"/>
        <v/>
      </c>
      <c r="CK37" s="20" t="str">
        <f t="shared" si="23"/>
        <v/>
      </c>
      <c r="CL37" s="20" t="str">
        <f t="shared" si="24"/>
        <v/>
      </c>
      <c r="CM37" s="46" t="str">
        <f t="shared" si="25"/>
        <v/>
      </c>
      <c r="CN37" s="46" t="str">
        <f t="shared" si="26"/>
        <v/>
      </c>
      <c r="CO37" s="47" t="str">
        <f t="shared" si="27"/>
        <v>NO</v>
      </c>
      <c r="CP37" s="47" t="str">
        <f t="shared" si="28"/>
        <v>NO</v>
      </c>
      <c r="CQ37" s="45" t="str">
        <f t="shared" si="31"/>
        <v>NO</v>
      </c>
      <c r="CR37" s="45" t="str">
        <f t="shared" si="32"/>
        <v>NO</v>
      </c>
      <c r="CS37" s="47" t="str">
        <f t="shared" si="33"/>
        <v>OK</v>
      </c>
      <c r="CT37" s="20" t="b">
        <f t="shared" si="34"/>
        <v>0</v>
      </c>
      <c r="CU37" s="20" t="b">
        <f t="shared" si="35"/>
        <v>0</v>
      </c>
      <c r="CV37" s="20" t="b">
        <f t="shared" si="36"/>
        <v>0</v>
      </c>
      <c r="CW37" s="20" t="b">
        <f t="shared" si="37"/>
        <v>0</v>
      </c>
      <c r="CX37" s="46" t="str">
        <f t="shared" si="38"/>
        <v>SEQUENCE INCORRECT</v>
      </c>
      <c r="CY37" s="48">
        <f>COUNTIF(B19:B36,T(B37))</f>
        <v>18</v>
      </c>
    </row>
    <row r="38" spans="1:103" s="20" customFormat="1" ht="20.100000000000001" customHeight="1" thickBot="1">
      <c r="A38" s="59"/>
      <c r="B38" s="126"/>
      <c r="C38" s="127"/>
      <c r="D38" s="126"/>
      <c r="E38" s="127"/>
      <c r="F38" s="126"/>
      <c r="G38" s="127"/>
      <c r="H38" s="139" t="str">
        <f>IF(AND(AG38="OK",R38="OK"),IF(AND(A38&lt;&gt;"",D38&lt;&gt;"",F38&lt;&gt;"",OR(D38&lt;=E17,D38="ABS"),OR(F38&lt;=G17,F38="ABS")),IF(AND(F38="ABS"),"ABS",IF(SUM(D38:F38)=0,"ZERO",SUM(D38,F38))),""),"")</f>
        <v/>
      </c>
      <c r="I38" s="140"/>
      <c r="J38" s="140"/>
      <c r="K38" s="140"/>
      <c r="L38" s="140"/>
      <c r="M38" s="140"/>
      <c r="N38" s="140"/>
      <c r="O38" s="140"/>
      <c r="P38" s="141"/>
      <c r="Q38" s="194"/>
      <c r="R38" s="49" t="str">
        <f t="shared" si="1"/>
        <v/>
      </c>
      <c r="S38" s="145" t="str">
        <f>IF(OR(AND(OR(D38&lt;=E17,D38=0,D38="ABS"),OR(F38&lt;=G17,F38=0,F38="ABS"))),IF(OR(AND(A38="",B38="",D38="",F38=""),AND(A38&lt;&gt;"",B38&lt;&gt;"",D38&lt;&gt;"",F38&lt;&gt;"", AG38="OK")),"","Given Marks or Format is incorrect"), "Given Marks or Format is incorrect")</f>
        <v/>
      </c>
      <c r="T38" s="146"/>
      <c r="U38" s="146"/>
      <c r="V38" s="146"/>
      <c r="W38" s="146"/>
      <c r="X38" s="147"/>
      <c r="Y38" s="93"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15"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5"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3" t="b">
        <f>IF(AND( EXACT(LEFT(B38,LEN(G8)), G8),ISNUMBER(INT(MID(B38,(LEN(G8)+1),1))),ISNUMBER(INT(MID(B38,(LEN(G8)+2),1))), MID(B38,(LEN(G8)+1),2)&lt;&gt;"00",OR(ISNUMBER(INT(MID(B38,(LEN(G8)+3),1))),MID(B38,(LEN(G8)+3),1)=""),  OR(AND(ISNUMBER(INT(MID(B38,(LEN(G8)+1),3))),MID(B38,(LEN(G8)+1),1)&lt;&gt;"0", MID(B38,(LEN(G8)+4),1)=""),AND((ISNUMBER(INT(MID(B38,(LEN(G8)+1),2)))),MID(B38,(LEN(G8)+3),1)=""))),"OK")</f>
        <v>0</v>
      </c>
      <c r="AC38" s="14"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5"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6"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0" t="b">
        <f t="shared" si="39"/>
        <v>0</v>
      </c>
      <c r="AG38" s="20" t="str">
        <f t="shared" si="2"/>
        <v>S# INCORRECT</v>
      </c>
      <c r="BO38" s="20" t="str">
        <f t="shared" si="3"/>
        <v/>
      </c>
      <c r="BP38" s="20" t="b">
        <f t="shared" si="4"/>
        <v>0</v>
      </c>
      <c r="BQ38" s="20" t="b">
        <f t="shared" si="5"/>
        <v>0</v>
      </c>
      <c r="BR38" s="20" t="b">
        <f t="shared" si="6"/>
        <v>0</v>
      </c>
      <c r="BS38" s="20" t="str">
        <f t="shared" si="7"/>
        <v/>
      </c>
      <c r="BT38" s="20" t="str">
        <f t="shared" si="8"/>
        <v/>
      </c>
      <c r="BU38" s="20" t="str">
        <f t="shared" si="9"/>
        <v/>
      </c>
      <c r="BV38" s="20" t="str">
        <f t="shared" si="10"/>
        <v/>
      </c>
      <c r="BW38" s="44" t="str">
        <f t="shared" si="11"/>
        <v/>
      </c>
      <c r="BX38" s="45" t="str">
        <f t="shared" si="29"/>
        <v>INCORRECT</v>
      </c>
      <c r="BY38" s="20" t="b">
        <f t="shared" si="30"/>
        <v>0</v>
      </c>
      <c r="BZ38" s="46" t="str">
        <f t="shared" si="12"/>
        <v/>
      </c>
      <c r="CA38" s="20" t="b">
        <f t="shared" si="13"/>
        <v>0</v>
      </c>
      <c r="CB38" s="20" t="b">
        <f t="shared" si="14"/>
        <v>0</v>
      </c>
      <c r="CC38" s="20" t="b">
        <f t="shared" si="15"/>
        <v>0</v>
      </c>
      <c r="CD38" s="20" t="b">
        <f t="shared" si="16"/>
        <v>0</v>
      </c>
      <c r="CE38" s="20" t="b">
        <f t="shared" si="17"/>
        <v>0</v>
      </c>
      <c r="CF38" s="20" t="b">
        <f t="shared" si="18"/>
        <v>0</v>
      </c>
      <c r="CG38" s="20" t="str">
        <f t="shared" si="19"/>
        <v/>
      </c>
      <c r="CH38" s="20" t="str">
        <f t="shared" si="20"/>
        <v/>
      </c>
      <c r="CI38" s="20" t="str">
        <f t="shared" si="21"/>
        <v/>
      </c>
      <c r="CJ38" s="20" t="str">
        <f t="shared" si="22"/>
        <v/>
      </c>
      <c r="CK38" s="20" t="str">
        <f t="shared" si="23"/>
        <v/>
      </c>
      <c r="CL38" s="20" t="str">
        <f t="shared" si="24"/>
        <v/>
      </c>
      <c r="CM38" s="46" t="str">
        <f t="shared" si="25"/>
        <v/>
      </c>
      <c r="CN38" s="46" t="str">
        <f t="shared" si="26"/>
        <v/>
      </c>
      <c r="CO38" s="47" t="str">
        <f t="shared" si="27"/>
        <v>NO</v>
      </c>
      <c r="CP38" s="47" t="str">
        <f t="shared" si="28"/>
        <v>NO</v>
      </c>
      <c r="CQ38" s="45" t="str">
        <f t="shared" si="31"/>
        <v>NO</v>
      </c>
      <c r="CR38" s="45" t="str">
        <f t="shared" si="32"/>
        <v>NO</v>
      </c>
      <c r="CS38" s="47" t="str">
        <f t="shared" si="33"/>
        <v>OK</v>
      </c>
      <c r="CT38" s="20" t="b">
        <f t="shared" si="34"/>
        <v>0</v>
      </c>
      <c r="CU38" s="20" t="b">
        <f t="shared" si="35"/>
        <v>0</v>
      </c>
      <c r="CV38" s="20" t="b">
        <f t="shared" si="36"/>
        <v>0</v>
      </c>
      <c r="CW38" s="20" t="b">
        <f t="shared" si="37"/>
        <v>0</v>
      </c>
      <c r="CX38" s="46" t="str">
        <f t="shared" si="38"/>
        <v>SEQUENCE INCORRECT</v>
      </c>
      <c r="CY38" s="48">
        <f>COUNTIF(B19:B37,T(B38))</f>
        <v>19</v>
      </c>
    </row>
    <row r="39" spans="1:103" ht="14.25" customHeight="1" thickBot="1">
      <c r="A39" s="42" t="s">
        <v>140</v>
      </c>
      <c r="B39" s="42" t="s">
        <v>140</v>
      </c>
      <c r="C39" s="151" t="s">
        <v>127</v>
      </c>
      <c r="D39" s="151"/>
      <c r="E39" s="151"/>
      <c r="F39" s="151"/>
      <c r="G39" s="151"/>
      <c r="H39" s="151"/>
      <c r="I39" s="151"/>
      <c r="J39" s="151"/>
      <c r="K39" s="151"/>
      <c r="L39" s="151"/>
      <c r="M39" s="151"/>
      <c r="N39" s="151"/>
      <c r="O39" s="151"/>
      <c r="P39" s="151"/>
      <c r="Q39" s="194"/>
      <c r="R39" s="19">
        <f>COUNTIF(R19:R38,"FORMAT INCORRECT")+COUNTIF(R19:R38,"SEQUENCE INCORRECT")</f>
        <v>0</v>
      </c>
      <c r="S39" s="142">
        <f>COUNTIF(S19:S38,"Given Marks or Format is incorrect")</f>
        <v>0</v>
      </c>
      <c r="T39" s="143"/>
      <c r="U39" s="143"/>
      <c r="V39" s="143"/>
      <c r="W39" s="143"/>
      <c r="X39" s="143"/>
      <c r="Y39" s="143"/>
      <c r="Z39" s="143"/>
      <c r="AA39" s="143"/>
      <c r="AB39" s="143"/>
      <c r="AC39" s="144"/>
    </row>
    <row r="40" spans="1:103" ht="11.25" customHeight="1" thickBot="1">
      <c r="A40" s="43" t="s">
        <v>140</v>
      </c>
      <c r="B40" s="43" t="s">
        <v>140</v>
      </c>
      <c r="C40" s="152"/>
      <c r="D40" s="152"/>
      <c r="E40" s="152"/>
      <c r="F40" s="152"/>
      <c r="G40" s="152"/>
      <c r="H40" s="152"/>
      <c r="I40" s="152"/>
      <c r="J40" s="152"/>
      <c r="K40" s="152"/>
      <c r="L40" s="152"/>
      <c r="M40" s="152"/>
      <c r="N40" s="152"/>
      <c r="O40" s="152"/>
      <c r="P40" s="152"/>
      <c r="Q40" s="194"/>
      <c r="R40" s="289"/>
      <c r="S40" s="289"/>
      <c r="T40" s="289"/>
      <c r="U40" s="289"/>
      <c r="V40" s="289"/>
      <c r="W40" s="289"/>
      <c r="X40" s="289"/>
      <c r="Y40" s="85"/>
      <c r="Z40" s="73"/>
      <c r="AA40" s="73"/>
    </row>
    <row r="41" spans="1:103" ht="15.75" customHeight="1">
      <c r="A41" s="231"/>
      <c r="B41" s="231"/>
      <c r="C41" s="231"/>
      <c r="D41" s="231"/>
      <c r="E41" s="231"/>
      <c r="F41" s="231"/>
      <c r="G41" s="231"/>
      <c r="H41" s="231"/>
      <c r="I41" s="231"/>
      <c r="J41" s="231"/>
      <c r="K41" s="231"/>
      <c r="L41" s="231"/>
      <c r="M41" s="231"/>
      <c r="N41" s="231"/>
      <c r="O41" s="231"/>
      <c r="P41" s="231"/>
      <c r="Q41" s="194"/>
      <c r="R41" s="221" t="s">
        <v>130</v>
      </c>
      <c r="S41" s="222"/>
      <c r="T41" s="223"/>
      <c r="U41" s="227">
        <f>SUM(R39:AC39)</f>
        <v>0</v>
      </c>
      <c r="V41" s="228"/>
      <c r="W41" s="218"/>
      <c r="X41" s="111"/>
      <c r="Y41" s="86"/>
      <c r="Z41" s="74"/>
      <c r="AA41" s="74"/>
    </row>
    <row r="42" spans="1:103" ht="24.75" customHeight="1" thickBot="1">
      <c r="A42" s="232"/>
      <c r="B42" s="232"/>
      <c r="C42" s="232"/>
      <c r="D42" s="232"/>
      <c r="E42" s="232"/>
      <c r="F42" s="232"/>
      <c r="G42" s="232"/>
      <c r="H42" s="232"/>
      <c r="I42" s="232"/>
      <c r="J42" s="232"/>
      <c r="K42" s="232"/>
      <c r="L42" s="232"/>
      <c r="M42" s="232"/>
      <c r="N42" s="232"/>
      <c r="O42" s="232"/>
      <c r="P42" s="232"/>
      <c r="Q42" s="194"/>
      <c r="R42" s="224"/>
      <c r="S42" s="225"/>
      <c r="T42" s="226"/>
      <c r="U42" s="229"/>
      <c r="V42" s="230"/>
      <c r="W42" s="218"/>
      <c r="X42" s="111"/>
      <c r="Y42" s="86"/>
      <c r="Z42" s="74"/>
      <c r="AA42" s="74"/>
    </row>
    <row r="43" spans="1:103" ht="15.75" customHeight="1">
      <c r="A43" s="148" t="s">
        <v>129</v>
      </c>
      <c r="B43" s="148"/>
      <c r="C43" s="148"/>
      <c r="D43" s="111"/>
      <c r="E43" s="111"/>
      <c r="F43" s="148" t="s">
        <v>16</v>
      </c>
      <c r="G43" s="148"/>
      <c r="H43" s="148"/>
      <c r="I43" s="148"/>
      <c r="J43" s="111"/>
      <c r="K43" s="111"/>
      <c r="L43" s="148" t="s">
        <v>17</v>
      </c>
      <c r="M43" s="148"/>
      <c r="N43" s="148"/>
      <c r="O43" s="148"/>
      <c r="P43" s="148"/>
      <c r="Q43" s="194"/>
      <c r="R43" s="202" t="s">
        <v>144</v>
      </c>
      <c r="S43" s="203"/>
      <c r="T43" s="203"/>
      <c r="U43" s="203"/>
      <c r="V43" s="203"/>
      <c r="W43" s="203"/>
      <c r="X43" s="204"/>
      <c r="Y43" s="83"/>
      <c r="Z43" s="72"/>
      <c r="AA43" s="72"/>
    </row>
    <row r="44" spans="1:103" ht="15.75" customHeight="1">
      <c r="A44" s="149"/>
      <c r="B44" s="149"/>
      <c r="C44" s="149"/>
      <c r="D44" s="111"/>
      <c r="E44" s="111"/>
      <c r="F44" s="149"/>
      <c r="G44" s="149"/>
      <c r="H44" s="149"/>
      <c r="I44" s="149"/>
      <c r="J44" s="111"/>
      <c r="K44" s="111"/>
      <c r="L44" s="149"/>
      <c r="M44" s="149"/>
      <c r="N44" s="149"/>
      <c r="O44" s="149"/>
      <c r="P44" s="149"/>
      <c r="Q44" s="194"/>
      <c r="R44" s="205"/>
      <c r="S44" s="206"/>
      <c r="T44" s="206"/>
      <c r="U44" s="206"/>
      <c r="V44" s="206"/>
      <c r="W44" s="206"/>
      <c r="X44" s="207"/>
      <c r="Y44" s="83"/>
      <c r="Z44" s="72"/>
      <c r="AA44" s="72"/>
    </row>
    <row r="45" spans="1:103" ht="15.75" customHeight="1">
      <c r="A45" s="150"/>
      <c r="B45" s="150"/>
      <c r="C45" s="150"/>
      <c r="D45" s="233"/>
      <c r="E45" s="233"/>
      <c r="F45" s="150"/>
      <c r="G45" s="150"/>
      <c r="H45" s="150"/>
      <c r="I45" s="150"/>
      <c r="J45" s="233"/>
      <c r="K45" s="233"/>
      <c r="L45" s="150"/>
      <c r="M45" s="150"/>
      <c r="N45" s="150"/>
      <c r="O45" s="150"/>
      <c r="P45" s="150"/>
      <c r="Q45" s="194"/>
      <c r="R45" s="205"/>
      <c r="S45" s="206"/>
      <c r="T45" s="206"/>
      <c r="U45" s="206"/>
      <c r="V45" s="206"/>
      <c r="W45" s="206"/>
      <c r="X45" s="207"/>
      <c r="Y45" s="83"/>
      <c r="Z45" s="72"/>
      <c r="AA45" s="72"/>
    </row>
    <row r="46" spans="1:103" ht="15.75" customHeight="1">
      <c r="A46" s="34" t="s">
        <v>13</v>
      </c>
      <c r="B46" s="252" t="s">
        <v>169</v>
      </c>
      <c r="C46" s="253"/>
      <c r="D46" s="253"/>
      <c r="E46" s="253"/>
      <c r="F46" s="253"/>
      <c r="G46" s="253"/>
      <c r="H46" s="253"/>
      <c r="I46" s="253"/>
      <c r="J46" s="253"/>
      <c r="K46" s="253"/>
      <c r="L46" s="253"/>
      <c r="M46" s="253"/>
      <c r="N46" s="253"/>
      <c r="O46" s="253"/>
      <c r="P46" s="254"/>
      <c r="Q46" s="194"/>
      <c r="R46" s="205"/>
      <c r="S46" s="206"/>
      <c r="T46" s="206"/>
      <c r="U46" s="206"/>
      <c r="V46" s="206"/>
      <c r="W46" s="206"/>
      <c r="X46" s="207"/>
      <c r="Y46" s="83"/>
      <c r="Z46" s="72"/>
      <c r="AA46" s="72"/>
    </row>
    <row r="47" spans="1:103" ht="12.75" customHeight="1" thickBot="1">
      <c r="A47" s="36">
        <f>$U$41</f>
        <v>0</v>
      </c>
      <c r="B47" s="255"/>
      <c r="C47" s="256"/>
      <c r="D47" s="256"/>
      <c r="E47" s="256"/>
      <c r="F47" s="256"/>
      <c r="G47" s="256"/>
      <c r="H47" s="256"/>
      <c r="I47" s="256"/>
      <c r="J47" s="256"/>
      <c r="K47" s="256"/>
      <c r="L47" s="256"/>
      <c r="M47" s="256"/>
      <c r="N47" s="256"/>
      <c r="O47" s="256"/>
      <c r="P47" s="257"/>
      <c r="Q47" s="194"/>
      <c r="R47" s="208"/>
      <c r="S47" s="209"/>
      <c r="T47" s="209"/>
      <c r="U47" s="209"/>
      <c r="V47" s="209"/>
      <c r="W47" s="209"/>
      <c r="X47" s="210"/>
      <c r="Y47" s="83"/>
      <c r="Z47" s="72"/>
      <c r="AA47" s="72"/>
    </row>
    <row r="48" spans="1:103" ht="15.75" customHeight="1">
      <c r="A48" s="231"/>
      <c r="B48" s="231"/>
      <c r="C48" s="231"/>
      <c r="D48" s="231"/>
      <c r="E48" s="231"/>
      <c r="F48" s="231"/>
      <c r="G48" s="231"/>
      <c r="H48" s="231"/>
      <c r="I48" s="231"/>
      <c r="J48" s="231"/>
      <c r="K48" s="231"/>
      <c r="L48" s="231"/>
      <c r="M48" s="231"/>
      <c r="N48" s="231"/>
      <c r="O48" s="231"/>
      <c r="P48" s="231"/>
      <c r="Q48" s="111"/>
      <c r="R48" s="117" t="s">
        <v>148</v>
      </c>
      <c r="S48" s="118"/>
      <c r="T48" s="118"/>
      <c r="U48" s="118"/>
      <c r="V48" s="118"/>
      <c r="W48" s="118"/>
      <c r="X48" s="118"/>
      <c r="Y48" s="118"/>
      <c r="Z48" s="118"/>
      <c r="AA48" s="118"/>
      <c r="AB48" s="118"/>
      <c r="AC48" s="119"/>
    </row>
    <row r="49" spans="1:29" ht="16.5" customHeight="1" thickBot="1">
      <c r="A49" s="232"/>
      <c r="B49" s="232"/>
      <c r="C49" s="232"/>
      <c r="D49" s="232"/>
      <c r="E49" s="232"/>
      <c r="F49" s="232"/>
      <c r="G49" s="232"/>
      <c r="H49" s="232"/>
      <c r="I49" s="232"/>
      <c r="J49" s="232"/>
      <c r="K49" s="232"/>
      <c r="L49" s="232"/>
      <c r="M49" s="232"/>
      <c r="N49" s="232"/>
      <c r="O49" s="232"/>
      <c r="P49" s="232"/>
      <c r="Q49" s="111"/>
      <c r="R49" s="120"/>
      <c r="S49" s="121"/>
      <c r="T49" s="121"/>
      <c r="U49" s="121"/>
      <c r="V49" s="121"/>
      <c r="W49" s="121"/>
      <c r="X49" s="121"/>
      <c r="Y49" s="121"/>
      <c r="Z49" s="121"/>
      <c r="AA49" s="121"/>
      <c r="AB49" s="121"/>
      <c r="AC49" s="122"/>
    </row>
    <row r="50" spans="1:29" ht="21" thickBot="1">
      <c r="A50" s="232"/>
      <c r="B50" s="232"/>
      <c r="C50" s="232"/>
      <c r="D50" s="232"/>
      <c r="E50" s="232"/>
      <c r="F50" s="232"/>
      <c r="G50" s="232"/>
      <c r="H50" s="232"/>
      <c r="I50" s="232"/>
      <c r="J50" s="232"/>
      <c r="K50" s="232"/>
      <c r="L50" s="232"/>
      <c r="M50" s="232"/>
      <c r="N50" s="232"/>
      <c r="O50" s="232"/>
      <c r="P50" s="232"/>
      <c r="Q50" s="111"/>
      <c r="R50" s="50" t="s">
        <v>7</v>
      </c>
      <c r="S50" s="123" t="s">
        <v>8</v>
      </c>
      <c r="T50" s="124"/>
      <c r="U50" s="125"/>
      <c r="V50" s="114" t="s">
        <v>154</v>
      </c>
      <c r="W50" s="115"/>
      <c r="X50" s="115"/>
      <c r="Y50" s="115"/>
      <c r="Z50" s="115"/>
      <c r="AA50" s="115"/>
      <c r="AB50" s="115"/>
      <c r="AC50" s="116"/>
    </row>
    <row r="51" spans="1:29" ht="16.5" thickBot="1">
      <c r="A51" s="232"/>
      <c r="B51" s="232"/>
      <c r="C51" s="232"/>
      <c r="D51" s="232"/>
      <c r="E51" s="232"/>
      <c r="F51" s="232"/>
      <c r="G51" s="232"/>
      <c r="H51" s="232"/>
      <c r="I51" s="232"/>
      <c r="J51" s="232"/>
      <c r="K51" s="232"/>
      <c r="L51" s="232"/>
      <c r="M51" s="232"/>
      <c r="N51" s="232"/>
      <c r="O51" s="232"/>
      <c r="P51" s="232"/>
      <c r="Q51" s="111"/>
      <c r="R51" s="51">
        <v>1</v>
      </c>
      <c r="S51" s="112" t="s">
        <v>141</v>
      </c>
      <c r="T51" s="113"/>
      <c r="U51" s="113"/>
      <c r="V51" s="58">
        <v>1</v>
      </c>
      <c r="W51" s="110" t="s">
        <v>155</v>
      </c>
      <c r="X51" s="110"/>
      <c r="Y51" s="90"/>
      <c r="Z51" s="78"/>
      <c r="AA51" s="78"/>
      <c r="AB51" s="52"/>
      <c r="AC51" s="53"/>
    </row>
    <row r="52" spans="1:29" ht="16.5" thickBot="1">
      <c r="A52" s="232"/>
      <c r="B52" s="232"/>
      <c r="C52" s="232"/>
      <c r="D52" s="232"/>
      <c r="E52" s="232"/>
      <c r="F52" s="232"/>
      <c r="G52" s="232"/>
      <c r="H52" s="232"/>
      <c r="I52" s="232"/>
      <c r="J52" s="232"/>
      <c r="K52" s="232"/>
      <c r="L52" s="232"/>
      <c r="M52" s="232"/>
      <c r="N52" s="232"/>
      <c r="O52" s="232"/>
      <c r="P52" s="232"/>
      <c r="Q52" s="111"/>
      <c r="R52" s="51">
        <v>2</v>
      </c>
      <c r="S52" s="112" t="s">
        <v>142</v>
      </c>
      <c r="T52" s="113"/>
      <c r="U52" s="113"/>
      <c r="V52" s="58">
        <v>2</v>
      </c>
      <c r="W52" s="110" t="s">
        <v>156</v>
      </c>
      <c r="X52" s="110"/>
      <c r="Y52" s="92"/>
      <c r="Z52" s="80"/>
      <c r="AA52" s="80"/>
      <c r="AB52" s="54"/>
      <c r="AC52" s="55"/>
    </row>
    <row r="53" spans="1:29" ht="16.5" thickBot="1">
      <c r="A53" s="232"/>
      <c r="B53" s="232"/>
      <c r="C53" s="232"/>
      <c r="D53" s="232"/>
      <c r="E53" s="232"/>
      <c r="F53" s="232"/>
      <c r="G53" s="232"/>
      <c r="H53" s="232"/>
      <c r="I53" s="232"/>
      <c r="J53" s="232"/>
      <c r="K53" s="232"/>
      <c r="L53" s="232"/>
      <c r="M53" s="232"/>
      <c r="N53" s="232"/>
      <c r="O53" s="232"/>
      <c r="P53" s="232"/>
      <c r="Q53" s="111"/>
      <c r="R53" s="51">
        <v>3</v>
      </c>
      <c r="S53" s="112" t="s">
        <v>149</v>
      </c>
      <c r="T53" s="113"/>
      <c r="U53" s="113"/>
      <c r="V53" s="58">
        <v>3</v>
      </c>
      <c r="W53" s="110" t="s">
        <v>157</v>
      </c>
      <c r="X53" s="110"/>
      <c r="Y53" s="92"/>
      <c r="Z53" s="80"/>
      <c r="AA53" s="80"/>
      <c r="AB53" s="54"/>
      <c r="AC53" s="55"/>
    </row>
    <row r="54" spans="1:29" ht="16.5" thickBot="1">
      <c r="A54" s="232"/>
      <c r="B54" s="232"/>
      <c r="C54" s="232"/>
      <c r="D54" s="232"/>
      <c r="E54" s="232"/>
      <c r="F54" s="232"/>
      <c r="G54" s="232"/>
      <c r="H54" s="232"/>
      <c r="I54" s="232"/>
      <c r="J54" s="232"/>
      <c r="K54" s="232"/>
      <c r="L54" s="232"/>
      <c r="M54" s="232"/>
      <c r="N54" s="232"/>
      <c r="O54" s="232"/>
      <c r="P54" s="232"/>
      <c r="Q54" s="111"/>
      <c r="R54" s="51">
        <v>4</v>
      </c>
      <c r="S54" s="112" t="s">
        <v>150</v>
      </c>
      <c r="T54" s="113"/>
      <c r="U54" s="113"/>
      <c r="V54" s="58">
        <v>4</v>
      </c>
      <c r="W54" s="110" t="s">
        <v>158</v>
      </c>
      <c r="X54" s="110"/>
      <c r="Y54" s="92"/>
      <c r="Z54" s="80"/>
      <c r="AA54" s="80"/>
      <c r="AB54" s="54"/>
      <c r="AC54" s="55"/>
    </row>
    <row r="55" spans="1:29" ht="16.5" thickBot="1">
      <c r="A55" s="232"/>
      <c r="B55" s="232"/>
      <c r="C55" s="232"/>
      <c r="D55" s="232"/>
      <c r="E55" s="232"/>
      <c r="F55" s="232"/>
      <c r="G55" s="232"/>
      <c r="H55" s="232"/>
      <c r="I55" s="232"/>
      <c r="J55" s="232"/>
      <c r="K55" s="232"/>
      <c r="L55" s="232"/>
      <c r="M55" s="232"/>
      <c r="N55" s="232"/>
      <c r="O55" s="232"/>
      <c r="P55" s="232"/>
      <c r="Q55" s="111"/>
      <c r="R55" s="51">
        <v>5</v>
      </c>
      <c r="S55" s="112" t="s">
        <v>151</v>
      </c>
      <c r="T55" s="113"/>
      <c r="U55" s="113"/>
      <c r="V55" s="58">
        <v>5</v>
      </c>
      <c r="W55" s="110" t="s">
        <v>159</v>
      </c>
      <c r="X55" s="110"/>
      <c r="Y55" s="92"/>
      <c r="Z55" s="80"/>
      <c r="AA55" s="80"/>
      <c r="AB55" s="54"/>
      <c r="AC55" s="55"/>
    </row>
    <row r="56" spans="1:29" ht="16.5" thickBot="1">
      <c r="A56" s="232"/>
      <c r="B56" s="232"/>
      <c r="C56" s="232"/>
      <c r="D56" s="232"/>
      <c r="E56" s="232"/>
      <c r="F56" s="232"/>
      <c r="G56" s="232"/>
      <c r="H56" s="232"/>
      <c r="I56" s="232"/>
      <c r="J56" s="232"/>
      <c r="K56" s="232"/>
      <c r="L56" s="232"/>
      <c r="M56" s="232"/>
      <c r="N56" s="232"/>
      <c r="O56" s="232"/>
      <c r="P56" s="232"/>
      <c r="Q56" s="111"/>
      <c r="R56" s="51">
        <v>6</v>
      </c>
      <c r="S56" s="112" t="s">
        <v>152</v>
      </c>
      <c r="T56" s="113"/>
      <c r="U56" s="113"/>
      <c r="V56" s="58">
        <v>6</v>
      </c>
      <c r="W56" s="110" t="s">
        <v>160</v>
      </c>
      <c r="X56" s="110"/>
      <c r="Y56" s="92"/>
      <c r="Z56" s="80"/>
      <c r="AA56" s="80"/>
      <c r="AB56" s="54"/>
      <c r="AC56" s="55"/>
    </row>
    <row r="57" spans="1:29" ht="16.5" thickBot="1">
      <c r="A57" s="232"/>
      <c r="B57" s="232"/>
      <c r="C57" s="232"/>
      <c r="D57" s="232"/>
      <c r="E57" s="232"/>
      <c r="F57" s="232"/>
      <c r="G57" s="232"/>
      <c r="H57" s="232"/>
      <c r="I57" s="232"/>
      <c r="J57" s="232"/>
      <c r="K57" s="232"/>
      <c r="L57" s="232"/>
      <c r="M57" s="232"/>
      <c r="N57" s="232"/>
      <c r="O57" s="232"/>
      <c r="P57" s="232"/>
      <c r="Q57" s="111"/>
      <c r="R57" s="51">
        <v>7</v>
      </c>
      <c r="S57" s="112" t="s">
        <v>153</v>
      </c>
      <c r="T57" s="113"/>
      <c r="U57" s="113"/>
      <c r="V57" s="58">
        <v>7</v>
      </c>
      <c r="W57" s="110" t="s">
        <v>161</v>
      </c>
      <c r="X57" s="110"/>
      <c r="Y57" s="84"/>
      <c r="Z57" s="71"/>
      <c r="AA57" s="71"/>
      <c r="AB57" s="56"/>
      <c r="AC57" s="57"/>
    </row>
    <row r="58" spans="1:29">
      <c r="B58" s="2"/>
      <c r="C58" s="2"/>
      <c r="Q58" s="111"/>
    </row>
    <row r="59" spans="1:29">
      <c r="B59" s="2"/>
      <c r="C59" s="2"/>
      <c r="Q59" s="111"/>
    </row>
    <row r="60" spans="1:29">
      <c r="B60" s="2"/>
      <c r="C60" s="2"/>
      <c r="Q60" s="111"/>
    </row>
    <row r="61" spans="1:29">
      <c r="B61" s="2"/>
      <c r="C61" s="2"/>
      <c r="Q61" s="111"/>
    </row>
    <row r="62" spans="1:29">
      <c r="B62" s="2"/>
      <c r="C62" s="2"/>
      <c r="Q62" s="111"/>
    </row>
    <row r="63" spans="1:29">
      <c r="B63" s="2"/>
      <c r="C63" s="2"/>
      <c r="Q63" s="111"/>
    </row>
    <row r="64" spans="1:29">
      <c r="B64" s="2"/>
      <c r="C64" s="2"/>
      <c r="Q64" s="111"/>
    </row>
    <row r="65" spans="2:17">
      <c r="B65" s="2"/>
      <c r="C65" s="2"/>
      <c r="Q65" s="111"/>
    </row>
    <row r="66" spans="2:17">
      <c r="B66" s="2"/>
      <c r="C66" s="2"/>
      <c r="Q66" s="111"/>
    </row>
    <row r="67" spans="2:17">
      <c r="B67" s="2"/>
      <c r="C67" s="2"/>
      <c r="Q67" s="111"/>
    </row>
  </sheetData>
  <sheetProtection password="8D2A" sheet="1" objects="1" scenarios="1" selectLockedCells="1" autoFilter="0"/>
  <autoFilter ref="A18:C18">
    <filterColumn colId="1" showButton="0"/>
  </autoFilter>
  <dataConsolidate/>
  <mergeCells count="180">
    <mergeCell ref="A48:P57"/>
    <mergeCell ref="C39:P40"/>
    <mergeCell ref="F18:G18"/>
    <mergeCell ref="H18:P18"/>
    <mergeCell ref="S18:X18"/>
    <mergeCell ref="D43:E45"/>
    <mergeCell ref="A41:P42"/>
    <mergeCell ref="R41:T42"/>
    <mergeCell ref="U41:V42"/>
    <mergeCell ref="W41:X42"/>
    <mergeCell ref="S39:AC39"/>
    <mergeCell ref="R40:X40"/>
    <mergeCell ref="J43:K45"/>
    <mergeCell ref="B36:C36"/>
    <mergeCell ref="D36:E36"/>
    <mergeCell ref="F36:G36"/>
    <mergeCell ref="H36:P36"/>
    <mergeCell ref="S36:X36"/>
    <mergeCell ref="B37:C37"/>
    <mergeCell ref="D37:E37"/>
    <mergeCell ref="A43:C45"/>
    <mergeCell ref="F43:I45"/>
    <mergeCell ref="L43:P45"/>
    <mergeCell ref="R43:X47"/>
    <mergeCell ref="B46:P47"/>
    <mergeCell ref="B38:C38"/>
    <mergeCell ref="D38:E38"/>
    <mergeCell ref="F38:G38"/>
    <mergeCell ref="H38:P38"/>
    <mergeCell ref="S38:X38"/>
    <mergeCell ref="F37:G37"/>
    <mergeCell ref="H37:P37"/>
    <mergeCell ref="S37:X37"/>
    <mergeCell ref="B34:C34"/>
    <mergeCell ref="D34:E34"/>
    <mergeCell ref="F34:G34"/>
    <mergeCell ref="H34:P34"/>
    <mergeCell ref="S34:X34"/>
    <mergeCell ref="B35:C35"/>
    <mergeCell ref="D35:E35"/>
    <mergeCell ref="F35:G35"/>
    <mergeCell ref="H35:P35"/>
    <mergeCell ref="S35:X35"/>
    <mergeCell ref="B32:C32"/>
    <mergeCell ref="D32:E32"/>
    <mergeCell ref="F32:G32"/>
    <mergeCell ref="H32:P32"/>
    <mergeCell ref="S32:X32"/>
    <mergeCell ref="B33:C33"/>
    <mergeCell ref="D33:E33"/>
    <mergeCell ref="F33:G33"/>
    <mergeCell ref="H33:P33"/>
    <mergeCell ref="S33:X33"/>
    <mergeCell ref="B30:C30"/>
    <mergeCell ref="D30:E30"/>
    <mergeCell ref="F30:G30"/>
    <mergeCell ref="H30:P30"/>
    <mergeCell ref="S30:X30"/>
    <mergeCell ref="B31:C31"/>
    <mergeCell ref="D31:E31"/>
    <mergeCell ref="F31:G31"/>
    <mergeCell ref="H31:P31"/>
    <mergeCell ref="S31:X31"/>
    <mergeCell ref="B28:C28"/>
    <mergeCell ref="D28:E28"/>
    <mergeCell ref="F28:G28"/>
    <mergeCell ref="H28:P28"/>
    <mergeCell ref="S28:X28"/>
    <mergeCell ref="B29:C29"/>
    <mergeCell ref="D29:E29"/>
    <mergeCell ref="F29:G29"/>
    <mergeCell ref="H29:P29"/>
    <mergeCell ref="S29:X29"/>
    <mergeCell ref="B26:C26"/>
    <mergeCell ref="D26:E26"/>
    <mergeCell ref="F26:G26"/>
    <mergeCell ref="H26:P26"/>
    <mergeCell ref="S26:X26"/>
    <mergeCell ref="B27:C27"/>
    <mergeCell ref="D27:E27"/>
    <mergeCell ref="F27:G27"/>
    <mergeCell ref="H27:P27"/>
    <mergeCell ref="S27:X27"/>
    <mergeCell ref="B24:C24"/>
    <mergeCell ref="D24:E24"/>
    <mergeCell ref="F24:G24"/>
    <mergeCell ref="H24:P24"/>
    <mergeCell ref="S24:X24"/>
    <mergeCell ref="B25:C25"/>
    <mergeCell ref="D25:E25"/>
    <mergeCell ref="F25:G25"/>
    <mergeCell ref="H25:P25"/>
    <mergeCell ref="S25:X25"/>
    <mergeCell ref="D18:E18"/>
    <mergeCell ref="F21:G21"/>
    <mergeCell ref="B19:C19"/>
    <mergeCell ref="D19:E19"/>
    <mergeCell ref="F19:G19"/>
    <mergeCell ref="H19:P19"/>
    <mergeCell ref="S19:X19"/>
    <mergeCell ref="B12:C17"/>
    <mergeCell ref="D12:N13"/>
    <mergeCell ref="O12:P13"/>
    <mergeCell ref="H14:P16"/>
    <mergeCell ref="B22:C22"/>
    <mergeCell ref="D22:E22"/>
    <mergeCell ref="F22:G22"/>
    <mergeCell ref="H22:P22"/>
    <mergeCell ref="S22:X22"/>
    <mergeCell ref="B23:C23"/>
    <mergeCell ref="D23:E23"/>
    <mergeCell ref="F23:G23"/>
    <mergeCell ref="H23:P23"/>
    <mergeCell ref="S23:X23"/>
    <mergeCell ref="A5:P5"/>
    <mergeCell ref="A6:D6"/>
    <mergeCell ref="E6:P6"/>
    <mergeCell ref="B4:C4"/>
    <mergeCell ref="D4:K4"/>
    <mergeCell ref="U6:X10"/>
    <mergeCell ref="K10:P10"/>
    <mergeCell ref="G8:H8"/>
    <mergeCell ref="I8:M8"/>
    <mergeCell ref="N8:P8"/>
    <mergeCell ref="B9:K9"/>
    <mergeCell ref="A10:B10"/>
    <mergeCell ref="C10:G10"/>
    <mergeCell ref="H10:J10"/>
    <mergeCell ref="L9:N9"/>
    <mergeCell ref="O9:P9"/>
    <mergeCell ref="A7:B7"/>
    <mergeCell ref="C7:P7"/>
    <mergeCell ref="E8:F8"/>
    <mergeCell ref="R1:T16"/>
    <mergeCell ref="A1:A4"/>
    <mergeCell ref="D11:E11"/>
    <mergeCell ref="D14:E16"/>
    <mergeCell ref="F14:G16"/>
    <mergeCell ref="O1:P3"/>
    <mergeCell ref="Q1:Q47"/>
    <mergeCell ref="A12:A17"/>
    <mergeCell ref="B20:C20"/>
    <mergeCell ref="D20:E20"/>
    <mergeCell ref="F20:G20"/>
    <mergeCell ref="H20:P20"/>
    <mergeCell ref="S20:X20"/>
    <mergeCell ref="B21:C21"/>
    <mergeCell ref="D21:E21"/>
    <mergeCell ref="B18:C18"/>
    <mergeCell ref="H21:P21"/>
    <mergeCell ref="S21:X21"/>
    <mergeCell ref="H17:O17"/>
    <mergeCell ref="S17:X17"/>
    <mergeCell ref="B2:N3"/>
    <mergeCell ref="B1:N1"/>
    <mergeCell ref="F11:G11"/>
    <mergeCell ref="A11:C11"/>
    <mergeCell ref="H11:P11"/>
    <mergeCell ref="U11:X16"/>
    <mergeCell ref="U1:X1"/>
    <mergeCell ref="U2:X5"/>
    <mergeCell ref="L4:P4"/>
    <mergeCell ref="W56:X56"/>
    <mergeCell ref="W57:X57"/>
    <mergeCell ref="S56:U56"/>
    <mergeCell ref="S57:U57"/>
    <mergeCell ref="Q48:Q67"/>
    <mergeCell ref="V50:AC50"/>
    <mergeCell ref="W51:X51"/>
    <mergeCell ref="W52:X52"/>
    <mergeCell ref="W53:X53"/>
    <mergeCell ref="W54:X54"/>
    <mergeCell ref="R48:AC49"/>
    <mergeCell ref="S50:U50"/>
    <mergeCell ref="S51:U51"/>
    <mergeCell ref="S52:U52"/>
    <mergeCell ref="S53:U53"/>
    <mergeCell ref="S54:U54"/>
    <mergeCell ref="S55:U55"/>
    <mergeCell ref="W55:X55"/>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40961" r:id="rId3"/>
    <oleObject progId="PBrush" shapeId="40962" r:id="rId4"/>
  </oleObjects>
</worksheet>
</file>

<file path=xl/worksheets/sheet5.xml><?xml version="1.0" encoding="utf-8"?>
<worksheet xmlns="http://schemas.openxmlformats.org/spreadsheetml/2006/main" xmlns:r="http://schemas.openxmlformats.org/officeDocument/2006/relationships">
  <sheetPr codeName="Sheet5"/>
  <dimension ref="A1:CY67"/>
  <sheetViews>
    <sheetView workbookViewId="0">
      <selection activeCell="A19" sqref="A19"/>
    </sheetView>
  </sheetViews>
  <sheetFormatPr defaultRowHeight="15.75"/>
  <cols>
    <col min="1" max="1" width="9.85546875" style="2" customWidth="1"/>
    <col min="2" max="2" width="8.7109375" style="22" customWidth="1"/>
    <col min="3" max="3" width="5.7109375" style="22" customWidth="1"/>
    <col min="4" max="4" width="8" style="2" customWidth="1"/>
    <col min="5" max="5" width="4.140625" style="2" customWidth="1"/>
    <col min="6" max="6" width="7" style="2" customWidth="1"/>
    <col min="7" max="7" width="5.140625" style="2" customWidth="1"/>
    <col min="8" max="8" width="7" style="2" customWidth="1"/>
    <col min="9" max="9" width="3.28515625" style="2" customWidth="1"/>
    <col min="10" max="10" width="7.28515625" style="2" customWidth="1"/>
    <col min="11" max="11" width="2.5703125" style="2" customWidth="1"/>
    <col min="12" max="12" width="7.42578125" style="2" customWidth="1"/>
    <col min="13" max="13" width="1.85546875" style="2" customWidth="1"/>
    <col min="14" max="14" width="7" style="2" customWidth="1"/>
    <col min="15" max="15" width="4.140625" style="2" customWidth="1"/>
    <col min="16" max="16" width="7.140625" style="2" customWidth="1"/>
    <col min="17" max="17" width="3.7109375" style="2" customWidth="1"/>
    <col min="18" max="18" width="19.85546875" style="2" customWidth="1"/>
    <col min="19" max="19" width="9.140625" style="2"/>
    <col min="20" max="20" width="4.7109375" style="2" customWidth="1"/>
    <col min="21" max="21" width="7.140625" style="2" customWidth="1"/>
    <col min="22" max="22" width="8" style="2" customWidth="1"/>
    <col min="23" max="23" width="6.28515625" style="2" customWidth="1"/>
    <col min="24" max="24" width="16.28515625" style="2" customWidth="1"/>
    <col min="25" max="27" width="16.28515625" style="2" hidden="1" customWidth="1"/>
    <col min="28" max="29" width="11.140625" style="2" hidden="1" customWidth="1"/>
    <col min="30" max="30" width="10.7109375" style="2" hidden="1" customWidth="1"/>
    <col min="31" max="31" width="11.140625" style="2" hidden="1" customWidth="1"/>
    <col min="32" max="32" width="11" style="2" hidden="1" customWidth="1"/>
    <col min="33" max="33" width="11.140625" style="2" hidden="1" customWidth="1"/>
    <col min="34" max="34" width="11.42578125" style="2" hidden="1" customWidth="1"/>
    <col min="35" max="35" width="11.85546875" style="2" hidden="1" customWidth="1"/>
    <col min="36" max="36" width="11.7109375" style="2" hidden="1" customWidth="1"/>
    <col min="37" max="37" width="11.42578125" style="2" hidden="1" customWidth="1"/>
    <col min="38" max="38" width="11.28515625" style="2" hidden="1" customWidth="1"/>
    <col min="39" max="40" width="11.7109375" style="2" hidden="1" customWidth="1"/>
    <col min="41" max="41" width="11" style="2" hidden="1" customWidth="1"/>
    <col min="42" max="42" width="11.42578125" style="2" hidden="1" customWidth="1"/>
    <col min="43" max="43" width="11.5703125" style="2" hidden="1" customWidth="1"/>
    <col min="44" max="44" width="11.85546875" style="2" hidden="1" customWidth="1"/>
    <col min="45" max="45" width="12.28515625" style="2" hidden="1" customWidth="1"/>
    <col min="46" max="46" width="11.85546875" style="2" hidden="1" customWidth="1"/>
    <col min="47" max="48" width="11.7109375" style="2" hidden="1" customWidth="1"/>
    <col min="49" max="49" width="11.42578125" style="2" hidden="1" customWidth="1"/>
    <col min="50" max="50" width="11.28515625" style="2" hidden="1" customWidth="1"/>
    <col min="51" max="51" width="11.7109375" style="2" hidden="1" customWidth="1"/>
    <col min="52" max="54" width="11.85546875" style="2" hidden="1" customWidth="1"/>
    <col min="55" max="55" width="11.7109375" style="2" hidden="1" customWidth="1"/>
    <col min="56" max="56" width="12.140625" style="2" hidden="1" customWidth="1"/>
    <col min="57" max="57" width="11.85546875" style="2" hidden="1" customWidth="1"/>
    <col min="58" max="58" width="12" style="2" hidden="1" customWidth="1"/>
    <col min="59" max="60" width="12.7109375" style="2" hidden="1" customWidth="1"/>
    <col min="61" max="61" width="12.5703125" style="2" hidden="1" customWidth="1"/>
    <col min="62" max="62" width="12.28515625" style="2" hidden="1" customWidth="1"/>
    <col min="63" max="63" width="12.5703125" style="2" hidden="1" customWidth="1"/>
    <col min="64" max="64" width="12.7109375" style="2" hidden="1" customWidth="1"/>
    <col min="65" max="65" width="12.85546875" style="2" hidden="1" customWidth="1"/>
    <col min="66" max="66" width="13.140625" style="2" hidden="1" customWidth="1"/>
    <col min="67" max="67" width="13" style="2" hidden="1" customWidth="1"/>
    <col min="68" max="69" width="13.28515625" style="2" hidden="1" customWidth="1"/>
    <col min="70" max="70" width="12.7109375" style="2" hidden="1" customWidth="1"/>
    <col min="71" max="72" width="13.42578125" style="2" hidden="1" customWidth="1"/>
    <col min="73" max="73" width="13" style="2" hidden="1" customWidth="1"/>
    <col min="74" max="74" width="13.5703125" style="2" hidden="1" customWidth="1"/>
    <col min="75" max="75" width="13.85546875" style="2" hidden="1" customWidth="1"/>
    <col min="76" max="76" width="13.5703125" style="2" hidden="1" customWidth="1"/>
    <col min="77" max="78" width="13.42578125" style="2" hidden="1" customWidth="1"/>
    <col min="79" max="79" width="12.7109375" style="2" hidden="1" customWidth="1"/>
    <col min="80" max="82" width="12.85546875" style="2" hidden="1" customWidth="1"/>
    <col min="83" max="83" width="12.7109375" style="2" hidden="1" customWidth="1"/>
    <col min="84" max="84" width="12.85546875" style="2" hidden="1" customWidth="1"/>
    <col min="85" max="85" width="13.42578125" style="2" hidden="1" customWidth="1"/>
    <col min="86" max="86" width="13.140625" style="2" hidden="1" customWidth="1"/>
    <col min="87" max="87" width="13.7109375" style="2" hidden="1" customWidth="1"/>
    <col min="88" max="88" width="13.42578125" style="2" hidden="1" customWidth="1"/>
    <col min="89" max="89" width="12.28515625" style="2" hidden="1" customWidth="1"/>
    <col min="90" max="90" width="12" style="2" hidden="1" customWidth="1"/>
    <col min="91" max="91" width="12.140625" style="2" hidden="1" customWidth="1"/>
    <col min="92" max="92" width="11.42578125" style="2" hidden="1" customWidth="1"/>
    <col min="93" max="93" width="11.140625" style="2" hidden="1" customWidth="1"/>
    <col min="94" max="94" width="10.5703125" style="2" hidden="1" customWidth="1"/>
    <col min="95" max="95" width="9.140625" style="2" hidden="1" customWidth="1"/>
    <col min="96" max="96" width="9.7109375" style="2" hidden="1" customWidth="1"/>
    <col min="97" max="97" width="9.42578125" style="2" hidden="1" customWidth="1"/>
    <col min="98" max="98" width="9.5703125" style="2" hidden="1" customWidth="1"/>
    <col min="99" max="101" width="9.140625" style="2" hidden="1" customWidth="1"/>
    <col min="102" max="102" width="7.85546875" style="2" hidden="1" customWidth="1"/>
    <col min="103" max="103" width="8.42578125" style="2" hidden="1" customWidth="1"/>
    <col min="104" max="16384" width="9.140625" style="2"/>
  </cols>
  <sheetData>
    <row r="1" spans="1:34" s="20" customFormat="1" ht="15.75" customHeight="1" thickBot="1">
      <c r="A1" s="183"/>
      <c r="B1" s="195" t="s">
        <v>171</v>
      </c>
      <c r="C1" s="195"/>
      <c r="D1" s="195"/>
      <c r="E1" s="195"/>
      <c r="F1" s="195"/>
      <c r="G1" s="195"/>
      <c r="H1" s="195"/>
      <c r="I1" s="195"/>
      <c r="J1" s="195"/>
      <c r="K1" s="195"/>
      <c r="L1" s="195"/>
      <c r="M1" s="195"/>
      <c r="N1" s="195"/>
      <c r="O1" s="194"/>
      <c r="P1" s="194"/>
      <c r="Q1" s="194"/>
      <c r="R1" s="290" t="s">
        <v>113</v>
      </c>
      <c r="S1" s="291"/>
      <c r="T1" s="292"/>
      <c r="U1" s="250" t="s">
        <v>126</v>
      </c>
      <c r="V1" s="250"/>
      <c r="W1" s="250"/>
      <c r="X1" s="251"/>
      <c r="Y1" s="81"/>
      <c r="Z1" s="81"/>
      <c r="AA1" s="81"/>
    </row>
    <row r="2" spans="1:34" s="20" customFormat="1" ht="14.25" customHeight="1">
      <c r="A2" s="183"/>
      <c r="B2" s="153" t="s">
        <v>0</v>
      </c>
      <c r="C2" s="153"/>
      <c r="D2" s="153"/>
      <c r="E2" s="153"/>
      <c r="F2" s="153"/>
      <c r="G2" s="153"/>
      <c r="H2" s="153"/>
      <c r="I2" s="153"/>
      <c r="J2" s="153"/>
      <c r="K2" s="153"/>
      <c r="L2" s="153"/>
      <c r="M2" s="153"/>
      <c r="N2" s="153"/>
      <c r="O2" s="194"/>
      <c r="P2" s="194"/>
      <c r="Q2" s="194"/>
      <c r="R2" s="293"/>
      <c r="S2" s="269"/>
      <c r="T2" s="294"/>
      <c r="U2" s="277" t="s">
        <v>128</v>
      </c>
      <c r="V2" s="243"/>
      <c r="W2" s="243"/>
      <c r="X2" s="244"/>
      <c r="Y2" s="87"/>
      <c r="Z2" s="75"/>
      <c r="AA2" s="75"/>
    </row>
    <row r="3" spans="1:34" s="20" customFormat="1" ht="19.5" customHeight="1">
      <c r="A3" s="183"/>
      <c r="B3" s="153"/>
      <c r="C3" s="153"/>
      <c r="D3" s="153"/>
      <c r="E3" s="153"/>
      <c r="F3" s="153"/>
      <c r="G3" s="153"/>
      <c r="H3" s="153"/>
      <c r="I3" s="153"/>
      <c r="J3" s="153"/>
      <c r="K3" s="153"/>
      <c r="L3" s="153"/>
      <c r="M3" s="153"/>
      <c r="N3" s="153"/>
      <c r="O3" s="194"/>
      <c r="P3" s="194"/>
      <c r="Q3" s="194"/>
      <c r="R3" s="293"/>
      <c r="S3" s="269"/>
      <c r="T3" s="294"/>
      <c r="U3" s="248"/>
      <c r="V3" s="246"/>
      <c r="W3" s="246"/>
      <c r="X3" s="247"/>
      <c r="Y3" s="87"/>
      <c r="Z3" s="75"/>
      <c r="AA3" s="75"/>
    </row>
    <row r="4" spans="1:34" s="20" customFormat="1" ht="18" customHeight="1">
      <c r="A4" s="183"/>
      <c r="B4" s="183"/>
      <c r="C4" s="183"/>
      <c r="D4" s="194" t="s">
        <v>14</v>
      </c>
      <c r="E4" s="194"/>
      <c r="F4" s="194"/>
      <c r="G4" s="194"/>
      <c r="H4" s="194"/>
      <c r="I4" s="194"/>
      <c r="J4" s="194"/>
      <c r="K4" s="194"/>
      <c r="L4" s="183"/>
      <c r="M4" s="183"/>
      <c r="N4" s="183"/>
      <c r="O4" s="183"/>
      <c r="P4" s="183"/>
      <c r="Q4" s="194"/>
      <c r="R4" s="293"/>
      <c r="S4" s="269"/>
      <c r="T4" s="294"/>
      <c r="U4" s="248"/>
      <c r="V4" s="246"/>
      <c r="W4" s="246"/>
      <c r="X4" s="247"/>
      <c r="Y4" s="87"/>
      <c r="Z4" s="75"/>
      <c r="AA4" s="75"/>
      <c r="AH4" s="20">
        <f>IF(R4&lt;&gt;"",1,0)</f>
        <v>0</v>
      </c>
    </row>
    <row r="5" spans="1:34" s="20" customFormat="1" ht="11.25" customHeight="1">
      <c r="A5" s="183"/>
      <c r="B5" s="183"/>
      <c r="C5" s="183"/>
      <c r="D5" s="183"/>
      <c r="E5" s="183"/>
      <c r="F5" s="183"/>
      <c r="G5" s="183"/>
      <c r="H5" s="183"/>
      <c r="I5" s="183"/>
      <c r="J5" s="183"/>
      <c r="K5" s="183"/>
      <c r="L5" s="183"/>
      <c r="M5" s="183"/>
      <c r="N5" s="183"/>
      <c r="O5" s="183"/>
      <c r="P5" s="183"/>
      <c r="Q5" s="194"/>
      <c r="R5" s="293"/>
      <c r="S5" s="269"/>
      <c r="T5" s="294"/>
      <c r="U5" s="248"/>
      <c r="V5" s="246"/>
      <c r="W5" s="246"/>
      <c r="X5" s="247"/>
      <c r="Y5" s="87"/>
      <c r="Z5" s="75"/>
      <c r="AA5" s="75"/>
      <c r="AH5" s="20">
        <f t="shared" ref="AH5:AH15" si="0">IF(R5&lt;&gt;"",1,0)</f>
        <v>0</v>
      </c>
    </row>
    <row r="6" spans="1:34" s="20" customFormat="1" ht="20.100000000000001" customHeight="1">
      <c r="A6" s="262" t="s">
        <v>123</v>
      </c>
      <c r="B6" s="262"/>
      <c r="C6" s="262"/>
      <c r="D6" s="262"/>
      <c r="E6" s="201" t="str">
        <f>Sheet1!$E$6</f>
        <v>Communication Design</v>
      </c>
      <c r="F6" s="201"/>
      <c r="G6" s="201"/>
      <c r="H6" s="201"/>
      <c r="I6" s="201"/>
      <c r="J6" s="201"/>
      <c r="K6" s="201"/>
      <c r="L6" s="201"/>
      <c r="M6" s="201"/>
      <c r="N6" s="201"/>
      <c r="O6" s="201"/>
      <c r="P6" s="201"/>
      <c r="Q6" s="194"/>
      <c r="R6" s="293"/>
      <c r="S6" s="269"/>
      <c r="T6" s="294"/>
      <c r="U6" s="199" t="s">
        <v>163</v>
      </c>
      <c r="V6" s="199"/>
      <c r="W6" s="199"/>
      <c r="X6" s="200"/>
      <c r="Y6" s="89"/>
      <c r="Z6" s="77"/>
      <c r="AA6" s="77"/>
      <c r="AH6" s="20">
        <f t="shared" si="0"/>
        <v>0</v>
      </c>
    </row>
    <row r="7" spans="1:34" s="20" customFormat="1" ht="20.100000000000001" customHeight="1">
      <c r="A7" s="262" t="s">
        <v>124</v>
      </c>
      <c r="B7" s="262"/>
      <c r="C7" s="201" t="str">
        <f>Sheet1!$C$7</f>
        <v>Bachelor</v>
      </c>
      <c r="D7" s="201"/>
      <c r="E7" s="201"/>
      <c r="F7" s="201"/>
      <c r="G7" s="201"/>
      <c r="H7" s="201"/>
      <c r="I7" s="201"/>
      <c r="J7" s="201"/>
      <c r="K7" s="201"/>
      <c r="L7" s="201"/>
      <c r="M7" s="201"/>
      <c r="N7" s="201"/>
      <c r="O7" s="201"/>
      <c r="P7" s="201"/>
      <c r="Q7" s="194"/>
      <c r="R7" s="293"/>
      <c r="S7" s="269"/>
      <c r="T7" s="294"/>
      <c r="U7" s="199"/>
      <c r="V7" s="199"/>
      <c r="W7" s="199"/>
      <c r="X7" s="200"/>
      <c r="Y7" s="89"/>
      <c r="Z7" s="77"/>
      <c r="AA7" s="77"/>
      <c r="AH7" s="20">
        <f t="shared" si="0"/>
        <v>0</v>
      </c>
    </row>
    <row r="8" spans="1:34" s="20" customFormat="1" ht="20.100000000000001" customHeight="1">
      <c r="A8" s="27" t="s">
        <v>1</v>
      </c>
      <c r="B8" s="28" t="str">
        <f>Sheet1!$B$8</f>
        <v>First</v>
      </c>
      <c r="C8" s="23" t="s">
        <v>2</v>
      </c>
      <c r="D8" s="29" t="str">
        <f>Sheet1!$D$8</f>
        <v>First</v>
      </c>
      <c r="E8" s="275" t="s">
        <v>3</v>
      </c>
      <c r="F8" s="275"/>
      <c r="G8" s="276" t="str">
        <f>Sheet1!$G$8</f>
        <v>CE17CD</v>
      </c>
      <c r="H8" s="276"/>
      <c r="I8" s="264" t="str">
        <f>Sheet1!$I$8</f>
        <v>Supplementary Exam</v>
      </c>
      <c r="J8" s="264"/>
      <c r="K8" s="264"/>
      <c r="L8" s="264"/>
      <c r="M8" s="264"/>
      <c r="N8" s="274">
        <f>Sheet1!$N$8</f>
        <v>0</v>
      </c>
      <c r="O8" s="274"/>
      <c r="P8" s="274"/>
      <c r="Q8" s="194"/>
      <c r="R8" s="293"/>
      <c r="S8" s="269"/>
      <c r="T8" s="294"/>
      <c r="U8" s="199"/>
      <c r="V8" s="199"/>
      <c r="W8" s="199"/>
      <c r="X8" s="200"/>
      <c r="Y8" s="89"/>
      <c r="Z8" s="77"/>
      <c r="AA8" s="77"/>
      <c r="AH8" s="20">
        <f t="shared" si="0"/>
        <v>0</v>
      </c>
    </row>
    <row r="9" spans="1:34" s="20" customFormat="1" ht="20.100000000000001" customHeight="1">
      <c r="A9" s="27" t="s">
        <v>4</v>
      </c>
      <c r="B9" s="201" t="str">
        <f>Sheet1!$B$9</f>
        <v>Drawing Studio-I</v>
      </c>
      <c r="C9" s="201"/>
      <c r="D9" s="201"/>
      <c r="E9" s="201"/>
      <c r="F9" s="201"/>
      <c r="G9" s="201"/>
      <c r="H9" s="201"/>
      <c r="I9" s="201"/>
      <c r="J9" s="201"/>
      <c r="K9" s="201"/>
      <c r="L9" s="264" t="s">
        <v>5</v>
      </c>
      <c r="M9" s="264"/>
      <c r="N9" s="264"/>
      <c r="O9" s="288">
        <f>Sheet1!$O$9</f>
        <v>0</v>
      </c>
      <c r="P9" s="288"/>
      <c r="Q9" s="194"/>
      <c r="R9" s="293"/>
      <c r="S9" s="269"/>
      <c r="T9" s="294"/>
      <c r="U9" s="199"/>
      <c r="V9" s="199"/>
      <c r="W9" s="199"/>
      <c r="X9" s="200"/>
      <c r="Y9" s="89"/>
      <c r="Z9" s="77"/>
      <c r="AA9" s="77"/>
      <c r="AH9" s="20">
        <f t="shared" si="0"/>
        <v>0</v>
      </c>
    </row>
    <row r="10" spans="1:34" s="20" customFormat="1" ht="20.100000000000001" customHeight="1">
      <c r="A10" s="262" t="s">
        <v>120</v>
      </c>
      <c r="B10" s="262"/>
      <c r="C10" s="263" t="str">
        <f>Sheet1!$C$10</f>
        <v>Manzoor Ali Solangi</v>
      </c>
      <c r="D10" s="263"/>
      <c r="E10" s="263"/>
      <c r="F10" s="263"/>
      <c r="G10" s="263"/>
      <c r="H10" s="264" t="s">
        <v>121</v>
      </c>
      <c r="I10" s="264"/>
      <c r="J10" s="264"/>
      <c r="K10" s="201">
        <f>Sheet1!$K$10</f>
        <v>0</v>
      </c>
      <c r="L10" s="201"/>
      <c r="M10" s="201"/>
      <c r="N10" s="201"/>
      <c r="O10" s="201"/>
      <c r="P10" s="201"/>
      <c r="Q10" s="194"/>
      <c r="R10" s="293"/>
      <c r="S10" s="269"/>
      <c r="T10" s="294"/>
      <c r="U10" s="199"/>
      <c r="V10" s="199"/>
      <c r="W10" s="199"/>
      <c r="X10" s="200"/>
      <c r="Y10" s="89"/>
      <c r="Z10" s="77"/>
      <c r="AA10" s="77"/>
      <c r="AH10" s="20">
        <f t="shared" si="0"/>
        <v>0</v>
      </c>
    </row>
    <row r="11" spans="1:34" s="20" customFormat="1" ht="9.9499999999999993" customHeight="1">
      <c r="A11" s="182"/>
      <c r="B11" s="182"/>
      <c r="C11" s="182"/>
      <c r="D11" s="281" t="s">
        <v>137</v>
      </c>
      <c r="E11" s="281"/>
      <c r="F11" s="281" t="s">
        <v>137</v>
      </c>
      <c r="G11" s="281"/>
      <c r="H11" s="182"/>
      <c r="I11" s="182"/>
      <c r="J11" s="182"/>
      <c r="K11" s="182"/>
      <c r="L11" s="182"/>
      <c r="M11" s="182"/>
      <c r="N11" s="182"/>
      <c r="O11" s="182"/>
      <c r="P11" s="182"/>
      <c r="Q11" s="194"/>
      <c r="R11" s="293"/>
      <c r="S11" s="269"/>
      <c r="T11" s="294"/>
      <c r="U11" s="164" t="s">
        <v>138</v>
      </c>
      <c r="V11" s="164"/>
      <c r="W11" s="164"/>
      <c r="X11" s="165"/>
      <c r="Y11" s="91"/>
      <c r="Z11" s="79"/>
      <c r="AA11" s="79"/>
      <c r="AH11" s="20">
        <f t="shared" si="0"/>
        <v>0</v>
      </c>
    </row>
    <row r="12" spans="1:34" s="20" customFormat="1" ht="14.1" customHeight="1">
      <c r="A12" s="186" t="s">
        <v>7</v>
      </c>
      <c r="B12" s="130" t="s">
        <v>8</v>
      </c>
      <c r="C12" s="131"/>
      <c r="D12" s="172" t="s">
        <v>136</v>
      </c>
      <c r="E12" s="282"/>
      <c r="F12" s="282"/>
      <c r="G12" s="282"/>
      <c r="H12" s="282"/>
      <c r="I12" s="282"/>
      <c r="J12" s="282"/>
      <c r="K12" s="282"/>
      <c r="L12" s="282"/>
      <c r="M12" s="282"/>
      <c r="N12" s="282"/>
      <c r="O12" s="285">
        <f>Sheet1!$O$12</f>
        <v>60</v>
      </c>
      <c r="P12" s="286"/>
      <c r="Q12" s="194"/>
      <c r="R12" s="293"/>
      <c r="S12" s="269"/>
      <c r="T12" s="294"/>
      <c r="U12" s="164"/>
      <c r="V12" s="164"/>
      <c r="W12" s="164"/>
      <c r="X12" s="165"/>
      <c r="Y12" s="91"/>
      <c r="Z12" s="79"/>
      <c r="AA12" s="79"/>
      <c r="AH12" s="20">
        <f t="shared" si="0"/>
        <v>0</v>
      </c>
    </row>
    <row r="13" spans="1:34" s="20" customFormat="1" ht="14.1" customHeight="1">
      <c r="A13" s="187"/>
      <c r="B13" s="132"/>
      <c r="C13" s="133"/>
      <c r="D13" s="283"/>
      <c r="E13" s="284"/>
      <c r="F13" s="284"/>
      <c r="G13" s="284"/>
      <c r="H13" s="284"/>
      <c r="I13" s="284"/>
      <c r="J13" s="284"/>
      <c r="K13" s="284"/>
      <c r="L13" s="284"/>
      <c r="M13" s="284"/>
      <c r="N13" s="284"/>
      <c r="O13" s="275"/>
      <c r="P13" s="287"/>
      <c r="Q13" s="194"/>
      <c r="R13" s="293"/>
      <c r="S13" s="269"/>
      <c r="T13" s="294"/>
      <c r="U13" s="164"/>
      <c r="V13" s="164"/>
      <c r="W13" s="164"/>
      <c r="X13" s="165"/>
      <c r="Y13" s="91"/>
      <c r="Z13" s="79"/>
      <c r="AA13" s="79"/>
      <c r="AH13" s="20">
        <f t="shared" si="0"/>
        <v>0</v>
      </c>
    </row>
    <row r="14" spans="1:34" s="20" customFormat="1" ht="14.1" customHeight="1">
      <c r="A14" s="187"/>
      <c r="B14" s="132"/>
      <c r="C14" s="133"/>
      <c r="D14" s="172" t="s">
        <v>133</v>
      </c>
      <c r="E14" s="173"/>
      <c r="F14" s="172" t="s">
        <v>134</v>
      </c>
      <c r="G14" s="173"/>
      <c r="H14" s="179" t="s">
        <v>132</v>
      </c>
      <c r="I14" s="179"/>
      <c r="J14" s="179"/>
      <c r="K14" s="179"/>
      <c r="L14" s="179"/>
      <c r="M14" s="179"/>
      <c r="N14" s="179"/>
      <c r="O14" s="179"/>
      <c r="P14" s="179"/>
      <c r="Q14" s="194"/>
      <c r="R14" s="293"/>
      <c r="S14" s="269"/>
      <c r="T14" s="294"/>
      <c r="U14" s="164"/>
      <c r="V14" s="164"/>
      <c r="W14" s="164"/>
      <c r="X14" s="165"/>
      <c r="Y14" s="91"/>
      <c r="Z14" s="79"/>
      <c r="AA14" s="79"/>
      <c r="AH14" s="20">
        <f t="shared" si="0"/>
        <v>0</v>
      </c>
    </row>
    <row r="15" spans="1:34" s="20" customFormat="1" ht="14.1" customHeight="1">
      <c r="A15" s="187"/>
      <c r="B15" s="132"/>
      <c r="C15" s="133"/>
      <c r="D15" s="174"/>
      <c r="E15" s="175"/>
      <c r="F15" s="174"/>
      <c r="G15" s="175"/>
      <c r="H15" s="179"/>
      <c r="I15" s="179"/>
      <c r="J15" s="179"/>
      <c r="K15" s="179"/>
      <c r="L15" s="179"/>
      <c r="M15" s="179"/>
      <c r="N15" s="179"/>
      <c r="O15" s="179"/>
      <c r="P15" s="179"/>
      <c r="Q15" s="194"/>
      <c r="R15" s="293"/>
      <c r="S15" s="269"/>
      <c r="T15" s="294"/>
      <c r="U15" s="164"/>
      <c r="V15" s="164"/>
      <c r="W15" s="164"/>
      <c r="X15" s="165"/>
      <c r="Y15" s="91"/>
      <c r="Z15" s="79"/>
      <c r="AA15" s="79"/>
      <c r="AH15" s="20">
        <f t="shared" si="0"/>
        <v>0</v>
      </c>
    </row>
    <row r="16" spans="1:34" s="20" customFormat="1" ht="14.1" customHeight="1">
      <c r="A16" s="187"/>
      <c r="B16" s="132"/>
      <c r="C16" s="133"/>
      <c r="D16" s="174"/>
      <c r="E16" s="175"/>
      <c r="F16" s="174"/>
      <c r="G16" s="175"/>
      <c r="H16" s="181"/>
      <c r="I16" s="181"/>
      <c r="J16" s="181"/>
      <c r="K16" s="181"/>
      <c r="L16" s="181"/>
      <c r="M16" s="181"/>
      <c r="N16" s="181"/>
      <c r="O16" s="181"/>
      <c r="P16" s="181"/>
      <c r="Q16" s="194"/>
      <c r="R16" s="295"/>
      <c r="S16" s="296"/>
      <c r="T16" s="297"/>
      <c r="U16" s="260"/>
      <c r="V16" s="260"/>
      <c r="W16" s="260"/>
      <c r="X16" s="261"/>
      <c r="Y16" s="91"/>
      <c r="Z16" s="79"/>
      <c r="AA16" s="79"/>
    </row>
    <row r="17" spans="1:103" s="20" customFormat="1" ht="18" customHeight="1">
      <c r="A17" s="188"/>
      <c r="B17" s="134"/>
      <c r="C17" s="135"/>
      <c r="D17" s="21" t="s">
        <v>9</v>
      </c>
      <c r="E17" s="9">
        <f>(50*O12)/100</f>
        <v>30</v>
      </c>
      <c r="F17" s="21" t="s">
        <v>9</v>
      </c>
      <c r="G17" s="9">
        <f>(50*O12)/100</f>
        <v>30</v>
      </c>
      <c r="H17" s="168" t="s">
        <v>9</v>
      </c>
      <c r="I17" s="169"/>
      <c r="J17" s="169"/>
      <c r="K17" s="169"/>
      <c r="L17" s="169"/>
      <c r="M17" s="169"/>
      <c r="N17" s="169"/>
      <c r="O17" s="169"/>
      <c r="P17" s="9">
        <f>(E17+G17)</f>
        <v>60</v>
      </c>
      <c r="Q17" s="194"/>
      <c r="R17" s="24" t="s">
        <v>125</v>
      </c>
      <c r="S17" s="278" t="s">
        <v>122</v>
      </c>
      <c r="T17" s="235"/>
      <c r="U17" s="279"/>
      <c r="V17" s="279"/>
      <c r="W17" s="279"/>
      <c r="X17" s="280"/>
      <c r="Y17" s="88"/>
      <c r="Z17" s="76"/>
      <c r="AA17" s="76"/>
    </row>
    <row r="18" spans="1:103" s="20" customFormat="1" ht="5.0999999999999996" customHeight="1">
      <c r="A18" s="39"/>
      <c r="B18" s="130"/>
      <c r="C18" s="131"/>
      <c r="D18" s="128" t="s">
        <v>137</v>
      </c>
      <c r="E18" s="129"/>
      <c r="F18" s="128" t="s">
        <v>137</v>
      </c>
      <c r="G18" s="129"/>
      <c r="H18" s="130"/>
      <c r="I18" s="171"/>
      <c r="J18" s="171"/>
      <c r="K18" s="171"/>
      <c r="L18" s="171"/>
      <c r="M18" s="171"/>
      <c r="N18" s="171"/>
      <c r="O18" s="171"/>
      <c r="P18" s="131"/>
      <c r="Q18" s="194"/>
      <c r="R18" s="41"/>
      <c r="S18" s="162"/>
      <c r="T18" s="162"/>
      <c r="U18" s="162"/>
      <c r="V18" s="162"/>
      <c r="W18" s="162"/>
      <c r="X18" s="163"/>
      <c r="Y18" s="92"/>
      <c r="Z18" s="80"/>
      <c r="AA18" s="80"/>
      <c r="AF18" s="20" t="b">
        <f>Sheet4!$AF$38</f>
        <v>0</v>
      </c>
      <c r="AG18" s="20" t="str">
        <f>IF(AND(AF19=TRUE, AF18=TRUE),IF(A19-Sheet4!A38=1,"OK","INCORRECT"),"")</f>
        <v/>
      </c>
      <c r="BO18" s="20" t="str">
        <f>Sheet4!BO38</f>
        <v/>
      </c>
      <c r="BP18" s="20" t="b">
        <f>Sheet4!BP38</f>
        <v>0</v>
      </c>
      <c r="BQ18" s="20" t="b">
        <f>Sheet4!BQ38</f>
        <v>0</v>
      </c>
      <c r="BR18" s="20" t="b">
        <f>Sheet4!BR38</f>
        <v>0</v>
      </c>
      <c r="BS18" s="20" t="str">
        <f>Sheet4!BS38</f>
        <v/>
      </c>
      <c r="BT18" s="20" t="str">
        <f>Sheet4!BT38</f>
        <v/>
      </c>
      <c r="BU18" s="20" t="str">
        <f>Sheet4!BU38</f>
        <v/>
      </c>
      <c r="BV18" s="20" t="str">
        <f>Sheet4!BV38</f>
        <v/>
      </c>
      <c r="BW18" s="20" t="str">
        <f>Sheet4!BW38</f>
        <v/>
      </c>
      <c r="BX18" s="20" t="str">
        <f>Sheet4!BX38</f>
        <v>INCORRECT</v>
      </c>
      <c r="BY18" s="20" t="b">
        <f>Sheet4!BY38</f>
        <v>0</v>
      </c>
      <c r="BZ18" s="20" t="str">
        <f>Sheet4!BZ38</f>
        <v/>
      </c>
      <c r="CA18" s="20" t="b">
        <f>Sheet4!CA38</f>
        <v>0</v>
      </c>
      <c r="CB18" s="20" t="b">
        <f>Sheet4!CB38</f>
        <v>0</v>
      </c>
      <c r="CC18" s="20" t="b">
        <f>Sheet4!CC38</f>
        <v>0</v>
      </c>
      <c r="CD18" s="20" t="b">
        <f>Sheet4!CD38</f>
        <v>0</v>
      </c>
      <c r="CE18" s="20" t="b">
        <f>Sheet4!CE38</f>
        <v>0</v>
      </c>
      <c r="CF18" s="20" t="b">
        <f>Sheet4!CF38</f>
        <v>0</v>
      </c>
      <c r="CG18" s="20" t="str">
        <f>Sheet4!CG38</f>
        <v/>
      </c>
      <c r="CH18" s="20" t="str">
        <f>Sheet4!CH38</f>
        <v/>
      </c>
      <c r="CI18" s="20" t="str">
        <f>Sheet4!CI38</f>
        <v/>
      </c>
      <c r="CJ18" s="20" t="str">
        <f>Sheet4!CJ38</f>
        <v/>
      </c>
      <c r="CK18" s="20" t="str">
        <f>Sheet4!CK38</f>
        <v/>
      </c>
      <c r="CL18" s="20" t="str">
        <f>Sheet4!CL38</f>
        <v/>
      </c>
      <c r="CM18" s="20" t="str">
        <f>Sheet4!CM38</f>
        <v/>
      </c>
      <c r="CN18" s="20" t="str">
        <f>Sheet4!CN38</f>
        <v/>
      </c>
      <c r="CO18" s="20" t="str">
        <f>Sheet4!CO38</f>
        <v>NO</v>
      </c>
      <c r="CP18" s="20" t="str">
        <f>Sheet4!CP38</f>
        <v>NO</v>
      </c>
      <c r="CQ18" s="20" t="str">
        <f>Sheet4!CQ38</f>
        <v>NO</v>
      </c>
      <c r="CR18" s="20" t="str">
        <f>Sheet4!CR38</f>
        <v>NO</v>
      </c>
      <c r="CS18" s="20" t="str">
        <f>Sheet4!CS38</f>
        <v>OK</v>
      </c>
      <c r="CT18" s="20" t="b">
        <f>Sheet4!CT38</f>
        <v>0</v>
      </c>
      <c r="CU18" s="20" t="b">
        <f>Sheet4!CU38</f>
        <v>0</v>
      </c>
      <c r="CV18" s="20" t="b">
        <f>Sheet4!CV38</f>
        <v>0</v>
      </c>
      <c r="CW18" s="20" t="b">
        <f>Sheet4!CW38</f>
        <v>0</v>
      </c>
      <c r="CX18" s="20" t="str">
        <f>Sheet4!CX38</f>
        <v>SEQUENCE INCORRECT</v>
      </c>
      <c r="CY18" s="20">
        <f>Sheet4!CY38</f>
        <v>19</v>
      </c>
    </row>
    <row r="19" spans="1:103" s="20" customFormat="1" ht="20.100000000000001" customHeight="1" thickBot="1">
      <c r="A19" s="37"/>
      <c r="B19" s="126"/>
      <c r="C19" s="127"/>
      <c r="D19" s="126"/>
      <c r="E19" s="127"/>
      <c r="F19" s="126"/>
      <c r="G19" s="127"/>
      <c r="H19" s="139" t="str">
        <f>IF(AND(AG19="OK",R19="OK"),IF(AND(A19&lt;&gt;"",D19&lt;&gt;"",F19&lt;&gt;"",OR(D19&lt;=E17,D19="ABS"),OR(F19&lt;=G17,F19="ABS")),IF(AND(F19="ABS"),"ABS",IF(SUM(D19:F19)=0,"ZERO",SUM(D19,F19))),""),"")</f>
        <v/>
      </c>
      <c r="I19" s="140"/>
      <c r="J19" s="140"/>
      <c r="K19" s="140"/>
      <c r="L19" s="140"/>
      <c r="M19" s="140"/>
      <c r="N19" s="140"/>
      <c r="O19" s="140"/>
      <c r="P19" s="141"/>
      <c r="Q19" s="194"/>
      <c r="R19" s="49" t="str">
        <f>IF(A19&lt;&gt;"",IF(CX19="SEQUENCE CORRECT",IF(OR(T(AB19)="OK",T(Z19)="oKK",T(Y19)="oKK",T(AA19)="oKK",T(AC19)="oOk",T(AD19)="Okk",AE19="ok"),"OK","FORMAT INCORRECT"),"SEQUENCE INCORRECT"),"")</f>
        <v/>
      </c>
      <c r="S19" s="196" t="str">
        <f>IF(OR(AND(OR(D19&lt;=E17,D19=0,D19="ABS"),OR(F19&lt;=G17,F19=0,F19="ABS"))),IF(OR(AND(A19="",B19="",D19="",F19=""),AND(A19&lt;&gt;"",B19&lt;&gt;"",D19&lt;&gt;"",F19&lt;&gt;"", AG19="OK")),"","Given Marks or Format is incorrect"), "Given Marks or Format is incorrect")</f>
        <v/>
      </c>
      <c r="T19" s="197"/>
      <c r="U19" s="197"/>
      <c r="V19" s="197"/>
      <c r="W19" s="197"/>
      <c r="X19" s="198"/>
      <c r="Y19" s="93"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15"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15"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13" t="b">
        <f>IF(AND( EXACT(LEFT(B19,LEN(G8)), G8),ISNUMBER(INT(MID(B19,(LEN(G8)+1),1))),ISNUMBER(INT(MID(B19,(LEN(G8)+2),1))), MID(B19,(LEN(G8)+1),2)&lt;&gt;"00",OR(ISNUMBER(INT(MID(B19,(LEN(G8)+3),1))),MID(B19,(LEN(G8)+3),1)=""),  OR(AND(ISNUMBER(INT(MID(B19,(LEN(G8)+1),3))),MID(B19,(LEN(G8)+1),1)&lt;&gt;"0", MID(B19,(LEN(G8)+4),1)=""),AND((ISNUMBER(INT(MID(B19,(LEN(G8)+1),2)))),MID(B19,(LEN(G8)+3),1)=""))),"OK")</f>
        <v>0</v>
      </c>
      <c r="AC19" s="14"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15"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6"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20" t="b">
        <f>IF(ISNUMBER(A19)&lt;&gt;"",AND(ISNUMBER(INT(MID(A19,1,3))),MID(A19,4,1)="",MID(A19,1,1)&lt;&gt;"0"))</f>
        <v>0</v>
      </c>
      <c r="AG19" s="20" t="str">
        <f>IF(AND(AG18="OK",AF19=TRUE),"OK","S# INCORRECT")</f>
        <v>S# INCORRECT</v>
      </c>
      <c r="BO19" s="20" t="str">
        <f>RIGHT(B19,3)</f>
        <v/>
      </c>
      <c r="BP19" s="20" t="b">
        <f>ISNUMBER(INT((MID(BO19,1,1))))</f>
        <v>0</v>
      </c>
      <c r="BQ19" s="20" t="b">
        <f>ISNUMBER(INT((MID(BO19,2,1))))</f>
        <v>0</v>
      </c>
      <c r="BR19" s="20" t="b">
        <f>ISNUMBER(INT((MID(BO19,3,1))))</f>
        <v>0</v>
      </c>
      <c r="BS19" s="20" t="str">
        <f>IF(BP19=TRUE, MID(BO19,1,1),"")</f>
        <v/>
      </c>
      <c r="BT19" s="20" t="str">
        <f>IF(BQ19=TRUE, MID(BO19,2,1),"")</f>
        <v/>
      </c>
      <c r="BU19" s="20" t="str">
        <f>IF(BR19=TRUE, MID(BO19,3,1),"")</f>
        <v/>
      </c>
      <c r="BV19" s="20" t="str">
        <f>T(BS19)&amp;T(BT19)&amp;T(BU19)</f>
        <v/>
      </c>
      <c r="BW19" s="44" t="str">
        <f>IF(BV19="","",INT(TRIM(BV19)))</f>
        <v/>
      </c>
      <c r="BX19" s="45" t="str">
        <f>"OK"</f>
        <v>OK</v>
      </c>
      <c r="BY19" s="20" t="b">
        <f>BW19&gt;BW18</f>
        <v>0</v>
      </c>
      <c r="BZ19" s="46" t="str">
        <f>LEFT(B19,6)</f>
        <v/>
      </c>
      <c r="CA19" s="20" t="b">
        <f>ISNUMBER(INT((MID(BZ19,1,1))))</f>
        <v>0</v>
      </c>
      <c r="CB19" s="20" t="b">
        <f>ISNUMBER(INT((MID(BZ19,2,1))))</f>
        <v>0</v>
      </c>
      <c r="CC19" s="20" t="b">
        <f>ISNUMBER(INT((MID(BZ19,3,1))))</f>
        <v>0</v>
      </c>
      <c r="CD19" s="20" t="b">
        <f>ISNUMBER(INT((MID(BZ19,4,1))))</f>
        <v>0</v>
      </c>
      <c r="CE19" s="20" t="b">
        <f>ISNUMBER(INT((MID(BZ19,5,1))))</f>
        <v>0</v>
      </c>
      <c r="CF19" s="20" t="b">
        <f>ISNUMBER(INT((MID(BZ19,6,1))))</f>
        <v>0</v>
      </c>
      <c r="CG19" s="20" t="str">
        <f>IF(CA19=TRUE, MID(BZ19,1,1),"")</f>
        <v/>
      </c>
      <c r="CH19" s="20" t="str">
        <f>IF(CB19=TRUE, MID(BZ19,2,1),"")</f>
        <v/>
      </c>
      <c r="CI19" s="20" t="str">
        <f>IF(CC19=TRUE, MID(BZ19,3,1),"")</f>
        <v/>
      </c>
      <c r="CJ19" s="20" t="str">
        <f>IF(CD19=TRUE, MID(BZ19,4,1),"")</f>
        <v/>
      </c>
      <c r="CK19" s="20" t="str">
        <f>IF(CE19=TRUE, MID(BZ19,5,1),"")</f>
        <v/>
      </c>
      <c r="CL19" s="20" t="str">
        <f>IF(CF19=TRUE, MID(BZ19,6,1),"")</f>
        <v/>
      </c>
      <c r="CM19" s="46" t="str">
        <f>TRIM(T(CG19)&amp;T(CH19)&amp;T(CI19))</f>
        <v/>
      </c>
      <c r="CN19" s="46" t="str">
        <f>TRIM(T(CJ19)&amp;T(CK19)&amp;T(CL19))</f>
        <v/>
      </c>
      <c r="CO19" s="47" t="str">
        <f>IF(OR(MID(BZ19,3,1)="-",MID(BZ19,4,1)="-"),T(CM19),"NO")</f>
        <v>NO</v>
      </c>
      <c r="CP19" s="47" t="str">
        <f>IF(OR(MID(BZ19,3,1)="-",MID(BZ19,4,1)="-"),T(CN19),"NO")</f>
        <v>NO</v>
      </c>
      <c r="CQ19" s="45" t="str">
        <f>IF(AND(CO19&lt;&gt;"NO", CP19&lt;&gt;"NO"),IF(CP19&lt;CO19,"OK","INCORRECT"),"NO")</f>
        <v>NO</v>
      </c>
      <c r="CR19" s="45" t="str">
        <f>IF(AND(CO19&lt;&gt;"NO", CP19&lt;&gt;"NO"),IF(CP19&lt;=CP18,"OK","INCORRECT"),"NO")</f>
        <v>NO</v>
      </c>
      <c r="CS19" s="47" t="str">
        <f>IF(OR(AND(OR(AND(CQ19="NO",CR19="NO"),AND(CQ19="OK", CR19="OK")),AND(CQ18="NO", CR18="NO")),AND(AND(CQ19="OK",CR19="OK",OR(AND(CQ18="NO", CR18="NO"),AND(CQ18="OK", CR18="OK"))))),"OK","INCORRECT")</f>
        <v>OK</v>
      </c>
      <c r="CT19" s="20" t="b">
        <f>IF(CS19="OK",IF(AND(CO18="NO",CO19="NO"),BW19&gt;BW18))</f>
        <v>0</v>
      </c>
      <c r="CU19" s="20" t="b">
        <f>IF(CS19="OK",AND(CQ19="OK",CR19="OK",CQ18="NO",CR18="NO"))</f>
        <v>0</v>
      </c>
      <c r="CV19" s="20" t="b">
        <f>IF(CS19="OK",IF(AND(EXACT(CN18,CN19)),BW19&gt;BW18))</f>
        <v>0</v>
      </c>
      <c r="CW19" s="20" t="b">
        <f>IF(CS19="OK",CP19&lt;CP18)</f>
        <v>0</v>
      </c>
      <c r="CX19" s="46" t="str">
        <f>IF(AND(CT19=FALSE,CU19=FALSE,CV19=FALSE,CW19=FALSE),"SEQUENCE INCORRECT","SEQUENCE CORRECT")</f>
        <v>SEQUENCE INCORRECT</v>
      </c>
      <c r="CY19" s="48">
        <f>COUNTIF(B18:B18,T(B19))</f>
        <v>1</v>
      </c>
    </row>
    <row r="20" spans="1:103" s="20" customFormat="1" ht="20.100000000000001" customHeight="1" thickBot="1">
      <c r="A20" s="59"/>
      <c r="B20" s="126"/>
      <c r="C20" s="127"/>
      <c r="D20" s="126"/>
      <c r="E20" s="127"/>
      <c r="F20" s="126"/>
      <c r="G20" s="127"/>
      <c r="H20" s="139" t="str">
        <f>IF(AND(AG20="OK",R20="OK"),IF(AND(A20&lt;&gt;"",D20&lt;&gt;"",F20&lt;&gt;"",OR(D20&lt;=E17,D20="ABS"),OR(F20&lt;=G17,F20="ABS")),IF(AND(F20="ABS"),"ABS",IF(SUM(D20:F20)=0,"ZERO",SUM(D20,F20))),""),"")</f>
        <v/>
      </c>
      <c r="I20" s="140"/>
      <c r="J20" s="140"/>
      <c r="K20" s="140"/>
      <c r="L20" s="140"/>
      <c r="M20" s="140"/>
      <c r="N20" s="140"/>
      <c r="O20" s="140"/>
      <c r="P20" s="141"/>
      <c r="Q20" s="194"/>
      <c r="R20" s="49" t="str">
        <f t="shared" ref="R20:R38" si="1">IF(A20&lt;&gt;"",IF(CX20="SEQUENCE CORRECT",IF(OR(T(AB20)="OK",T(Z20)="oKK",T(Y20)="oKK",T(AA20)="oKK",T(AC20)="oOk",T(AD20)="Okk",AE20="ok"),"OK","FORMAT INCORRECT"),"SEQUENCE INCORRECT"),"")</f>
        <v/>
      </c>
      <c r="S20" s="145" t="str">
        <f>IF(OR(AND(OR(D20&lt;=E17,D20=0,D20="ABS"),OR(F20&lt;=G17,F20=0,F20="ABS"))),IF(OR(AND(A20="",B20="",D20="",F20=""),AND(A20&lt;&gt;"",B20&lt;&gt;"",D20&lt;&gt;"",F20&lt;&gt;"", AG20="OK")),"","Given Marks or Format is incorrect"), "Given Marks or Format is incorrect")</f>
        <v/>
      </c>
      <c r="T20" s="146"/>
      <c r="U20" s="146"/>
      <c r="V20" s="146"/>
      <c r="W20" s="146"/>
      <c r="X20" s="147"/>
      <c r="Y20" s="93"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15"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15"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13" t="b">
        <f>IF(AND( EXACT(LEFT(B20,LEN(G8)), G8),ISNUMBER(INT(MID(B20,(LEN(G8)+1),1))),ISNUMBER(INT(MID(B20,(LEN(G8)+2),1))), MID(B20,(LEN(G8)+1),2)&lt;&gt;"00",OR(ISNUMBER(INT(MID(B20,(LEN(G8)+3),1))),MID(B20,(LEN(G8)+3),1)=""),  OR(AND(ISNUMBER(INT(MID(B20,(LEN(G8)+1),3))),MID(B20,(LEN(G8)+1),1)&lt;&gt;"0", MID(B20,(LEN(G8)+4),1)=""),AND((ISNUMBER(INT(MID(B20,(LEN(G8)+1),2)))),MID(B20,(LEN(G8)+3),1)=""))),"OK")</f>
        <v>0</v>
      </c>
      <c r="AC20" s="14"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15"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6"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0" t="b">
        <f>IF(AND(ISNUMBER(A19)&lt;&gt;"",ISNUMBER(A20)&lt;&gt;""),IF(AND(ISNUMBER(A20),ISNUMBER(A19)),IF(A20-A19=1,AND(ISNUMBER(INT(MID(A20,1,3))),MID(A20,4,1)="",MID(A20,1,1)&lt;&gt;"0"))))</f>
        <v>0</v>
      </c>
      <c r="AG20" s="20" t="str">
        <f t="shared" ref="AG20:AG38" si="2">IF(AF20=TRUE,"OK","S# INCORRECT")</f>
        <v>S# INCORRECT</v>
      </c>
      <c r="BO20" s="20" t="str">
        <f t="shared" ref="BO20:BO38" si="3">RIGHT(B20,3)</f>
        <v/>
      </c>
      <c r="BP20" s="20" t="b">
        <f t="shared" ref="BP20:BP38" si="4">ISNUMBER(INT((MID(BO20,1,1))))</f>
        <v>0</v>
      </c>
      <c r="BQ20" s="20" t="b">
        <f t="shared" ref="BQ20:BQ38" si="5">ISNUMBER(INT((MID(BO20,2,1))))</f>
        <v>0</v>
      </c>
      <c r="BR20" s="20" t="b">
        <f t="shared" ref="BR20:BR38" si="6">ISNUMBER(INT((MID(BO20,3,1))))</f>
        <v>0</v>
      </c>
      <c r="BS20" s="20" t="str">
        <f t="shared" ref="BS20:BS38" si="7">IF(BP20=TRUE, MID(BO20,1,1),"")</f>
        <v/>
      </c>
      <c r="BT20" s="20" t="str">
        <f t="shared" ref="BT20:BT38" si="8">IF(BQ20=TRUE, MID(BO20,2,1),"")</f>
        <v/>
      </c>
      <c r="BU20" s="20" t="str">
        <f t="shared" ref="BU20:BU38" si="9">IF(BR20=TRUE, MID(BO20,3,1),"")</f>
        <v/>
      </c>
      <c r="BV20" s="20" t="str">
        <f t="shared" ref="BV20:BV38" si="10">T(BS20)&amp;T(BT20)&amp;T(BU20)</f>
        <v/>
      </c>
      <c r="BW20" s="44" t="str">
        <f t="shared" ref="BW20:BW38" si="11">IF(BV20="","",INT(TRIM(BV20)))</f>
        <v/>
      </c>
      <c r="BX20" s="45" t="str">
        <f>IF(BW20&gt;BW19,"OK","INCORRECT")</f>
        <v>INCORRECT</v>
      </c>
      <c r="BY20" s="20" t="b">
        <f>BW20&gt;BW19</f>
        <v>0</v>
      </c>
      <c r="BZ20" s="46" t="str">
        <f t="shared" ref="BZ20:BZ38" si="12">LEFT(B20,6)</f>
        <v/>
      </c>
      <c r="CA20" s="20" t="b">
        <f t="shared" ref="CA20:CA38" si="13">ISNUMBER(INT((MID(BZ20,1,1))))</f>
        <v>0</v>
      </c>
      <c r="CB20" s="20" t="b">
        <f t="shared" ref="CB20:CB38" si="14">ISNUMBER(INT((MID(BZ20,2,1))))</f>
        <v>0</v>
      </c>
      <c r="CC20" s="20" t="b">
        <f t="shared" ref="CC20:CC38" si="15">ISNUMBER(INT((MID(BZ20,3,1))))</f>
        <v>0</v>
      </c>
      <c r="CD20" s="20" t="b">
        <f t="shared" ref="CD20:CD38" si="16">ISNUMBER(INT((MID(BZ20,4,1))))</f>
        <v>0</v>
      </c>
      <c r="CE20" s="20" t="b">
        <f t="shared" ref="CE20:CE38" si="17">ISNUMBER(INT((MID(BZ20,5,1))))</f>
        <v>0</v>
      </c>
      <c r="CF20" s="20" t="b">
        <f t="shared" ref="CF20:CF38" si="18">ISNUMBER(INT((MID(BZ20,6,1))))</f>
        <v>0</v>
      </c>
      <c r="CG20" s="20" t="str">
        <f t="shared" ref="CG20:CG38" si="19">IF(CA20=TRUE, MID(BZ20,1,1),"")</f>
        <v/>
      </c>
      <c r="CH20" s="20" t="str">
        <f t="shared" ref="CH20:CH38" si="20">IF(CB20=TRUE, MID(BZ20,2,1),"")</f>
        <v/>
      </c>
      <c r="CI20" s="20" t="str">
        <f t="shared" ref="CI20:CI38" si="21">IF(CC20=TRUE, MID(BZ20,3,1),"")</f>
        <v/>
      </c>
      <c r="CJ20" s="20" t="str">
        <f t="shared" ref="CJ20:CJ38" si="22">IF(CD20=TRUE, MID(BZ20,4,1),"")</f>
        <v/>
      </c>
      <c r="CK20" s="20" t="str">
        <f t="shared" ref="CK20:CK38" si="23">IF(CE20=TRUE, MID(BZ20,5,1),"")</f>
        <v/>
      </c>
      <c r="CL20" s="20" t="str">
        <f t="shared" ref="CL20:CL38" si="24">IF(CF20=TRUE, MID(BZ20,6,1),"")</f>
        <v/>
      </c>
      <c r="CM20" s="46" t="str">
        <f t="shared" ref="CM20:CM38" si="25">TRIM(T(CG20)&amp;T(CH20)&amp;T(CI20))</f>
        <v/>
      </c>
      <c r="CN20" s="46" t="str">
        <f t="shared" ref="CN20:CN38" si="26">TRIM(T(CJ20)&amp;T(CK20)&amp;T(CL20))</f>
        <v/>
      </c>
      <c r="CO20" s="47" t="str">
        <f t="shared" ref="CO20:CO38" si="27">IF(OR(MID(BZ20,3,1)="-",MID(BZ20,4,1)="-"),T(CM20),"NO")</f>
        <v>NO</v>
      </c>
      <c r="CP20" s="47" t="str">
        <f t="shared" ref="CP20:CP38" si="28">IF(OR(MID(BZ20,3,1)="-",MID(BZ20,4,1)="-"),T(CN20),"NO")</f>
        <v>NO</v>
      </c>
      <c r="CQ20" s="45" t="str">
        <f>IF(AND(CO20&lt;&gt;"NO", CP20&lt;&gt;"NO"),IF(CP20&lt;CO20,"OK","INCORRECT"),"NO")</f>
        <v>NO</v>
      </c>
      <c r="CR20" s="45" t="str">
        <f>IF(AND(CO20&lt;&gt;"NO", CP20&lt;&gt;"NO"),IF(CP20&lt;=CP19,"OK","INCORRECT"),"NO")</f>
        <v>NO</v>
      </c>
      <c r="CS20" s="47" t="str">
        <f>IF(OR(AND(OR(AND(CQ20="NO",CR20="NO"),AND(CQ20="OK", CR20="OK")),AND(CQ19="NO", CR19="NO")),AND(AND(CQ20="OK",CR20="OK",OR(AND(CQ19="NO", CR19="NO"),AND(CQ19="OK", CR19="OK"))))),"OK","INCORRECT")</f>
        <v>OK</v>
      </c>
      <c r="CT20" s="20" t="b">
        <f>IF(CS20="OK",IF(AND(CO19="NO",CO20="NO"),BW20&gt;BW19))</f>
        <v>0</v>
      </c>
      <c r="CU20" s="20" t="b">
        <f>IF(CS20="OK",AND(CQ20="OK",CR20="OK",CQ19="NO",CR19="NO"))</f>
        <v>0</v>
      </c>
      <c r="CV20" s="20" t="b">
        <f>IF(CS20="OK",IF(AND(EXACT(CN19,CN20)),BW20&gt;BW19))</f>
        <v>0</v>
      </c>
      <c r="CW20" s="20" t="b">
        <f>IF(CS20="OK",CP20&lt;CP19)</f>
        <v>0</v>
      </c>
      <c r="CX20" s="46" t="str">
        <f>IF(AND(CT20=FALSE,CU20=FALSE,CV20=FALSE,CW20=FALSE),"SEQUENCE INCORRECT","SEQUENCE CORRECT")</f>
        <v>SEQUENCE INCORRECT</v>
      </c>
      <c r="CY20" s="48">
        <f>COUNTIF(B19:B19,T(B20))</f>
        <v>1</v>
      </c>
    </row>
    <row r="21" spans="1:103" s="20" customFormat="1" ht="20.100000000000001" customHeight="1" thickBot="1">
      <c r="A21" s="37"/>
      <c r="B21" s="126"/>
      <c r="C21" s="127"/>
      <c r="D21" s="126"/>
      <c r="E21" s="127"/>
      <c r="F21" s="126"/>
      <c r="G21" s="127"/>
      <c r="H21" s="139" t="str">
        <f>IF(AND(AG21="OK",R21="OK"),IF(AND(A21&lt;&gt;"",D21&lt;&gt;"",F21&lt;&gt;"",OR(D21&lt;=E17,D21="ABS"),OR(F21&lt;=G17,F21="ABS")),IF(AND(F21="ABS"),"ABS",IF(SUM(D21:F21)=0,"ZERO",SUM(D21,F21))),""),"")</f>
        <v/>
      </c>
      <c r="I21" s="140"/>
      <c r="J21" s="140"/>
      <c r="K21" s="140"/>
      <c r="L21" s="140"/>
      <c r="M21" s="140"/>
      <c r="N21" s="140"/>
      <c r="O21" s="140"/>
      <c r="P21" s="141"/>
      <c r="Q21" s="194"/>
      <c r="R21" s="49" t="str">
        <f t="shared" si="1"/>
        <v/>
      </c>
      <c r="S21" s="145" t="str">
        <f>IF(OR(AND(OR(D21&lt;=E17,D21=0,D21="ABS"),OR(F21&lt;=G17,F21=0,F21="ABS"))),IF(OR(AND(A21="",B21="",D21="",F21=""),AND(A21&lt;&gt;"",B21&lt;&gt;"",D21&lt;&gt;"",F21&lt;&gt;"", AG21="OK")),"","Given Marks or Format is incorrect"), "Given Marks or Format is incorrect")</f>
        <v/>
      </c>
      <c r="T21" s="146"/>
      <c r="U21" s="146"/>
      <c r="V21" s="146"/>
      <c r="W21" s="146"/>
      <c r="X21" s="147"/>
      <c r="Y21" s="93"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15"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5"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3" t="b">
        <f>IF(AND( EXACT(LEFT(B21,LEN(G8)), G8),ISNUMBER(INT(MID(B21,(LEN(G8)+1),1))),ISNUMBER(INT(MID(B21,(LEN(G8)+2),1))), MID(B21,(LEN(G8)+1),2)&lt;&gt;"00",OR(ISNUMBER(INT(MID(B21,(LEN(G8)+3),1))),MID(B21,(LEN(G8)+3),1)=""),  OR(AND(ISNUMBER(INT(MID(B21,(LEN(G8)+1),3))),MID(B21,(LEN(G8)+1),1)&lt;&gt;"0", MID(B21,(LEN(G8)+4),1)=""),AND((ISNUMBER(INT(MID(B21,(LEN(G8)+1),2)))),MID(B21,(LEN(G8)+3),1)=""))),"OK")</f>
        <v>0</v>
      </c>
      <c r="AC21" s="14"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5"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6"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0" t="b">
        <f t="shared" ref="AF21:AF38" si="29">IF(AND(ISNUMBER(A20)&lt;&gt;"",ISNUMBER(A21)&lt;&gt;""),IF(AND(ISNUMBER(A21),ISNUMBER(A20)),IF(A21-A20=1,AND(ISNUMBER(INT(MID(A21,1,3))),MID(A21,4,1)="",MID(A21,1,1)&lt;&gt;"0"))))</f>
        <v>0</v>
      </c>
      <c r="AG21" s="20" t="str">
        <f t="shared" si="2"/>
        <v>S# INCORRECT</v>
      </c>
      <c r="BO21" s="20" t="str">
        <f t="shared" si="3"/>
        <v/>
      </c>
      <c r="BP21" s="20" t="b">
        <f t="shared" si="4"/>
        <v>0</v>
      </c>
      <c r="BQ21" s="20" t="b">
        <f t="shared" si="5"/>
        <v>0</v>
      </c>
      <c r="BR21" s="20" t="b">
        <f t="shared" si="6"/>
        <v>0</v>
      </c>
      <c r="BS21" s="20" t="str">
        <f t="shared" si="7"/>
        <v/>
      </c>
      <c r="BT21" s="20" t="str">
        <f t="shared" si="8"/>
        <v/>
      </c>
      <c r="BU21" s="20" t="str">
        <f t="shared" si="9"/>
        <v/>
      </c>
      <c r="BV21" s="20" t="str">
        <f t="shared" si="10"/>
        <v/>
      </c>
      <c r="BW21" s="44" t="str">
        <f t="shared" si="11"/>
        <v/>
      </c>
      <c r="BX21" s="45" t="str">
        <f t="shared" ref="BX21:BX38" si="30">IF(BW21&gt;BW20,"OK","INCORRECT")</f>
        <v>INCORRECT</v>
      </c>
      <c r="BY21" s="20" t="b">
        <f t="shared" ref="BY21:BY38" si="31">BW21&gt;BW20</f>
        <v>0</v>
      </c>
      <c r="BZ21" s="46" t="str">
        <f t="shared" si="12"/>
        <v/>
      </c>
      <c r="CA21" s="20" t="b">
        <f t="shared" si="13"/>
        <v>0</v>
      </c>
      <c r="CB21" s="20" t="b">
        <f t="shared" si="14"/>
        <v>0</v>
      </c>
      <c r="CC21" s="20" t="b">
        <f t="shared" si="15"/>
        <v>0</v>
      </c>
      <c r="CD21" s="20" t="b">
        <f t="shared" si="16"/>
        <v>0</v>
      </c>
      <c r="CE21" s="20" t="b">
        <f t="shared" si="17"/>
        <v>0</v>
      </c>
      <c r="CF21" s="20" t="b">
        <f t="shared" si="18"/>
        <v>0</v>
      </c>
      <c r="CG21" s="20" t="str">
        <f t="shared" si="19"/>
        <v/>
      </c>
      <c r="CH21" s="20" t="str">
        <f t="shared" si="20"/>
        <v/>
      </c>
      <c r="CI21" s="20" t="str">
        <f t="shared" si="21"/>
        <v/>
      </c>
      <c r="CJ21" s="20" t="str">
        <f t="shared" si="22"/>
        <v/>
      </c>
      <c r="CK21" s="20" t="str">
        <f t="shared" si="23"/>
        <v/>
      </c>
      <c r="CL21" s="20" t="str">
        <f t="shared" si="24"/>
        <v/>
      </c>
      <c r="CM21" s="46" t="str">
        <f t="shared" si="25"/>
        <v/>
      </c>
      <c r="CN21" s="46" t="str">
        <f t="shared" si="26"/>
        <v/>
      </c>
      <c r="CO21" s="47" t="str">
        <f t="shared" si="27"/>
        <v>NO</v>
      </c>
      <c r="CP21" s="47" t="str">
        <f t="shared" si="28"/>
        <v>NO</v>
      </c>
      <c r="CQ21" s="45" t="str">
        <f t="shared" ref="CQ21:CQ38" si="32">IF(AND(CO21&lt;&gt;"NO", CP21&lt;&gt;"NO"),IF(CP21&lt;CO21,"OK","INCORRECT"),"NO")</f>
        <v>NO</v>
      </c>
      <c r="CR21" s="45" t="str">
        <f t="shared" ref="CR21:CR38" si="33">IF(AND(CO21&lt;&gt;"NO", CP21&lt;&gt;"NO"),IF(CP21&lt;=CP20,"OK","INCORRECT"),"NO")</f>
        <v>NO</v>
      </c>
      <c r="CS21" s="47" t="str">
        <f t="shared" ref="CS21:CS38" si="34">IF(OR(AND(OR(AND(CQ21="NO",CR21="NO"),AND(CQ21="OK", CR21="OK")),AND(CQ20="NO", CR20="NO")),AND(AND(CQ21="OK",CR21="OK",OR(AND(CQ20="NO", CR20="NO"),AND(CQ20="OK", CR20="OK"))))),"OK","INCORRECT")</f>
        <v>OK</v>
      </c>
      <c r="CT21" s="20" t="b">
        <f t="shared" ref="CT21:CT38" si="35">IF(CS21="OK",IF(AND(CO20="NO",CO21="NO"),BW21&gt;BW20))</f>
        <v>0</v>
      </c>
      <c r="CU21" s="20" t="b">
        <f t="shared" ref="CU21:CU38" si="36">IF(CS21="OK",AND(CQ21="OK",CR21="OK",CQ20="NO",CR20="NO"))</f>
        <v>0</v>
      </c>
      <c r="CV21" s="20" t="b">
        <f t="shared" ref="CV21:CV38" si="37">IF(CS21="OK",IF(AND(EXACT(CN20,CN21)),BW21&gt;BW20))</f>
        <v>0</v>
      </c>
      <c r="CW21" s="20" t="b">
        <f t="shared" ref="CW21:CW38" si="38">IF(CS21="OK",CP21&lt;CP20)</f>
        <v>0</v>
      </c>
      <c r="CX21" s="46" t="str">
        <f t="shared" ref="CX21:CX38" si="39">IF(AND(CT21=FALSE,CU21=FALSE,CV21=FALSE,CW21=FALSE),"SEQUENCE INCORRECT","SEQUENCE CORRECT")</f>
        <v>SEQUENCE INCORRECT</v>
      </c>
      <c r="CY21" s="48">
        <f>COUNTIF(B19:B20,T(B21))</f>
        <v>2</v>
      </c>
    </row>
    <row r="22" spans="1:103" s="20" customFormat="1" ht="20.100000000000001" customHeight="1" thickBot="1">
      <c r="A22" s="59"/>
      <c r="B22" s="126"/>
      <c r="C22" s="127"/>
      <c r="D22" s="126"/>
      <c r="E22" s="127"/>
      <c r="F22" s="126"/>
      <c r="G22" s="127"/>
      <c r="H22" s="139" t="str">
        <f>IF(AND(AG22="OK",R22="OK"),IF(AND(A22&lt;&gt;"",D22&lt;&gt;"",F22&lt;&gt;"",OR(D22&lt;=E17,D22="ABS"),OR(F22&lt;=G17,F22="ABS")),IF(AND(F22="ABS"),"ABS",IF(SUM(D22:F22)=0,"ZERO",SUM(D22,F22))),""),"")</f>
        <v/>
      </c>
      <c r="I22" s="140"/>
      <c r="J22" s="140"/>
      <c r="K22" s="140"/>
      <c r="L22" s="140"/>
      <c r="M22" s="140"/>
      <c r="N22" s="140"/>
      <c r="O22" s="140"/>
      <c r="P22" s="141"/>
      <c r="Q22" s="194"/>
      <c r="R22" s="49" t="str">
        <f t="shared" si="1"/>
        <v/>
      </c>
      <c r="S22" s="145" t="str">
        <f>IF(OR(AND(OR(D22&lt;=E17,D22=0,D22="ABS"),OR(F22&lt;=G17,F22=0,F22="ABS"))),IF(OR(AND(A22="",B22="",D22="",F22=""),AND(A22&lt;&gt;"",B22&lt;&gt;"",D22&lt;&gt;"",F22&lt;&gt;"", AG22="OK")),"","Given Marks or Format is incorrect"), "Given Marks or Format is incorrect")</f>
        <v/>
      </c>
      <c r="T22" s="146"/>
      <c r="U22" s="146"/>
      <c r="V22" s="146"/>
      <c r="W22" s="146"/>
      <c r="X22" s="147"/>
      <c r="Y22" s="93"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15"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5"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3" t="b">
        <f>IF(AND( EXACT(LEFT(B22,LEN(G8)), G8),ISNUMBER(INT(MID(B22,(LEN(G8)+1),1))),ISNUMBER(INT(MID(B22,(LEN(G8)+2),1))), MID(B22,(LEN(G8)+1),2)&lt;&gt;"00",OR(ISNUMBER(INT(MID(B22,(LEN(G8)+3),1))),MID(B22,(LEN(G8)+3),1)=""),  OR(AND(ISNUMBER(INT(MID(B22,(LEN(G8)+1),3))),MID(B22,(LEN(G8)+1),1)&lt;&gt;"0", MID(B22,(LEN(G8)+4),1)=""),AND((ISNUMBER(INT(MID(B22,(LEN(G8)+1),2)))),MID(B22,(LEN(G8)+3),1)=""))),"OK")</f>
        <v>0</v>
      </c>
      <c r="AC22" s="14"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5"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6"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0" t="b">
        <f t="shared" si="29"/>
        <v>0</v>
      </c>
      <c r="AG22" s="20" t="str">
        <f t="shared" si="2"/>
        <v>S# INCORRECT</v>
      </c>
      <c r="BO22" s="20" t="str">
        <f t="shared" si="3"/>
        <v/>
      </c>
      <c r="BP22" s="20" t="b">
        <f t="shared" si="4"/>
        <v>0</v>
      </c>
      <c r="BQ22" s="20" t="b">
        <f t="shared" si="5"/>
        <v>0</v>
      </c>
      <c r="BR22" s="20" t="b">
        <f t="shared" si="6"/>
        <v>0</v>
      </c>
      <c r="BS22" s="20" t="str">
        <f t="shared" si="7"/>
        <v/>
      </c>
      <c r="BT22" s="20" t="str">
        <f t="shared" si="8"/>
        <v/>
      </c>
      <c r="BU22" s="20" t="str">
        <f t="shared" si="9"/>
        <v/>
      </c>
      <c r="BV22" s="20" t="str">
        <f t="shared" si="10"/>
        <v/>
      </c>
      <c r="BW22" s="44" t="str">
        <f t="shared" si="11"/>
        <v/>
      </c>
      <c r="BX22" s="45" t="str">
        <f t="shared" si="30"/>
        <v>INCORRECT</v>
      </c>
      <c r="BY22" s="20" t="b">
        <f t="shared" si="31"/>
        <v>0</v>
      </c>
      <c r="BZ22" s="46" t="str">
        <f t="shared" si="12"/>
        <v/>
      </c>
      <c r="CA22" s="20" t="b">
        <f t="shared" si="13"/>
        <v>0</v>
      </c>
      <c r="CB22" s="20" t="b">
        <f t="shared" si="14"/>
        <v>0</v>
      </c>
      <c r="CC22" s="20" t="b">
        <f t="shared" si="15"/>
        <v>0</v>
      </c>
      <c r="CD22" s="20" t="b">
        <f t="shared" si="16"/>
        <v>0</v>
      </c>
      <c r="CE22" s="20" t="b">
        <f t="shared" si="17"/>
        <v>0</v>
      </c>
      <c r="CF22" s="20" t="b">
        <f t="shared" si="18"/>
        <v>0</v>
      </c>
      <c r="CG22" s="20" t="str">
        <f t="shared" si="19"/>
        <v/>
      </c>
      <c r="CH22" s="20" t="str">
        <f t="shared" si="20"/>
        <v/>
      </c>
      <c r="CI22" s="20" t="str">
        <f t="shared" si="21"/>
        <v/>
      </c>
      <c r="CJ22" s="20" t="str">
        <f t="shared" si="22"/>
        <v/>
      </c>
      <c r="CK22" s="20" t="str">
        <f t="shared" si="23"/>
        <v/>
      </c>
      <c r="CL22" s="20" t="str">
        <f t="shared" si="24"/>
        <v/>
      </c>
      <c r="CM22" s="46" t="str">
        <f t="shared" si="25"/>
        <v/>
      </c>
      <c r="CN22" s="46" t="str">
        <f t="shared" si="26"/>
        <v/>
      </c>
      <c r="CO22" s="47" t="str">
        <f t="shared" si="27"/>
        <v>NO</v>
      </c>
      <c r="CP22" s="47" t="str">
        <f t="shared" si="28"/>
        <v>NO</v>
      </c>
      <c r="CQ22" s="45" t="str">
        <f t="shared" si="32"/>
        <v>NO</v>
      </c>
      <c r="CR22" s="45" t="str">
        <f t="shared" si="33"/>
        <v>NO</v>
      </c>
      <c r="CS22" s="47" t="str">
        <f t="shared" si="34"/>
        <v>OK</v>
      </c>
      <c r="CT22" s="20" t="b">
        <f t="shared" si="35"/>
        <v>0</v>
      </c>
      <c r="CU22" s="20" t="b">
        <f t="shared" si="36"/>
        <v>0</v>
      </c>
      <c r="CV22" s="20" t="b">
        <f t="shared" si="37"/>
        <v>0</v>
      </c>
      <c r="CW22" s="20" t="b">
        <f t="shared" si="38"/>
        <v>0</v>
      </c>
      <c r="CX22" s="46" t="str">
        <f t="shared" si="39"/>
        <v>SEQUENCE INCORRECT</v>
      </c>
      <c r="CY22" s="48">
        <f>COUNTIF(B19:B21,T(B22))</f>
        <v>3</v>
      </c>
    </row>
    <row r="23" spans="1:103" s="20" customFormat="1" ht="20.100000000000001" customHeight="1" thickBot="1">
      <c r="A23" s="37"/>
      <c r="B23" s="126"/>
      <c r="C23" s="127"/>
      <c r="D23" s="126"/>
      <c r="E23" s="127"/>
      <c r="F23" s="126"/>
      <c r="G23" s="127"/>
      <c r="H23" s="139" t="str">
        <f>IF(AND(AG23="OK",R23="OK"),IF(AND(A23&lt;&gt;"",D23&lt;&gt;"",F23&lt;&gt;"",OR(D23&lt;=E17,D23="ABS"),OR(F23&lt;=G17,F23="ABS")),IF(AND(F23="ABS"),"ABS",IF(SUM(D23:F23)=0,"ZERO",SUM(D23,F23))),""),"")</f>
        <v/>
      </c>
      <c r="I23" s="140"/>
      <c r="J23" s="140"/>
      <c r="K23" s="140"/>
      <c r="L23" s="140"/>
      <c r="M23" s="140"/>
      <c r="N23" s="140"/>
      <c r="O23" s="140"/>
      <c r="P23" s="141"/>
      <c r="Q23" s="194"/>
      <c r="R23" s="49" t="str">
        <f t="shared" si="1"/>
        <v/>
      </c>
      <c r="S23" s="145" t="str">
        <f>IF(OR(AND(OR(D23&lt;=E17,D23=0,D23="ABS"),OR(F23&lt;=G17,F23=0,F23="ABS"))),IF(OR(AND(A23="",B23="",D23="",F23=""),AND(A23&lt;&gt;"",B23&lt;&gt;"",D23&lt;&gt;"",F23&lt;&gt;"",AG23="OK")),"","Given Marks or Format is incorrect"),"Given Marks or Format is incorrect")</f>
        <v/>
      </c>
      <c r="T23" s="146"/>
      <c r="U23" s="146"/>
      <c r="V23" s="146"/>
      <c r="W23" s="146"/>
      <c r="X23" s="147"/>
      <c r="Y23" s="93"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15"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5"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3" t="b">
        <f>IF(AND( EXACT(LEFT(B23,LEN(G8)), G8),ISNUMBER(INT(MID(B23,(LEN(G8)+1),1))),ISNUMBER(INT(MID(B23,(LEN(G8)+2),1))), MID(B23,(LEN(G8)+1),2)&lt;&gt;"00",OR(ISNUMBER(INT(MID(B23,(LEN(G8)+3),1))),MID(B23,(LEN(G8)+3),1)=""),  OR(AND(ISNUMBER(INT(MID(B23,(LEN(G8)+1),3))),MID(B23,(LEN(G8)+1),1)&lt;&gt;"0", MID(B23,(LEN(G8)+4),1)=""),AND((ISNUMBER(INT(MID(B23,(LEN(G8)+1),2)))),MID(B23,(LEN(G8)+3),1)=""))),"OK")</f>
        <v>0</v>
      </c>
      <c r="AC23" s="14"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5"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6"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0" t="b">
        <f t="shared" si="29"/>
        <v>0</v>
      </c>
      <c r="AG23" s="20" t="str">
        <f t="shared" si="2"/>
        <v>S# INCORRECT</v>
      </c>
      <c r="BO23" s="20" t="str">
        <f t="shared" si="3"/>
        <v/>
      </c>
      <c r="BP23" s="20" t="b">
        <f t="shared" si="4"/>
        <v>0</v>
      </c>
      <c r="BQ23" s="20" t="b">
        <f t="shared" si="5"/>
        <v>0</v>
      </c>
      <c r="BR23" s="20" t="b">
        <f t="shared" si="6"/>
        <v>0</v>
      </c>
      <c r="BS23" s="20" t="str">
        <f t="shared" si="7"/>
        <v/>
      </c>
      <c r="BT23" s="20" t="str">
        <f t="shared" si="8"/>
        <v/>
      </c>
      <c r="BU23" s="20" t="str">
        <f t="shared" si="9"/>
        <v/>
      </c>
      <c r="BV23" s="20" t="str">
        <f t="shared" si="10"/>
        <v/>
      </c>
      <c r="BW23" s="44" t="str">
        <f t="shared" si="11"/>
        <v/>
      </c>
      <c r="BX23" s="45" t="str">
        <f t="shared" si="30"/>
        <v>INCORRECT</v>
      </c>
      <c r="BY23" s="20" t="b">
        <f t="shared" si="31"/>
        <v>0</v>
      </c>
      <c r="BZ23" s="46" t="str">
        <f t="shared" si="12"/>
        <v/>
      </c>
      <c r="CA23" s="20" t="b">
        <f t="shared" si="13"/>
        <v>0</v>
      </c>
      <c r="CB23" s="20" t="b">
        <f t="shared" si="14"/>
        <v>0</v>
      </c>
      <c r="CC23" s="20" t="b">
        <f t="shared" si="15"/>
        <v>0</v>
      </c>
      <c r="CD23" s="20" t="b">
        <f t="shared" si="16"/>
        <v>0</v>
      </c>
      <c r="CE23" s="20" t="b">
        <f t="shared" si="17"/>
        <v>0</v>
      </c>
      <c r="CF23" s="20" t="b">
        <f t="shared" si="18"/>
        <v>0</v>
      </c>
      <c r="CG23" s="20" t="str">
        <f t="shared" si="19"/>
        <v/>
      </c>
      <c r="CH23" s="20" t="str">
        <f t="shared" si="20"/>
        <v/>
      </c>
      <c r="CI23" s="20" t="str">
        <f t="shared" si="21"/>
        <v/>
      </c>
      <c r="CJ23" s="20" t="str">
        <f t="shared" si="22"/>
        <v/>
      </c>
      <c r="CK23" s="20" t="str">
        <f t="shared" si="23"/>
        <v/>
      </c>
      <c r="CL23" s="20" t="str">
        <f t="shared" si="24"/>
        <v/>
      </c>
      <c r="CM23" s="46" t="str">
        <f t="shared" si="25"/>
        <v/>
      </c>
      <c r="CN23" s="46" t="str">
        <f t="shared" si="26"/>
        <v/>
      </c>
      <c r="CO23" s="47" t="str">
        <f t="shared" si="27"/>
        <v>NO</v>
      </c>
      <c r="CP23" s="47" t="str">
        <f t="shared" si="28"/>
        <v>NO</v>
      </c>
      <c r="CQ23" s="45" t="str">
        <f t="shared" si="32"/>
        <v>NO</v>
      </c>
      <c r="CR23" s="45" t="str">
        <f t="shared" si="33"/>
        <v>NO</v>
      </c>
      <c r="CS23" s="47" t="str">
        <f t="shared" si="34"/>
        <v>OK</v>
      </c>
      <c r="CT23" s="20" t="b">
        <f t="shared" si="35"/>
        <v>0</v>
      </c>
      <c r="CU23" s="20" t="b">
        <f t="shared" si="36"/>
        <v>0</v>
      </c>
      <c r="CV23" s="20" t="b">
        <f t="shared" si="37"/>
        <v>0</v>
      </c>
      <c r="CW23" s="20" t="b">
        <f t="shared" si="38"/>
        <v>0</v>
      </c>
      <c r="CX23" s="46" t="str">
        <f t="shared" si="39"/>
        <v>SEQUENCE INCORRECT</v>
      </c>
      <c r="CY23" s="48">
        <f>COUNTIF(B19:B22,T(B23))</f>
        <v>4</v>
      </c>
    </row>
    <row r="24" spans="1:103" s="20" customFormat="1" ht="20.100000000000001" customHeight="1" thickBot="1">
      <c r="A24" s="59"/>
      <c r="B24" s="126"/>
      <c r="C24" s="127"/>
      <c r="D24" s="126"/>
      <c r="E24" s="127"/>
      <c r="F24" s="126"/>
      <c r="G24" s="127"/>
      <c r="H24" s="139" t="str">
        <f>IF(AND(AG24="OK",R24="OK"),IF(AND(A24&lt;&gt;"",D24&lt;&gt;"",F24&lt;&gt;"",OR(D24&lt;=E17,D24="ABS"),OR(F24&lt;=G17,F24="ABS")),IF(AND(F24="ABS"),"ABS",IF(SUM(D24:F24)=0,"ZERO",SUM(D24,F24))),""),"")</f>
        <v/>
      </c>
      <c r="I24" s="140"/>
      <c r="J24" s="140"/>
      <c r="K24" s="140"/>
      <c r="L24" s="140"/>
      <c r="M24" s="140"/>
      <c r="N24" s="140"/>
      <c r="O24" s="140"/>
      <c r="P24" s="141"/>
      <c r="Q24" s="194"/>
      <c r="R24" s="49" t="str">
        <f t="shared" si="1"/>
        <v/>
      </c>
      <c r="S24" s="145" t="str">
        <f>IF(OR(AND(OR(D24&lt;=E17,D24=0,D24="ABS"),OR(F24&lt;=G17,F24=0,F24="ABS"))),IF(OR(AND(A24="",B24="",D24="",F24=""),AND(A24&lt;&gt;"",B24&lt;&gt;"",D24&lt;&gt;"",F24&lt;&gt;"",AG24="OK")),"","Given Marks or Format is incorrect"),"Given Marks or Format is incorrect")</f>
        <v/>
      </c>
      <c r="T24" s="146"/>
      <c r="U24" s="146"/>
      <c r="V24" s="146"/>
      <c r="W24" s="146"/>
      <c r="X24" s="147"/>
      <c r="Y24" s="93"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15"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5"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3" t="b">
        <f>IF(AND( EXACT(LEFT(B24,LEN(G8)), G8),ISNUMBER(INT(MID(B24,(LEN(G8)+1),1))),ISNUMBER(INT(MID(B24,(LEN(G8)+2),1))), MID(B24,(LEN(G8)+1),2)&lt;&gt;"00",OR(ISNUMBER(INT(MID(B24,(LEN(G8)+3),1))),MID(B24,(LEN(G8)+3),1)=""),  OR(AND(ISNUMBER(INT(MID(B24,(LEN(G8)+1),3))),MID(B24,(LEN(G8)+1),1)&lt;&gt;"0", MID(B24,(LEN(G8)+4),1)=""),AND((ISNUMBER(INT(MID(B24,(LEN(G8)+1),2)))),MID(B24,(LEN(G8)+3),1)=""))),"OK")</f>
        <v>0</v>
      </c>
      <c r="AC24" s="14"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5"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6"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0" t="b">
        <f t="shared" si="29"/>
        <v>0</v>
      </c>
      <c r="AG24" s="20" t="str">
        <f t="shared" si="2"/>
        <v>S# INCORRECT</v>
      </c>
      <c r="BO24" s="20" t="str">
        <f t="shared" si="3"/>
        <v/>
      </c>
      <c r="BP24" s="20" t="b">
        <f t="shared" si="4"/>
        <v>0</v>
      </c>
      <c r="BQ24" s="20" t="b">
        <f t="shared" si="5"/>
        <v>0</v>
      </c>
      <c r="BR24" s="20" t="b">
        <f t="shared" si="6"/>
        <v>0</v>
      </c>
      <c r="BS24" s="20" t="str">
        <f t="shared" si="7"/>
        <v/>
      </c>
      <c r="BT24" s="20" t="str">
        <f t="shared" si="8"/>
        <v/>
      </c>
      <c r="BU24" s="20" t="str">
        <f t="shared" si="9"/>
        <v/>
      </c>
      <c r="BV24" s="20" t="str">
        <f t="shared" si="10"/>
        <v/>
      </c>
      <c r="BW24" s="44" t="str">
        <f t="shared" si="11"/>
        <v/>
      </c>
      <c r="BX24" s="45" t="str">
        <f t="shared" si="30"/>
        <v>INCORRECT</v>
      </c>
      <c r="BY24" s="20" t="b">
        <f t="shared" si="31"/>
        <v>0</v>
      </c>
      <c r="BZ24" s="46" t="str">
        <f t="shared" si="12"/>
        <v/>
      </c>
      <c r="CA24" s="20" t="b">
        <f t="shared" si="13"/>
        <v>0</v>
      </c>
      <c r="CB24" s="20" t="b">
        <f t="shared" si="14"/>
        <v>0</v>
      </c>
      <c r="CC24" s="20" t="b">
        <f t="shared" si="15"/>
        <v>0</v>
      </c>
      <c r="CD24" s="20" t="b">
        <f t="shared" si="16"/>
        <v>0</v>
      </c>
      <c r="CE24" s="20" t="b">
        <f t="shared" si="17"/>
        <v>0</v>
      </c>
      <c r="CF24" s="20" t="b">
        <f t="shared" si="18"/>
        <v>0</v>
      </c>
      <c r="CG24" s="20" t="str">
        <f t="shared" si="19"/>
        <v/>
      </c>
      <c r="CH24" s="20" t="str">
        <f t="shared" si="20"/>
        <v/>
      </c>
      <c r="CI24" s="20" t="str">
        <f t="shared" si="21"/>
        <v/>
      </c>
      <c r="CJ24" s="20" t="str">
        <f t="shared" si="22"/>
        <v/>
      </c>
      <c r="CK24" s="20" t="str">
        <f t="shared" si="23"/>
        <v/>
      </c>
      <c r="CL24" s="20" t="str">
        <f t="shared" si="24"/>
        <v/>
      </c>
      <c r="CM24" s="46" t="str">
        <f t="shared" si="25"/>
        <v/>
      </c>
      <c r="CN24" s="46" t="str">
        <f t="shared" si="26"/>
        <v/>
      </c>
      <c r="CO24" s="47" t="str">
        <f t="shared" si="27"/>
        <v>NO</v>
      </c>
      <c r="CP24" s="47" t="str">
        <f t="shared" si="28"/>
        <v>NO</v>
      </c>
      <c r="CQ24" s="45" t="str">
        <f t="shared" si="32"/>
        <v>NO</v>
      </c>
      <c r="CR24" s="45" t="str">
        <f t="shared" si="33"/>
        <v>NO</v>
      </c>
      <c r="CS24" s="47" t="str">
        <f t="shared" si="34"/>
        <v>OK</v>
      </c>
      <c r="CT24" s="20" t="b">
        <f t="shared" si="35"/>
        <v>0</v>
      </c>
      <c r="CU24" s="20" t="b">
        <f t="shared" si="36"/>
        <v>0</v>
      </c>
      <c r="CV24" s="20" t="b">
        <f t="shared" si="37"/>
        <v>0</v>
      </c>
      <c r="CW24" s="20" t="b">
        <f t="shared" si="38"/>
        <v>0</v>
      </c>
      <c r="CX24" s="46" t="str">
        <f t="shared" si="39"/>
        <v>SEQUENCE INCORRECT</v>
      </c>
      <c r="CY24" s="48">
        <f>COUNTIF(B19:B23,T(B24))</f>
        <v>5</v>
      </c>
    </row>
    <row r="25" spans="1:103" s="20" customFormat="1" ht="20.100000000000001" customHeight="1" thickBot="1">
      <c r="A25" s="37"/>
      <c r="B25" s="126"/>
      <c r="C25" s="127"/>
      <c r="D25" s="126"/>
      <c r="E25" s="127"/>
      <c r="F25" s="126"/>
      <c r="G25" s="127"/>
      <c r="H25" s="139" t="str">
        <f>IF(AND(AG25="OK",R25="OK"),IF(AND(A25&lt;&gt;"",D25&lt;&gt;"",F25&lt;&gt;"",OR(D25&lt;=E17,D25="ABS"),OR(F25&lt;=G17,F25="ABS")),IF(AND(F25="ABS"),"ABS",IF(SUM(D25:F25)=0,"ZERO",SUM(D25,F25))),""),"")</f>
        <v/>
      </c>
      <c r="I25" s="140"/>
      <c r="J25" s="140"/>
      <c r="K25" s="140"/>
      <c r="L25" s="140"/>
      <c r="M25" s="140"/>
      <c r="N25" s="140"/>
      <c r="O25" s="140"/>
      <c r="P25" s="141"/>
      <c r="Q25" s="194"/>
      <c r="R25" s="49" t="str">
        <f t="shared" si="1"/>
        <v/>
      </c>
      <c r="S25" s="145" t="str">
        <f>IF(OR(AND(OR(D25&lt;=E17,D25=0,D25="ABS"),OR(F25&lt;=G17,F25=0,F25="ABS"))),IF(OR(AND(A25="",B25="",D25="",F25=""),AND(A25&lt;&gt;"",B25&lt;&gt;"",D25&lt;&gt;"",F25&lt;&gt;"", AG25="OK")),"","Given Marks or Format is incorrect"), "Given Marks or Format is incorrect")</f>
        <v/>
      </c>
      <c r="T25" s="146"/>
      <c r="U25" s="146"/>
      <c r="V25" s="146"/>
      <c r="W25" s="146"/>
      <c r="X25" s="147"/>
      <c r="Y25" s="93"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15"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5"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3" t="b">
        <f>IF(AND( EXACT(LEFT(B25,LEN(G8)), G8),ISNUMBER(INT(MID(B25,(LEN(G8)+1),1))),ISNUMBER(INT(MID(B25,(LEN(G8)+2),1))), MID(B25,(LEN(G8)+1),2)&lt;&gt;"00",OR(ISNUMBER(INT(MID(B25,(LEN(G8)+3),1))),MID(B25,(LEN(G8)+3),1)=""),  OR(AND(ISNUMBER(INT(MID(B25,(LEN(G8)+1),3))),MID(B25,(LEN(G8)+1),1)&lt;&gt;"0", MID(B25,(LEN(G8)+4),1)=""),AND((ISNUMBER(INT(MID(B25,(LEN(G8)+1),2)))),MID(B25,(LEN(G8)+3),1)=""))),"OK")</f>
        <v>0</v>
      </c>
      <c r="AC25" s="14"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5"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6"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0" t="b">
        <f t="shared" si="29"/>
        <v>0</v>
      </c>
      <c r="AG25" s="20" t="str">
        <f t="shared" si="2"/>
        <v>S# INCORRECT</v>
      </c>
      <c r="BO25" s="20" t="str">
        <f t="shared" si="3"/>
        <v/>
      </c>
      <c r="BP25" s="20" t="b">
        <f t="shared" si="4"/>
        <v>0</v>
      </c>
      <c r="BQ25" s="20" t="b">
        <f t="shared" si="5"/>
        <v>0</v>
      </c>
      <c r="BR25" s="20" t="b">
        <f t="shared" si="6"/>
        <v>0</v>
      </c>
      <c r="BS25" s="20" t="str">
        <f t="shared" si="7"/>
        <v/>
      </c>
      <c r="BT25" s="20" t="str">
        <f t="shared" si="8"/>
        <v/>
      </c>
      <c r="BU25" s="20" t="str">
        <f t="shared" si="9"/>
        <v/>
      </c>
      <c r="BV25" s="20" t="str">
        <f t="shared" si="10"/>
        <v/>
      </c>
      <c r="BW25" s="44" t="str">
        <f t="shared" si="11"/>
        <v/>
      </c>
      <c r="BX25" s="45" t="str">
        <f t="shared" si="30"/>
        <v>INCORRECT</v>
      </c>
      <c r="BY25" s="20" t="b">
        <f t="shared" si="31"/>
        <v>0</v>
      </c>
      <c r="BZ25" s="46" t="str">
        <f t="shared" si="12"/>
        <v/>
      </c>
      <c r="CA25" s="20" t="b">
        <f t="shared" si="13"/>
        <v>0</v>
      </c>
      <c r="CB25" s="20" t="b">
        <f t="shared" si="14"/>
        <v>0</v>
      </c>
      <c r="CC25" s="20" t="b">
        <f t="shared" si="15"/>
        <v>0</v>
      </c>
      <c r="CD25" s="20" t="b">
        <f t="shared" si="16"/>
        <v>0</v>
      </c>
      <c r="CE25" s="20" t="b">
        <f t="shared" si="17"/>
        <v>0</v>
      </c>
      <c r="CF25" s="20" t="b">
        <f t="shared" si="18"/>
        <v>0</v>
      </c>
      <c r="CG25" s="20" t="str">
        <f t="shared" si="19"/>
        <v/>
      </c>
      <c r="CH25" s="20" t="str">
        <f t="shared" si="20"/>
        <v/>
      </c>
      <c r="CI25" s="20" t="str">
        <f t="shared" si="21"/>
        <v/>
      </c>
      <c r="CJ25" s="20" t="str">
        <f t="shared" si="22"/>
        <v/>
      </c>
      <c r="CK25" s="20" t="str">
        <f t="shared" si="23"/>
        <v/>
      </c>
      <c r="CL25" s="20" t="str">
        <f t="shared" si="24"/>
        <v/>
      </c>
      <c r="CM25" s="46" t="str">
        <f t="shared" si="25"/>
        <v/>
      </c>
      <c r="CN25" s="46" t="str">
        <f t="shared" si="26"/>
        <v/>
      </c>
      <c r="CO25" s="47" t="str">
        <f t="shared" si="27"/>
        <v>NO</v>
      </c>
      <c r="CP25" s="47" t="str">
        <f t="shared" si="28"/>
        <v>NO</v>
      </c>
      <c r="CQ25" s="45" t="str">
        <f t="shared" si="32"/>
        <v>NO</v>
      </c>
      <c r="CR25" s="45" t="str">
        <f t="shared" si="33"/>
        <v>NO</v>
      </c>
      <c r="CS25" s="47" t="str">
        <f t="shared" si="34"/>
        <v>OK</v>
      </c>
      <c r="CT25" s="20" t="b">
        <f t="shared" si="35"/>
        <v>0</v>
      </c>
      <c r="CU25" s="20" t="b">
        <f t="shared" si="36"/>
        <v>0</v>
      </c>
      <c r="CV25" s="20" t="b">
        <f t="shared" si="37"/>
        <v>0</v>
      </c>
      <c r="CW25" s="20" t="b">
        <f t="shared" si="38"/>
        <v>0</v>
      </c>
      <c r="CX25" s="46" t="str">
        <f t="shared" si="39"/>
        <v>SEQUENCE INCORRECT</v>
      </c>
      <c r="CY25" s="48">
        <f>COUNTIF(B19:B24,T(B25))</f>
        <v>6</v>
      </c>
    </row>
    <row r="26" spans="1:103" s="20" customFormat="1" ht="20.100000000000001" customHeight="1" thickBot="1">
      <c r="A26" s="59"/>
      <c r="B26" s="126"/>
      <c r="C26" s="127"/>
      <c r="D26" s="126"/>
      <c r="E26" s="127"/>
      <c r="F26" s="126"/>
      <c r="G26" s="127"/>
      <c r="H26" s="139" t="str">
        <f>IF(AND(AG26="OK",R26="OK"),IF(AND(A26&lt;&gt;"",D26&lt;&gt;"",F26&lt;&gt;"",OR(D26&lt;=E17,D26="ABS"),OR(F26&lt;=G17,F26="ABS")),IF(AND(F26="ABS"),"ABS",IF(SUM(D26:F26)=0,"ZERO",SUM(D26,F26))),""),"")</f>
        <v/>
      </c>
      <c r="I26" s="140"/>
      <c r="J26" s="140"/>
      <c r="K26" s="140"/>
      <c r="L26" s="140"/>
      <c r="M26" s="140"/>
      <c r="N26" s="140"/>
      <c r="O26" s="140"/>
      <c r="P26" s="141"/>
      <c r="Q26" s="194"/>
      <c r="R26" s="49" t="str">
        <f t="shared" si="1"/>
        <v/>
      </c>
      <c r="S26" s="145" t="str">
        <f>IF(OR(AND(OR(D26&lt;=E17,D26=0,D26="ABS"),OR(F26&lt;=G17,F26=0,F26="ABS"))),IF(OR(AND(A26="",B26="",D26="",F26=""),AND(A26&lt;&gt;"",B26&lt;&gt;"",D26&lt;&gt;"",F26&lt;&gt;"", AG26="OK")),"","Given Marks or Format is incorrect"), "Given Marks or Format is incorrect")</f>
        <v/>
      </c>
      <c r="T26" s="146"/>
      <c r="U26" s="146"/>
      <c r="V26" s="146"/>
      <c r="W26" s="146"/>
      <c r="X26" s="147"/>
      <c r="Y26" s="93"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15"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5"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3" t="b">
        <f>IF(AND( EXACT(LEFT(B26,LEN(G8)), G8),ISNUMBER(INT(MID(B26,(LEN(G8)+1),1))),ISNUMBER(INT(MID(B26,(LEN(G8)+2),1))), MID(B26,(LEN(G8)+1),2)&lt;&gt;"00",OR(ISNUMBER(INT(MID(B26,(LEN(G8)+3),1))),MID(B26,(LEN(G8)+3),1)=""),  OR(AND(ISNUMBER(INT(MID(B26,(LEN(G8)+1),3))),MID(B26,(LEN(G8)+1),1)&lt;&gt;"0", MID(B26,(LEN(G8)+4),1)=""),AND((ISNUMBER(INT(MID(B26,(LEN(G8)+1),2)))),MID(B26,(LEN(G8)+3),1)=""))),"OK")</f>
        <v>0</v>
      </c>
      <c r="AC26" s="14"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5"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6"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0" t="b">
        <f t="shared" si="29"/>
        <v>0</v>
      </c>
      <c r="AG26" s="20" t="str">
        <f t="shared" si="2"/>
        <v>S# INCORRECT</v>
      </c>
      <c r="BO26" s="20" t="str">
        <f t="shared" si="3"/>
        <v/>
      </c>
      <c r="BP26" s="20" t="b">
        <f t="shared" si="4"/>
        <v>0</v>
      </c>
      <c r="BQ26" s="20" t="b">
        <f t="shared" si="5"/>
        <v>0</v>
      </c>
      <c r="BR26" s="20" t="b">
        <f t="shared" si="6"/>
        <v>0</v>
      </c>
      <c r="BS26" s="20" t="str">
        <f t="shared" si="7"/>
        <v/>
      </c>
      <c r="BT26" s="20" t="str">
        <f t="shared" si="8"/>
        <v/>
      </c>
      <c r="BU26" s="20" t="str">
        <f t="shared" si="9"/>
        <v/>
      </c>
      <c r="BV26" s="20" t="str">
        <f t="shared" si="10"/>
        <v/>
      </c>
      <c r="BW26" s="44" t="str">
        <f t="shared" si="11"/>
        <v/>
      </c>
      <c r="BX26" s="45" t="str">
        <f t="shared" si="30"/>
        <v>INCORRECT</v>
      </c>
      <c r="BY26" s="20" t="b">
        <f t="shared" si="31"/>
        <v>0</v>
      </c>
      <c r="BZ26" s="46" t="str">
        <f t="shared" si="12"/>
        <v/>
      </c>
      <c r="CA26" s="20" t="b">
        <f t="shared" si="13"/>
        <v>0</v>
      </c>
      <c r="CB26" s="20" t="b">
        <f t="shared" si="14"/>
        <v>0</v>
      </c>
      <c r="CC26" s="20" t="b">
        <f t="shared" si="15"/>
        <v>0</v>
      </c>
      <c r="CD26" s="20" t="b">
        <f t="shared" si="16"/>
        <v>0</v>
      </c>
      <c r="CE26" s="20" t="b">
        <f t="shared" si="17"/>
        <v>0</v>
      </c>
      <c r="CF26" s="20" t="b">
        <f t="shared" si="18"/>
        <v>0</v>
      </c>
      <c r="CG26" s="20" t="str">
        <f t="shared" si="19"/>
        <v/>
      </c>
      <c r="CH26" s="20" t="str">
        <f t="shared" si="20"/>
        <v/>
      </c>
      <c r="CI26" s="20" t="str">
        <f t="shared" si="21"/>
        <v/>
      </c>
      <c r="CJ26" s="20" t="str">
        <f t="shared" si="22"/>
        <v/>
      </c>
      <c r="CK26" s="20" t="str">
        <f t="shared" si="23"/>
        <v/>
      </c>
      <c r="CL26" s="20" t="str">
        <f t="shared" si="24"/>
        <v/>
      </c>
      <c r="CM26" s="46" t="str">
        <f t="shared" si="25"/>
        <v/>
      </c>
      <c r="CN26" s="46" t="str">
        <f t="shared" si="26"/>
        <v/>
      </c>
      <c r="CO26" s="47" t="str">
        <f t="shared" si="27"/>
        <v>NO</v>
      </c>
      <c r="CP26" s="47" t="str">
        <f t="shared" si="28"/>
        <v>NO</v>
      </c>
      <c r="CQ26" s="45" t="str">
        <f t="shared" si="32"/>
        <v>NO</v>
      </c>
      <c r="CR26" s="45" t="str">
        <f t="shared" si="33"/>
        <v>NO</v>
      </c>
      <c r="CS26" s="47" t="str">
        <f t="shared" si="34"/>
        <v>OK</v>
      </c>
      <c r="CT26" s="20" t="b">
        <f t="shared" si="35"/>
        <v>0</v>
      </c>
      <c r="CU26" s="20" t="b">
        <f t="shared" si="36"/>
        <v>0</v>
      </c>
      <c r="CV26" s="20" t="b">
        <f t="shared" si="37"/>
        <v>0</v>
      </c>
      <c r="CW26" s="20" t="b">
        <f t="shared" si="38"/>
        <v>0</v>
      </c>
      <c r="CX26" s="46" t="str">
        <f t="shared" si="39"/>
        <v>SEQUENCE INCORRECT</v>
      </c>
      <c r="CY26" s="48">
        <f>COUNTIF(B19:B25,T(B26))</f>
        <v>7</v>
      </c>
    </row>
    <row r="27" spans="1:103" s="20" customFormat="1" ht="20.100000000000001" customHeight="1" thickBot="1">
      <c r="A27" s="37"/>
      <c r="B27" s="126"/>
      <c r="C27" s="127"/>
      <c r="D27" s="126"/>
      <c r="E27" s="127"/>
      <c r="F27" s="126"/>
      <c r="G27" s="127"/>
      <c r="H27" s="139" t="str">
        <f>IF(AND(AG27="OK",R27="OK"),IF(AND(A27&lt;&gt;"",D27&lt;&gt;"",F27&lt;&gt;"",OR(D27&lt;=E17,D27="ABS"),OR(F27&lt;=G17,F27="ABS")),IF(AND(F27="ABS"),"ABS",IF(SUM(D27:F27)=0,"ZERO",SUM(D27,F27))),""),"")</f>
        <v/>
      </c>
      <c r="I27" s="140"/>
      <c r="J27" s="140"/>
      <c r="K27" s="140"/>
      <c r="L27" s="140"/>
      <c r="M27" s="140"/>
      <c r="N27" s="140"/>
      <c r="O27" s="140"/>
      <c r="P27" s="141"/>
      <c r="Q27" s="194"/>
      <c r="R27" s="49" t="str">
        <f t="shared" si="1"/>
        <v/>
      </c>
      <c r="S27" s="145" t="str">
        <f>IF(OR(AND(OR(D27&lt;=E17,D27=0,D27="ABS"),OR(F27&lt;=G17,F27=0,F27="ABS"))),IF(OR(AND(A27="",B27="",D27="",F27=""),AND(A27&lt;&gt;"",B27&lt;&gt;"",D27&lt;&gt;"",F27&lt;&gt;"", AG27="OK")),"","Given Marks or Format is incorrect"), "Given Marks or Format is incorrect")</f>
        <v/>
      </c>
      <c r="T27" s="146"/>
      <c r="U27" s="146"/>
      <c r="V27" s="146"/>
      <c r="W27" s="146"/>
      <c r="X27" s="147"/>
      <c r="Y27" s="93"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15"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5"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3" t="b">
        <f>IF(AND( EXACT(LEFT(B27,LEN(G8)), G8),ISNUMBER(INT(MID(B27,(LEN(G8)+1),1))),ISNUMBER(INT(MID(B27,(LEN(G8)+2),1))), MID(B27,(LEN(G8)+1),2)&lt;&gt;"00",OR(ISNUMBER(INT(MID(B27,(LEN(G8)+3),1))),MID(B27,(LEN(G8)+3),1)=""),  OR(AND(ISNUMBER(INT(MID(B27,(LEN(G8)+1),3))),MID(B27,(LEN(G8)+1),1)&lt;&gt;"0", MID(B27,(LEN(G8)+4),1)=""),AND((ISNUMBER(INT(MID(B27,(LEN(G8)+1),2)))),MID(B27,(LEN(G8)+3),1)=""))),"OK")</f>
        <v>0</v>
      </c>
      <c r="AC27" s="14"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5"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6"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0" t="b">
        <f t="shared" si="29"/>
        <v>0</v>
      </c>
      <c r="AG27" s="20" t="str">
        <f t="shared" si="2"/>
        <v>S# INCORRECT</v>
      </c>
      <c r="BO27" s="20" t="str">
        <f t="shared" si="3"/>
        <v/>
      </c>
      <c r="BP27" s="20" t="b">
        <f t="shared" si="4"/>
        <v>0</v>
      </c>
      <c r="BQ27" s="20" t="b">
        <f t="shared" si="5"/>
        <v>0</v>
      </c>
      <c r="BR27" s="20" t="b">
        <f t="shared" si="6"/>
        <v>0</v>
      </c>
      <c r="BS27" s="20" t="str">
        <f t="shared" si="7"/>
        <v/>
      </c>
      <c r="BT27" s="20" t="str">
        <f t="shared" si="8"/>
        <v/>
      </c>
      <c r="BU27" s="20" t="str">
        <f t="shared" si="9"/>
        <v/>
      </c>
      <c r="BV27" s="20" t="str">
        <f t="shared" si="10"/>
        <v/>
      </c>
      <c r="BW27" s="44" t="str">
        <f t="shared" si="11"/>
        <v/>
      </c>
      <c r="BX27" s="45" t="str">
        <f t="shared" si="30"/>
        <v>INCORRECT</v>
      </c>
      <c r="BY27" s="20" t="b">
        <f t="shared" si="31"/>
        <v>0</v>
      </c>
      <c r="BZ27" s="46" t="str">
        <f t="shared" si="12"/>
        <v/>
      </c>
      <c r="CA27" s="20" t="b">
        <f t="shared" si="13"/>
        <v>0</v>
      </c>
      <c r="CB27" s="20" t="b">
        <f t="shared" si="14"/>
        <v>0</v>
      </c>
      <c r="CC27" s="20" t="b">
        <f t="shared" si="15"/>
        <v>0</v>
      </c>
      <c r="CD27" s="20" t="b">
        <f t="shared" si="16"/>
        <v>0</v>
      </c>
      <c r="CE27" s="20" t="b">
        <f t="shared" si="17"/>
        <v>0</v>
      </c>
      <c r="CF27" s="20" t="b">
        <f t="shared" si="18"/>
        <v>0</v>
      </c>
      <c r="CG27" s="20" t="str">
        <f t="shared" si="19"/>
        <v/>
      </c>
      <c r="CH27" s="20" t="str">
        <f t="shared" si="20"/>
        <v/>
      </c>
      <c r="CI27" s="20" t="str">
        <f t="shared" si="21"/>
        <v/>
      </c>
      <c r="CJ27" s="20" t="str">
        <f t="shared" si="22"/>
        <v/>
      </c>
      <c r="CK27" s="20" t="str">
        <f t="shared" si="23"/>
        <v/>
      </c>
      <c r="CL27" s="20" t="str">
        <f t="shared" si="24"/>
        <v/>
      </c>
      <c r="CM27" s="46" t="str">
        <f t="shared" si="25"/>
        <v/>
      </c>
      <c r="CN27" s="46" t="str">
        <f t="shared" si="26"/>
        <v/>
      </c>
      <c r="CO27" s="47" t="str">
        <f t="shared" si="27"/>
        <v>NO</v>
      </c>
      <c r="CP27" s="47" t="str">
        <f t="shared" si="28"/>
        <v>NO</v>
      </c>
      <c r="CQ27" s="45" t="str">
        <f t="shared" si="32"/>
        <v>NO</v>
      </c>
      <c r="CR27" s="45" t="str">
        <f t="shared" si="33"/>
        <v>NO</v>
      </c>
      <c r="CS27" s="47" t="str">
        <f t="shared" si="34"/>
        <v>OK</v>
      </c>
      <c r="CT27" s="20" t="b">
        <f t="shared" si="35"/>
        <v>0</v>
      </c>
      <c r="CU27" s="20" t="b">
        <f t="shared" si="36"/>
        <v>0</v>
      </c>
      <c r="CV27" s="20" t="b">
        <f t="shared" si="37"/>
        <v>0</v>
      </c>
      <c r="CW27" s="20" t="b">
        <f t="shared" si="38"/>
        <v>0</v>
      </c>
      <c r="CX27" s="46" t="str">
        <f t="shared" si="39"/>
        <v>SEQUENCE INCORRECT</v>
      </c>
      <c r="CY27" s="48">
        <f>COUNTIF(B19:B26,T(B27))</f>
        <v>8</v>
      </c>
    </row>
    <row r="28" spans="1:103" s="20" customFormat="1" ht="20.100000000000001" customHeight="1" thickBot="1">
      <c r="A28" s="59"/>
      <c r="B28" s="126"/>
      <c r="C28" s="127"/>
      <c r="D28" s="126"/>
      <c r="E28" s="127"/>
      <c r="F28" s="126"/>
      <c r="G28" s="127"/>
      <c r="H28" s="139" t="str">
        <f>IF(AND(AG28="OK",R28="OK"),IF(AND(A28&lt;&gt;"",D28&lt;&gt;"",F28&lt;&gt;"",OR(D28&lt;=E17,D28="ABS"),OR(F28&lt;=G17,F28="ABS")),IF(AND(F28="ABS"),"ABS",IF(SUM(D28:F28)=0,"ZERO",SUM(D28,F28))),""),"")</f>
        <v/>
      </c>
      <c r="I28" s="140"/>
      <c r="J28" s="140"/>
      <c r="K28" s="140"/>
      <c r="L28" s="140"/>
      <c r="M28" s="140"/>
      <c r="N28" s="140"/>
      <c r="O28" s="140"/>
      <c r="P28" s="141"/>
      <c r="Q28" s="194"/>
      <c r="R28" s="49" t="str">
        <f t="shared" si="1"/>
        <v/>
      </c>
      <c r="S28" s="145" t="str">
        <f>IF(OR(AND(OR(D28&lt;=E17,D28=0,D28="ABS"),OR(F28&lt;=G17,F28=0,F28="ABS"))),IF(OR(AND(A28="",B28="",D28="",F28=""),AND(A28&lt;&gt;"",B28&lt;&gt;"",D28&lt;&gt;"",F28&lt;&gt;"", AG28="OK")),"","Given Marks or Format is incorrect"), "Given Marks or Format is incorrect")</f>
        <v/>
      </c>
      <c r="T28" s="146"/>
      <c r="U28" s="146"/>
      <c r="V28" s="146"/>
      <c r="W28" s="146"/>
      <c r="X28" s="147"/>
      <c r="Y28" s="93"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15"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5"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3" t="b">
        <f>IF(AND( EXACT(LEFT(B28,LEN(G8)), G8),ISNUMBER(INT(MID(B28,(LEN(G8)+1),1))),ISNUMBER(INT(MID(B28,(LEN(G8)+2),1))), MID(B28,(LEN(G8)+1),2)&lt;&gt;"00",OR(ISNUMBER(INT(MID(B28,(LEN(G8)+3),1))),MID(B28,(LEN(G8)+3),1)=""),  OR(AND(ISNUMBER(INT(MID(B28,(LEN(G8)+1),3))),MID(B28,(LEN(G8)+1),1)&lt;&gt;"0", MID(B28,(LEN(G8)+4),1)=""),AND((ISNUMBER(INT(MID(B28,(LEN(G8)+1),2)))),MID(B28,(LEN(G8)+3),1)=""))),"OK")</f>
        <v>0</v>
      </c>
      <c r="AC28" s="14"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5"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6"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0" t="b">
        <f t="shared" si="29"/>
        <v>0</v>
      </c>
      <c r="AG28" s="20" t="str">
        <f t="shared" si="2"/>
        <v>S# INCORRECT</v>
      </c>
      <c r="BO28" s="20" t="str">
        <f t="shared" si="3"/>
        <v/>
      </c>
      <c r="BP28" s="20" t="b">
        <f t="shared" si="4"/>
        <v>0</v>
      </c>
      <c r="BQ28" s="20" t="b">
        <f t="shared" si="5"/>
        <v>0</v>
      </c>
      <c r="BR28" s="20" t="b">
        <f t="shared" si="6"/>
        <v>0</v>
      </c>
      <c r="BS28" s="20" t="str">
        <f t="shared" si="7"/>
        <v/>
      </c>
      <c r="BT28" s="20" t="str">
        <f t="shared" si="8"/>
        <v/>
      </c>
      <c r="BU28" s="20" t="str">
        <f t="shared" si="9"/>
        <v/>
      </c>
      <c r="BV28" s="20" t="str">
        <f t="shared" si="10"/>
        <v/>
      </c>
      <c r="BW28" s="44" t="str">
        <f t="shared" si="11"/>
        <v/>
      </c>
      <c r="BX28" s="45" t="str">
        <f t="shared" si="30"/>
        <v>INCORRECT</v>
      </c>
      <c r="BY28" s="20" t="b">
        <f t="shared" si="31"/>
        <v>0</v>
      </c>
      <c r="BZ28" s="46" t="str">
        <f t="shared" si="12"/>
        <v/>
      </c>
      <c r="CA28" s="20" t="b">
        <f t="shared" si="13"/>
        <v>0</v>
      </c>
      <c r="CB28" s="20" t="b">
        <f t="shared" si="14"/>
        <v>0</v>
      </c>
      <c r="CC28" s="20" t="b">
        <f t="shared" si="15"/>
        <v>0</v>
      </c>
      <c r="CD28" s="20" t="b">
        <f t="shared" si="16"/>
        <v>0</v>
      </c>
      <c r="CE28" s="20" t="b">
        <f t="shared" si="17"/>
        <v>0</v>
      </c>
      <c r="CF28" s="20" t="b">
        <f t="shared" si="18"/>
        <v>0</v>
      </c>
      <c r="CG28" s="20" t="str">
        <f t="shared" si="19"/>
        <v/>
      </c>
      <c r="CH28" s="20" t="str">
        <f t="shared" si="20"/>
        <v/>
      </c>
      <c r="CI28" s="20" t="str">
        <f t="shared" si="21"/>
        <v/>
      </c>
      <c r="CJ28" s="20" t="str">
        <f t="shared" si="22"/>
        <v/>
      </c>
      <c r="CK28" s="20" t="str">
        <f t="shared" si="23"/>
        <v/>
      </c>
      <c r="CL28" s="20" t="str">
        <f t="shared" si="24"/>
        <v/>
      </c>
      <c r="CM28" s="46" t="str">
        <f t="shared" si="25"/>
        <v/>
      </c>
      <c r="CN28" s="46" t="str">
        <f t="shared" si="26"/>
        <v/>
      </c>
      <c r="CO28" s="47" t="str">
        <f t="shared" si="27"/>
        <v>NO</v>
      </c>
      <c r="CP28" s="47" t="str">
        <f t="shared" si="28"/>
        <v>NO</v>
      </c>
      <c r="CQ28" s="45" t="str">
        <f t="shared" si="32"/>
        <v>NO</v>
      </c>
      <c r="CR28" s="45" t="str">
        <f t="shared" si="33"/>
        <v>NO</v>
      </c>
      <c r="CS28" s="47" t="str">
        <f t="shared" si="34"/>
        <v>OK</v>
      </c>
      <c r="CT28" s="20" t="b">
        <f t="shared" si="35"/>
        <v>0</v>
      </c>
      <c r="CU28" s="20" t="b">
        <f t="shared" si="36"/>
        <v>0</v>
      </c>
      <c r="CV28" s="20" t="b">
        <f t="shared" si="37"/>
        <v>0</v>
      </c>
      <c r="CW28" s="20" t="b">
        <f t="shared" si="38"/>
        <v>0</v>
      </c>
      <c r="CX28" s="46" t="str">
        <f t="shared" si="39"/>
        <v>SEQUENCE INCORRECT</v>
      </c>
      <c r="CY28" s="48">
        <f>COUNTIF(B19:B27,T(B28))</f>
        <v>9</v>
      </c>
    </row>
    <row r="29" spans="1:103" s="20" customFormat="1" ht="20.100000000000001" customHeight="1" thickBot="1">
      <c r="A29" s="37"/>
      <c r="B29" s="126"/>
      <c r="C29" s="127"/>
      <c r="D29" s="126"/>
      <c r="E29" s="127"/>
      <c r="F29" s="126"/>
      <c r="G29" s="127"/>
      <c r="H29" s="139" t="str">
        <f>IF(AND(AG29="OK",R29="OK"),IF(AND(A29&lt;&gt;"",D29&lt;&gt;"",F29&lt;&gt;"",OR(D29&lt;=E17,D29="ABS"),OR(F29&lt;=G17,F29="ABS")),IF(AND(F29="ABS"),"ABS",IF(SUM(D29:F29)=0,"ZERO",SUM(D29,F29))),""),"")</f>
        <v/>
      </c>
      <c r="I29" s="140"/>
      <c r="J29" s="140"/>
      <c r="K29" s="140"/>
      <c r="L29" s="140"/>
      <c r="M29" s="140"/>
      <c r="N29" s="140"/>
      <c r="O29" s="140"/>
      <c r="P29" s="141"/>
      <c r="Q29" s="194"/>
      <c r="R29" s="49" t="str">
        <f t="shared" si="1"/>
        <v/>
      </c>
      <c r="S29" s="145" t="str">
        <f>IF(OR(AND(OR(D29&lt;=E17,D29=0,D29="ABS"),OR(F29&lt;=G17,F29=0,F29="ABS"))),IF(OR(AND(A29="",B29="",D29="",F29=""),AND(A29&lt;&gt;"",B29&lt;&gt;"",D29&lt;&gt;"",F29&lt;&gt;"", AG29="OK")),"","Given Marks or Format is incorrect"), "Given Marks or Format is incorrect")</f>
        <v/>
      </c>
      <c r="T29" s="146"/>
      <c r="U29" s="146"/>
      <c r="V29" s="146"/>
      <c r="W29" s="146"/>
      <c r="X29" s="147"/>
      <c r="Y29" s="93"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15"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5"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3" t="b">
        <f>IF(AND( EXACT(LEFT(B29,LEN(G8)), G8),ISNUMBER(INT(MID(B29,(LEN(G8)+1),1))),ISNUMBER(INT(MID(B29,(LEN(G8)+2),1))), MID(B29,(LEN(G8)+1),2)&lt;&gt;"00",OR(ISNUMBER(INT(MID(B29,(LEN(G8)+3),1))),MID(B29,(LEN(G8)+3),1)=""),  OR(AND(ISNUMBER(INT(MID(B29,(LEN(G8)+1),3))),MID(B29,(LEN(G8)+1),1)&lt;&gt;"0", MID(B29,(LEN(G8)+4),1)=""),AND((ISNUMBER(INT(MID(B29,(LEN(G8)+1),2)))),MID(B29,(LEN(G8)+3),1)=""))),"OK")</f>
        <v>0</v>
      </c>
      <c r="AC29" s="14"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5"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6"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0" t="b">
        <f t="shared" si="29"/>
        <v>0</v>
      </c>
      <c r="AG29" s="20" t="str">
        <f t="shared" si="2"/>
        <v>S# INCORRECT</v>
      </c>
      <c r="BO29" s="20" t="str">
        <f t="shared" si="3"/>
        <v/>
      </c>
      <c r="BP29" s="20" t="b">
        <f t="shared" si="4"/>
        <v>0</v>
      </c>
      <c r="BQ29" s="20" t="b">
        <f t="shared" si="5"/>
        <v>0</v>
      </c>
      <c r="BR29" s="20" t="b">
        <f t="shared" si="6"/>
        <v>0</v>
      </c>
      <c r="BS29" s="20" t="str">
        <f t="shared" si="7"/>
        <v/>
      </c>
      <c r="BT29" s="20" t="str">
        <f t="shared" si="8"/>
        <v/>
      </c>
      <c r="BU29" s="20" t="str">
        <f t="shared" si="9"/>
        <v/>
      </c>
      <c r="BV29" s="20" t="str">
        <f t="shared" si="10"/>
        <v/>
      </c>
      <c r="BW29" s="44" t="str">
        <f t="shared" si="11"/>
        <v/>
      </c>
      <c r="BX29" s="45" t="str">
        <f t="shared" si="30"/>
        <v>INCORRECT</v>
      </c>
      <c r="BY29" s="20" t="b">
        <f t="shared" si="31"/>
        <v>0</v>
      </c>
      <c r="BZ29" s="46" t="str">
        <f t="shared" si="12"/>
        <v/>
      </c>
      <c r="CA29" s="20" t="b">
        <f t="shared" si="13"/>
        <v>0</v>
      </c>
      <c r="CB29" s="20" t="b">
        <f t="shared" si="14"/>
        <v>0</v>
      </c>
      <c r="CC29" s="20" t="b">
        <f t="shared" si="15"/>
        <v>0</v>
      </c>
      <c r="CD29" s="20" t="b">
        <f t="shared" si="16"/>
        <v>0</v>
      </c>
      <c r="CE29" s="20" t="b">
        <f t="shared" si="17"/>
        <v>0</v>
      </c>
      <c r="CF29" s="20" t="b">
        <f t="shared" si="18"/>
        <v>0</v>
      </c>
      <c r="CG29" s="20" t="str">
        <f t="shared" si="19"/>
        <v/>
      </c>
      <c r="CH29" s="20" t="str">
        <f t="shared" si="20"/>
        <v/>
      </c>
      <c r="CI29" s="20" t="str">
        <f t="shared" si="21"/>
        <v/>
      </c>
      <c r="CJ29" s="20" t="str">
        <f t="shared" si="22"/>
        <v/>
      </c>
      <c r="CK29" s="20" t="str">
        <f t="shared" si="23"/>
        <v/>
      </c>
      <c r="CL29" s="20" t="str">
        <f t="shared" si="24"/>
        <v/>
      </c>
      <c r="CM29" s="46" t="str">
        <f t="shared" si="25"/>
        <v/>
      </c>
      <c r="CN29" s="46" t="str">
        <f t="shared" si="26"/>
        <v/>
      </c>
      <c r="CO29" s="47" t="str">
        <f t="shared" si="27"/>
        <v>NO</v>
      </c>
      <c r="CP29" s="47" t="str">
        <f t="shared" si="28"/>
        <v>NO</v>
      </c>
      <c r="CQ29" s="45" t="str">
        <f t="shared" si="32"/>
        <v>NO</v>
      </c>
      <c r="CR29" s="45" t="str">
        <f t="shared" si="33"/>
        <v>NO</v>
      </c>
      <c r="CS29" s="47" t="str">
        <f t="shared" si="34"/>
        <v>OK</v>
      </c>
      <c r="CT29" s="20" t="b">
        <f t="shared" si="35"/>
        <v>0</v>
      </c>
      <c r="CU29" s="20" t="b">
        <f t="shared" si="36"/>
        <v>0</v>
      </c>
      <c r="CV29" s="20" t="b">
        <f t="shared" si="37"/>
        <v>0</v>
      </c>
      <c r="CW29" s="20" t="b">
        <f t="shared" si="38"/>
        <v>0</v>
      </c>
      <c r="CX29" s="46" t="str">
        <f t="shared" si="39"/>
        <v>SEQUENCE INCORRECT</v>
      </c>
      <c r="CY29" s="48">
        <f>COUNTIF(B19:B28,T(B29))</f>
        <v>10</v>
      </c>
    </row>
    <row r="30" spans="1:103" s="20" customFormat="1" ht="20.100000000000001" customHeight="1" thickBot="1">
      <c r="A30" s="59"/>
      <c r="B30" s="126"/>
      <c r="C30" s="127"/>
      <c r="D30" s="126"/>
      <c r="E30" s="127"/>
      <c r="F30" s="126"/>
      <c r="G30" s="127"/>
      <c r="H30" s="139" t="str">
        <f>IF(AND(AG30="OK",R30="OK"),IF(AND(A30&lt;&gt;"",D30&lt;&gt;"",F30&lt;&gt;"",OR(D30&lt;=E17,D30="ABS"),OR(F30&lt;=G17,F30="ABS")),IF(AND(F30="ABS"),"ABS",IF(SUM(D30:F30)=0,"ZERO",SUM(D30,F30))),""),"")</f>
        <v/>
      </c>
      <c r="I30" s="140"/>
      <c r="J30" s="140"/>
      <c r="K30" s="140"/>
      <c r="L30" s="140"/>
      <c r="M30" s="140"/>
      <c r="N30" s="140"/>
      <c r="O30" s="140"/>
      <c r="P30" s="141"/>
      <c r="Q30" s="194"/>
      <c r="R30" s="49" t="str">
        <f t="shared" si="1"/>
        <v/>
      </c>
      <c r="S30" s="145" t="str">
        <f>IF(OR(AND(OR(D30&lt;=E17,D30=0,D30="ABS"),OR(F30&lt;=G17,F30=0,F30="ABS"))),IF(OR(AND(A30="",B30="",D30="",F30=""),AND(A30&lt;&gt;"",B30&lt;&gt;"",D30&lt;&gt;"",F30&lt;&gt;"", AG30="OK")),"","Given Marks or Format is incorrect"), "Given Marks or Format is incorrect")</f>
        <v/>
      </c>
      <c r="T30" s="146"/>
      <c r="U30" s="146"/>
      <c r="V30" s="146"/>
      <c r="W30" s="146"/>
      <c r="X30" s="147"/>
      <c r="Y30" s="93"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15"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5"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3" t="b">
        <f>IF(AND( EXACT(LEFT(B30,LEN(G8)), G8),ISNUMBER(INT(MID(B30,(LEN(G8)+1),1))),ISNUMBER(INT(MID(B30,(LEN(G8)+2),1))), MID(B30,(LEN(G8)+1),2)&lt;&gt;"00",OR(ISNUMBER(INT(MID(B30,(LEN(G8)+3),1))),MID(B30,(LEN(G8)+3),1)=""),  OR(AND(ISNUMBER(INT(MID(B30,(LEN(G8)+1),3))),MID(B30,(LEN(G8)+1),1)&lt;&gt;"0", MID(B30,(LEN(G8)+4),1)=""),AND((ISNUMBER(INT(MID(B30,(LEN(G8)+1),2)))),MID(B30,(LEN(G8)+3),1)=""))),"OK")</f>
        <v>0</v>
      </c>
      <c r="AC30" s="14"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5"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6"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0" t="b">
        <f t="shared" si="29"/>
        <v>0</v>
      </c>
      <c r="AG30" s="20" t="str">
        <f t="shared" si="2"/>
        <v>S# INCORRECT</v>
      </c>
      <c r="BO30" s="20" t="str">
        <f t="shared" si="3"/>
        <v/>
      </c>
      <c r="BP30" s="20" t="b">
        <f t="shared" si="4"/>
        <v>0</v>
      </c>
      <c r="BQ30" s="20" t="b">
        <f t="shared" si="5"/>
        <v>0</v>
      </c>
      <c r="BR30" s="20" t="b">
        <f t="shared" si="6"/>
        <v>0</v>
      </c>
      <c r="BS30" s="20" t="str">
        <f t="shared" si="7"/>
        <v/>
      </c>
      <c r="BT30" s="20" t="str">
        <f t="shared" si="8"/>
        <v/>
      </c>
      <c r="BU30" s="20" t="str">
        <f t="shared" si="9"/>
        <v/>
      </c>
      <c r="BV30" s="20" t="str">
        <f t="shared" si="10"/>
        <v/>
      </c>
      <c r="BW30" s="44" t="str">
        <f t="shared" si="11"/>
        <v/>
      </c>
      <c r="BX30" s="45" t="str">
        <f t="shared" si="30"/>
        <v>INCORRECT</v>
      </c>
      <c r="BY30" s="20" t="b">
        <f t="shared" si="31"/>
        <v>0</v>
      </c>
      <c r="BZ30" s="46" t="str">
        <f t="shared" si="12"/>
        <v/>
      </c>
      <c r="CA30" s="20" t="b">
        <f t="shared" si="13"/>
        <v>0</v>
      </c>
      <c r="CB30" s="20" t="b">
        <f t="shared" si="14"/>
        <v>0</v>
      </c>
      <c r="CC30" s="20" t="b">
        <f t="shared" si="15"/>
        <v>0</v>
      </c>
      <c r="CD30" s="20" t="b">
        <f t="shared" si="16"/>
        <v>0</v>
      </c>
      <c r="CE30" s="20" t="b">
        <f t="shared" si="17"/>
        <v>0</v>
      </c>
      <c r="CF30" s="20" t="b">
        <f t="shared" si="18"/>
        <v>0</v>
      </c>
      <c r="CG30" s="20" t="str">
        <f t="shared" si="19"/>
        <v/>
      </c>
      <c r="CH30" s="20" t="str">
        <f t="shared" si="20"/>
        <v/>
      </c>
      <c r="CI30" s="20" t="str">
        <f t="shared" si="21"/>
        <v/>
      </c>
      <c r="CJ30" s="20" t="str">
        <f t="shared" si="22"/>
        <v/>
      </c>
      <c r="CK30" s="20" t="str">
        <f t="shared" si="23"/>
        <v/>
      </c>
      <c r="CL30" s="20" t="str">
        <f t="shared" si="24"/>
        <v/>
      </c>
      <c r="CM30" s="46" t="str">
        <f t="shared" si="25"/>
        <v/>
      </c>
      <c r="CN30" s="46" t="str">
        <f t="shared" si="26"/>
        <v/>
      </c>
      <c r="CO30" s="47" t="str">
        <f t="shared" si="27"/>
        <v>NO</v>
      </c>
      <c r="CP30" s="47" t="str">
        <f t="shared" si="28"/>
        <v>NO</v>
      </c>
      <c r="CQ30" s="45" t="str">
        <f t="shared" si="32"/>
        <v>NO</v>
      </c>
      <c r="CR30" s="45" t="str">
        <f t="shared" si="33"/>
        <v>NO</v>
      </c>
      <c r="CS30" s="47" t="str">
        <f t="shared" si="34"/>
        <v>OK</v>
      </c>
      <c r="CT30" s="20" t="b">
        <f t="shared" si="35"/>
        <v>0</v>
      </c>
      <c r="CU30" s="20" t="b">
        <f t="shared" si="36"/>
        <v>0</v>
      </c>
      <c r="CV30" s="20" t="b">
        <f t="shared" si="37"/>
        <v>0</v>
      </c>
      <c r="CW30" s="20" t="b">
        <f t="shared" si="38"/>
        <v>0</v>
      </c>
      <c r="CX30" s="46" t="str">
        <f t="shared" si="39"/>
        <v>SEQUENCE INCORRECT</v>
      </c>
      <c r="CY30" s="48">
        <f>COUNTIF(B19:B29,T(B30))</f>
        <v>11</v>
      </c>
    </row>
    <row r="31" spans="1:103" s="20" customFormat="1" ht="20.100000000000001" customHeight="1" thickBot="1">
      <c r="A31" s="37"/>
      <c r="B31" s="126"/>
      <c r="C31" s="127"/>
      <c r="D31" s="126"/>
      <c r="E31" s="127"/>
      <c r="F31" s="126"/>
      <c r="G31" s="127"/>
      <c r="H31" s="139" t="str">
        <f>IF(AND(AG31="OK",R31="OK"),IF(AND(A31&lt;&gt;"",D31&lt;&gt;"",F31&lt;&gt;"",OR(D31&lt;=E17,D31="ABS"),OR(F31&lt;=G17,F31="ABS")),IF(AND(F31="ABS"),"ABS",IF(SUM(D31:F31)=0,"ZERO",SUM(D31,F31))),""),"")</f>
        <v/>
      </c>
      <c r="I31" s="140"/>
      <c r="J31" s="140"/>
      <c r="K31" s="140"/>
      <c r="L31" s="140"/>
      <c r="M31" s="140"/>
      <c r="N31" s="140"/>
      <c r="O31" s="140"/>
      <c r="P31" s="141"/>
      <c r="Q31" s="194"/>
      <c r="R31" s="49" t="str">
        <f t="shared" si="1"/>
        <v/>
      </c>
      <c r="S31" s="145" t="str">
        <f>IF(OR(AND(OR(D31&lt;=E17,D31=0,D31="ABS"),OR(F31&lt;=G17,F31=0,F31="ABS"))),IF(OR(AND(A31="",B31="",D31="",F31=""),AND(A31&lt;&gt;"",B31&lt;&gt;"",D31&lt;&gt;"",F31&lt;&gt;"", AG31="OK")),"","Given Marks or Format is incorrect"), "Given Marks or Format is incorrect")</f>
        <v/>
      </c>
      <c r="T31" s="146"/>
      <c r="U31" s="146"/>
      <c r="V31" s="146"/>
      <c r="W31" s="146"/>
      <c r="X31" s="147"/>
      <c r="Y31" s="93"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15"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5"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3" t="b">
        <f>IF(AND( EXACT(LEFT(B31,LEN(G8)), G8),ISNUMBER(INT(MID(B31,(LEN(G8)+1),1))),ISNUMBER(INT(MID(B31,(LEN(G8)+2),1))), MID(B31,(LEN(G8)+1),2)&lt;&gt;"00",OR(ISNUMBER(INT(MID(B31,(LEN(G8)+3),1))),MID(B31,(LEN(G8)+3),1)=""),  OR(AND(ISNUMBER(INT(MID(B31,(LEN(G8)+1),3))),MID(B31,(LEN(G8)+1),1)&lt;&gt;"0", MID(B31,(LEN(G8)+4),1)=""),AND((ISNUMBER(INT(MID(B31,(LEN(G8)+1),2)))),MID(B31,(LEN(G8)+3),1)=""))),"OK")</f>
        <v>0</v>
      </c>
      <c r="AC31" s="14"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5"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6"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0" t="b">
        <f t="shared" si="29"/>
        <v>0</v>
      </c>
      <c r="AG31" s="20" t="str">
        <f t="shared" si="2"/>
        <v>S# INCORRECT</v>
      </c>
      <c r="BO31" s="20" t="str">
        <f t="shared" si="3"/>
        <v/>
      </c>
      <c r="BP31" s="20" t="b">
        <f t="shared" si="4"/>
        <v>0</v>
      </c>
      <c r="BQ31" s="20" t="b">
        <f t="shared" si="5"/>
        <v>0</v>
      </c>
      <c r="BR31" s="20" t="b">
        <f t="shared" si="6"/>
        <v>0</v>
      </c>
      <c r="BS31" s="20" t="str">
        <f t="shared" si="7"/>
        <v/>
      </c>
      <c r="BT31" s="20" t="str">
        <f t="shared" si="8"/>
        <v/>
      </c>
      <c r="BU31" s="20" t="str">
        <f t="shared" si="9"/>
        <v/>
      </c>
      <c r="BV31" s="20" t="str">
        <f t="shared" si="10"/>
        <v/>
      </c>
      <c r="BW31" s="44" t="str">
        <f t="shared" si="11"/>
        <v/>
      </c>
      <c r="BX31" s="45" t="str">
        <f t="shared" si="30"/>
        <v>INCORRECT</v>
      </c>
      <c r="BY31" s="20" t="b">
        <f t="shared" si="31"/>
        <v>0</v>
      </c>
      <c r="BZ31" s="46" t="str">
        <f t="shared" si="12"/>
        <v/>
      </c>
      <c r="CA31" s="20" t="b">
        <f t="shared" si="13"/>
        <v>0</v>
      </c>
      <c r="CB31" s="20" t="b">
        <f t="shared" si="14"/>
        <v>0</v>
      </c>
      <c r="CC31" s="20" t="b">
        <f t="shared" si="15"/>
        <v>0</v>
      </c>
      <c r="CD31" s="20" t="b">
        <f t="shared" si="16"/>
        <v>0</v>
      </c>
      <c r="CE31" s="20" t="b">
        <f t="shared" si="17"/>
        <v>0</v>
      </c>
      <c r="CF31" s="20" t="b">
        <f t="shared" si="18"/>
        <v>0</v>
      </c>
      <c r="CG31" s="20" t="str">
        <f t="shared" si="19"/>
        <v/>
      </c>
      <c r="CH31" s="20" t="str">
        <f t="shared" si="20"/>
        <v/>
      </c>
      <c r="CI31" s="20" t="str">
        <f t="shared" si="21"/>
        <v/>
      </c>
      <c r="CJ31" s="20" t="str">
        <f t="shared" si="22"/>
        <v/>
      </c>
      <c r="CK31" s="20" t="str">
        <f t="shared" si="23"/>
        <v/>
      </c>
      <c r="CL31" s="20" t="str">
        <f t="shared" si="24"/>
        <v/>
      </c>
      <c r="CM31" s="46" t="str">
        <f t="shared" si="25"/>
        <v/>
      </c>
      <c r="CN31" s="46" t="str">
        <f t="shared" si="26"/>
        <v/>
      </c>
      <c r="CO31" s="47" t="str">
        <f t="shared" si="27"/>
        <v>NO</v>
      </c>
      <c r="CP31" s="47" t="str">
        <f t="shared" si="28"/>
        <v>NO</v>
      </c>
      <c r="CQ31" s="45" t="str">
        <f t="shared" si="32"/>
        <v>NO</v>
      </c>
      <c r="CR31" s="45" t="str">
        <f t="shared" si="33"/>
        <v>NO</v>
      </c>
      <c r="CS31" s="47" t="str">
        <f t="shared" si="34"/>
        <v>OK</v>
      </c>
      <c r="CT31" s="20" t="b">
        <f t="shared" si="35"/>
        <v>0</v>
      </c>
      <c r="CU31" s="20" t="b">
        <f t="shared" si="36"/>
        <v>0</v>
      </c>
      <c r="CV31" s="20" t="b">
        <f t="shared" si="37"/>
        <v>0</v>
      </c>
      <c r="CW31" s="20" t="b">
        <f t="shared" si="38"/>
        <v>0</v>
      </c>
      <c r="CX31" s="46" t="str">
        <f t="shared" si="39"/>
        <v>SEQUENCE INCORRECT</v>
      </c>
      <c r="CY31" s="48">
        <f>COUNTIF(B19:B30,T(B31))</f>
        <v>12</v>
      </c>
    </row>
    <row r="32" spans="1:103" s="20" customFormat="1" ht="20.100000000000001" customHeight="1" thickBot="1">
      <c r="A32" s="59"/>
      <c r="B32" s="126"/>
      <c r="C32" s="127"/>
      <c r="D32" s="126"/>
      <c r="E32" s="127"/>
      <c r="F32" s="126"/>
      <c r="G32" s="127"/>
      <c r="H32" s="139" t="str">
        <f>IF(AND(AG32="OK",R32="OK"),IF(AND(A32&lt;&gt;"",D32&lt;&gt;"",F32&lt;&gt;"",OR(D32&lt;=E17,D32="ABS"),OR(F32&lt;=G17,F32="ABS")),IF(AND(F32="ABS"),"ABS",IF(SUM(D32:F32)=0,"ZERO",SUM(D32,F32))),""),"")</f>
        <v/>
      </c>
      <c r="I32" s="140"/>
      <c r="J32" s="140"/>
      <c r="K32" s="140"/>
      <c r="L32" s="140"/>
      <c r="M32" s="140"/>
      <c r="N32" s="140"/>
      <c r="O32" s="140"/>
      <c r="P32" s="141"/>
      <c r="Q32" s="194"/>
      <c r="R32" s="49" t="str">
        <f t="shared" si="1"/>
        <v/>
      </c>
      <c r="S32" s="145" t="str">
        <f>IF(OR(AND(OR(D32&lt;=E17,D32=0,D32="ABS"),OR(F32&lt;=G17,F32=0,F32="ABS"))),IF(OR(AND(A32="",B32="",D32="",F32=""),AND(A32&lt;&gt;"",B32&lt;&gt;"",D32&lt;&gt;"",F32&lt;&gt;"", AG32="OK")),"","Given Marks or Format is incorrect"), "Given Marks or Format is incorrect")</f>
        <v/>
      </c>
      <c r="T32" s="146"/>
      <c r="U32" s="146"/>
      <c r="V32" s="146"/>
      <c r="W32" s="146"/>
      <c r="X32" s="147"/>
      <c r="Y32" s="93"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15"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5"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3" t="b">
        <f>IF(AND( EXACT(LEFT(B32,LEN(G8)), G8),ISNUMBER(INT(MID(B32,(LEN(G8)+1),1))),ISNUMBER(INT(MID(B32,(LEN(G8)+2),1))), MID(B32,(LEN(G8)+1),2)&lt;&gt;"00",OR(ISNUMBER(INT(MID(B32,(LEN(G8)+3),1))),MID(B32,(LEN(G8)+3),1)=""),  OR(AND(ISNUMBER(INT(MID(B32,(LEN(G8)+1),3))),MID(B32,(LEN(G8)+1),1)&lt;&gt;"0", MID(B32,(LEN(G8)+4),1)=""),AND((ISNUMBER(INT(MID(B32,(LEN(G8)+1),2)))),MID(B32,(LEN(G8)+3),1)=""))),"OK")</f>
        <v>0</v>
      </c>
      <c r="AC32" s="14"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5"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6"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0" t="b">
        <f t="shared" si="29"/>
        <v>0</v>
      </c>
      <c r="AG32" s="20" t="str">
        <f t="shared" si="2"/>
        <v>S# INCORRECT</v>
      </c>
      <c r="BO32" s="20" t="str">
        <f t="shared" si="3"/>
        <v/>
      </c>
      <c r="BP32" s="20" t="b">
        <f t="shared" si="4"/>
        <v>0</v>
      </c>
      <c r="BQ32" s="20" t="b">
        <f t="shared" si="5"/>
        <v>0</v>
      </c>
      <c r="BR32" s="20" t="b">
        <f t="shared" si="6"/>
        <v>0</v>
      </c>
      <c r="BS32" s="20" t="str">
        <f t="shared" si="7"/>
        <v/>
      </c>
      <c r="BT32" s="20" t="str">
        <f t="shared" si="8"/>
        <v/>
      </c>
      <c r="BU32" s="20" t="str">
        <f t="shared" si="9"/>
        <v/>
      </c>
      <c r="BV32" s="20" t="str">
        <f t="shared" si="10"/>
        <v/>
      </c>
      <c r="BW32" s="44" t="str">
        <f t="shared" si="11"/>
        <v/>
      </c>
      <c r="BX32" s="45" t="str">
        <f t="shared" si="30"/>
        <v>INCORRECT</v>
      </c>
      <c r="BY32" s="20" t="b">
        <f t="shared" si="31"/>
        <v>0</v>
      </c>
      <c r="BZ32" s="46" t="str">
        <f t="shared" si="12"/>
        <v/>
      </c>
      <c r="CA32" s="20" t="b">
        <f t="shared" si="13"/>
        <v>0</v>
      </c>
      <c r="CB32" s="20" t="b">
        <f t="shared" si="14"/>
        <v>0</v>
      </c>
      <c r="CC32" s="20" t="b">
        <f t="shared" si="15"/>
        <v>0</v>
      </c>
      <c r="CD32" s="20" t="b">
        <f t="shared" si="16"/>
        <v>0</v>
      </c>
      <c r="CE32" s="20" t="b">
        <f t="shared" si="17"/>
        <v>0</v>
      </c>
      <c r="CF32" s="20" t="b">
        <f t="shared" si="18"/>
        <v>0</v>
      </c>
      <c r="CG32" s="20" t="str">
        <f t="shared" si="19"/>
        <v/>
      </c>
      <c r="CH32" s="20" t="str">
        <f t="shared" si="20"/>
        <v/>
      </c>
      <c r="CI32" s="20" t="str">
        <f t="shared" si="21"/>
        <v/>
      </c>
      <c r="CJ32" s="20" t="str">
        <f t="shared" si="22"/>
        <v/>
      </c>
      <c r="CK32" s="20" t="str">
        <f t="shared" si="23"/>
        <v/>
      </c>
      <c r="CL32" s="20" t="str">
        <f t="shared" si="24"/>
        <v/>
      </c>
      <c r="CM32" s="46" t="str">
        <f t="shared" si="25"/>
        <v/>
      </c>
      <c r="CN32" s="46" t="str">
        <f t="shared" si="26"/>
        <v/>
      </c>
      <c r="CO32" s="47" t="str">
        <f t="shared" si="27"/>
        <v>NO</v>
      </c>
      <c r="CP32" s="47" t="str">
        <f t="shared" si="28"/>
        <v>NO</v>
      </c>
      <c r="CQ32" s="45" t="str">
        <f t="shared" si="32"/>
        <v>NO</v>
      </c>
      <c r="CR32" s="45" t="str">
        <f t="shared" si="33"/>
        <v>NO</v>
      </c>
      <c r="CS32" s="47" t="str">
        <f t="shared" si="34"/>
        <v>OK</v>
      </c>
      <c r="CT32" s="20" t="b">
        <f t="shared" si="35"/>
        <v>0</v>
      </c>
      <c r="CU32" s="20" t="b">
        <f t="shared" si="36"/>
        <v>0</v>
      </c>
      <c r="CV32" s="20" t="b">
        <f t="shared" si="37"/>
        <v>0</v>
      </c>
      <c r="CW32" s="20" t="b">
        <f t="shared" si="38"/>
        <v>0</v>
      </c>
      <c r="CX32" s="46" t="str">
        <f t="shared" si="39"/>
        <v>SEQUENCE INCORRECT</v>
      </c>
      <c r="CY32" s="48">
        <f>COUNTIF(B19:B31,T(B32))</f>
        <v>13</v>
      </c>
    </row>
    <row r="33" spans="1:103" s="20" customFormat="1" ht="20.100000000000001" customHeight="1" thickBot="1">
      <c r="A33" s="37"/>
      <c r="B33" s="126"/>
      <c r="C33" s="127"/>
      <c r="D33" s="126"/>
      <c r="E33" s="127"/>
      <c r="F33" s="126"/>
      <c r="G33" s="127"/>
      <c r="H33" s="139" t="str">
        <f>IF(AND(AG33="OK",R33="OK"),IF(AND(A33&lt;&gt;"",D33&lt;&gt;"",F33&lt;&gt;"",OR(D33&lt;=E17,D33="ABS"),OR(F33&lt;=G17,F33="ABS")),IF(AND(F33="ABS"),"ABS",IF(SUM(D33:F33)=0,"ZERO",SUM(D33,F33))),""),"")</f>
        <v/>
      </c>
      <c r="I33" s="140"/>
      <c r="J33" s="140"/>
      <c r="K33" s="140"/>
      <c r="L33" s="140"/>
      <c r="M33" s="140"/>
      <c r="N33" s="140"/>
      <c r="O33" s="140"/>
      <c r="P33" s="141"/>
      <c r="Q33" s="194"/>
      <c r="R33" s="49" t="str">
        <f t="shared" si="1"/>
        <v/>
      </c>
      <c r="S33" s="145" t="str">
        <f>IF(OR(AND(OR(D33&lt;=E17,D33=0,D33="ABS"),OR(F33&lt;=G17,F33=0,F33="ABS"))),IF(OR(AND(A33="",B33="",D33="",F33=""),AND(A33&lt;&gt;"",B33&lt;&gt;"",D33&lt;&gt;"",F33&lt;&gt;"", AG33="OK")),"","Given Marks or Format is incorrect"), "Given Marks or Format is incorrect")</f>
        <v/>
      </c>
      <c r="T33" s="146"/>
      <c r="U33" s="146"/>
      <c r="V33" s="146"/>
      <c r="W33" s="146"/>
      <c r="X33" s="147"/>
      <c r="Y33" s="93"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15"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5"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3" t="b">
        <f>IF(AND( EXACT(LEFT(B33,LEN(G8)), G8),ISNUMBER(INT(MID(B33,(LEN(G8)+1),1))),ISNUMBER(INT(MID(B33,(LEN(G8)+2),1))), MID(B33,(LEN(G8)+1),2)&lt;&gt;"00",OR(ISNUMBER(INT(MID(B33,(LEN(G8)+3),1))),MID(B33,(LEN(G8)+3),1)=""),  OR(AND(ISNUMBER(INT(MID(B33,(LEN(G8)+1),3))),MID(B33,(LEN(G8)+1),1)&lt;&gt;"0", MID(B33,(LEN(G8)+4),1)=""),AND((ISNUMBER(INT(MID(B33,(LEN(G8)+1),2)))),MID(B33,(LEN(G8)+3),1)=""))),"OK")</f>
        <v>0</v>
      </c>
      <c r="AC33" s="14"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5"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6"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0" t="b">
        <f t="shared" si="29"/>
        <v>0</v>
      </c>
      <c r="AG33" s="20" t="str">
        <f t="shared" si="2"/>
        <v>S# INCORRECT</v>
      </c>
      <c r="BO33" s="20" t="str">
        <f t="shared" si="3"/>
        <v/>
      </c>
      <c r="BP33" s="20" t="b">
        <f t="shared" si="4"/>
        <v>0</v>
      </c>
      <c r="BQ33" s="20" t="b">
        <f t="shared" si="5"/>
        <v>0</v>
      </c>
      <c r="BR33" s="20" t="b">
        <f t="shared" si="6"/>
        <v>0</v>
      </c>
      <c r="BS33" s="20" t="str">
        <f t="shared" si="7"/>
        <v/>
      </c>
      <c r="BT33" s="20" t="str">
        <f t="shared" si="8"/>
        <v/>
      </c>
      <c r="BU33" s="20" t="str">
        <f t="shared" si="9"/>
        <v/>
      </c>
      <c r="BV33" s="20" t="str">
        <f t="shared" si="10"/>
        <v/>
      </c>
      <c r="BW33" s="44" t="str">
        <f t="shared" si="11"/>
        <v/>
      </c>
      <c r="BX33" s="45" t="str">
        <f t="shared" si="30"/>
        <v>INCORRECT</v>
      </c>
      <c r="BY33" s="20" t="b">
        <f t="shared" si="31"/>
        <v>0</v>
      </c>
      <c r="BZ33" s="46" t="str">
        <f t="shared" si="12"/>
        <v/>
      </c>
      <c r="CA33" s="20" t="b">
        <f t="shared" si="13"/>
        <v>0</v>
      </c>
      <c r="CB33" s="20" t="b">
        <f t="shared" si="14"/>
        <v>0</v>
      </c>
      <c r="CC33" s="20" t="b">
        <f t="shared" si="15"/>
        <v>0</v>
      </c>
      <c r="CD33" s="20" t="b">
        <f t="shared" si="16"/>
        <v>0</v>
      </c>
      <c r="CE33" s="20" t="b">
        <f t="shared" si="17"/>
        <v>0</v>
      </c>
      <c r="CF33" s="20" t="b">
        <f t="shared" si="18"/>
        <v>0</v>
      </c>
      <c r="CG33" s="20" t="str">
        <f t="shared" si="19"/>
        <v/>
      </c>
      <c r="CH33" s="20" t="str">
        <f t="shared" si="20"/>
        <v/>
      </c>
      <c r="CI33" s="20" t="str">
        <f t="shared" si="21"/>
        <v/>
      </c>
      <c r="CJ33" s="20" t="str">
        <f t="shared" si="22"/>
        <v/>
      </c>
      <c r="CK33" s="20" t="str">
        <f t="shared" si="23"/>
        <v/>
      </c>
      <c r="CL33" s="20" t="str">
        <f t="shared" si="24"/>
        <v/>
      </c>
      <c r="CM33" s="46" t="str">
        <f t="shared" si="25"/>
        <v/>
      </c>
      <c r="CN33" s="46" t="str">
        <f t="shared" si="26"/>
        <v/>
      </c>
      <c r="CO33" s="47" t="str">
        <f t="shared" si="27"/>
        <v>NO</v>
      </c>
      <c r="CP33" s="47" t="str">
        <f t="shared" si="28"/>
        <v>NO</v>
      </c>
      <c r="CQ33" s="45" t="str">
        <f t="shared" si="32"/>
        <v>NO</v>
      </c>
      <c r="CR33" s="45" t="str">
        <f t="shared" si="33"/>
        <v>NO</v>
      </c>
      <c r="CS33" s="47" t="str">
        <f t="shared" si="34"/>
        <v>OK</v>
      </c>
      <c r="CT33" s="20" t="b">
        <f t="shared" si="35"/>
        <v>0</v>
      </c>
      <c r="CU33" s="20" t="b">
        <f t="shared" si="36"/>
        <v>0</v>
      </c>
      <c r="CV33" s="20" t="b">
        <f t="shared" si="37"/>
        <v>0</v>
      </c>
      <c r="CW33" s="20" t="b">
        <f t="shared" si="38"/>
        <v>0</v>
      </c>
      <c r="CX33" s="46" t="str">
        <f t="shared" si="39"/>
        <v>SEQUENCE INCORRECT</v>
      </c>
      <c r="CY33" s="48">
        <f>COUNTIF(B19:B32,T(B33))</f>
        <v>14</v>
      </c>
    </row>
    <row r="34" spans="1:103" s="20" customFormat="1" ht="20.100000000000001" customHeight="1" thickBot="1">
      <c r="A34" s="59"/>
      <c r="B34" s="126"/>
      <c r="C34" s="127"/>
      <c r="D34" s="126"/>
      <c r="E34" s="127"/>
      <c r="F34" s="126"/>
      <c r="G34" s="127"/>
      <c r="H34" s="139" t="str">
        <f>IF(AND(AG34="OK",R34="OK"),IF(AND(A34&lt;&gt;"",D34&lt;&gt;"",F34&lt;&gt;"",OR(D34&lt;=E17,D34="ABS"),OR(F34&lt;=G17,F34="ABS")),IF(AND(F34="ABS"),"ABS",IF(SUM(D34:F34)=0,"ZERO",SUM(D34,F34))),""),"")</f>
        <v/>
      </c>
      <c r="I34" s="140"/>
      <c r="J34" s="140"/>
      <c r="K34" s="140"/>
      <c r="L34" s="140"/>
      <c r="M34" s="140"/>
      <c r="N34" s="140"/>
      <c r="O34" s="140"/>
      <c r="P34" s="141"/>
      <c r="Q34" s="194"/>
      <c r="R34" s="49" t="str">
        <f t="shared" si="1"/>
        <v/>
      </c>
      <c r="S34" s="145" t="str">
        <f>IF(OR(AND(OR(D34&lt;=E17,D34=0,D34="ABS"),OR(F34&lt;=G17,F34=0,F34="ABS"))),IF(OR(AND(A34="",B34="",D34="",F34=""),AND(A34&lt;&gt;"",B34&lt;&gt;"",D34&lt;&gt;"",F34&lt;&gt;"", AG34="OK")),"","Given Marks or Format is incorrect"), "Given Marks or Format is incorrect")</f>
        <v/>
      </c>
      <c r="T34" s="146"/>
      <c r="U34" s="146"/>
      <c r="V34" s="146"/>
      <c r="W34" s="146"/>
      <c r="X34" s="147"/>
      <c r="Y34" s="93"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15"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5"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3" t="b">
        <f>IF(AND( EXACT(LEFT(B34,LEN(G8)), G8),ISNUMBER(INT(MID(B34,(LEN(G8)+1),1))),ISNUMBER(INT(MID(B34,(LEN(G8)+2),1))), MID(B34,(LEN(G8)+1),2)&lt;&gt;"00",OR(ISNUMBER(INT(MID(B34,(LEN(G8)+3),1))),MID(B34,(LEN(G8)+3),1)=""),  OR(AND(ISNUMBER(INT(MID(B34,(LEN(G8)+1),3))),MID(B34,(LEN(G8)+1),1)&lt;&gt;"0", MID(B34,(LEN(G8)+4),1)=""),AND((ISNUMBER(INT(MID(B34,(LEN(G8)+1),2)))),MID(B34,(LEN(G8)+3),1)=""))),"OK")</f>
        <v>0</v>
      </c>
      <c r="AC34" s="14"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5"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6"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0" t="b">
        <f t="shared" si="29"/>
        <v>0</v>
      </c>
      <c r="AG34" s="20" t="str">
        <f t="shared" si="2"/>
        <v>S# INCORRECT</v>
      </c>
      <c r="BO34" s="20" t="str">
        <f t="shared" si="3"/>
        <v/>
      </c>
      <c r="BP34" s="20" t="b">
        <f t="shared" si="4"/>
        <v>0</v>
      </c>
      <c r="BQ34" s="20" t="b">
        <f t="shared" si="5"/>
        <v>0</v>
      </c>
      <c r="BR34" s="20" t="b">
        <f t="shared" si="6"/>
        <v>0</v>
      </c>
      <c r="BS34" s="20" t="str">
        <f t="shared" si="7"/>
        <v/>
      </c>
      <c r="BT34" s="20" t="str">
        <f t="shared" si="8"/>
        <v/>
      </c>
      <c r="BU34" s="20" t="str">
        <f t="shared" si="9"/>
        <v/>
      </c>
      <c r="BV34" s="20" t="str">
        <f t="shared" si="10"/>
        <v/>
      </c>
      <c r="BW34" s="44" t="str">
        <f t="shared" si="11"/>
        <v/>
      </c>
      <c r="BX34" s="45" t="str">
        <f t="shared" si="30"/>
        <v>INCORRECT</v>
      </c>
      <c r="BY34" s="20" t="b">
        <f t="shared" si="31"/>
        <v>0</v>
      </c>
      <c r="BZ34" s="46" t="str">
        <f t="shared" si="12"/>
        <v/>
      </c>
      <c r="CA34" s="20" t="b">
        <f t="shared" si="13"/>
        <v>0</v>
      </c>
      <c r="CB34" s="20" t="b">
        <f t="shared" si="14"/>
        <v>0</v>
      </c>
      <c r="CC34" s="20" t="b">
        <f t="shared" si="15"/>
        <v>0</v>
      </c>
      <c r="CD34" s="20" t="b">
        <f t="shared" si="16"/>
        <v>0</v>
      </c>
      <c r="CE34" s="20" t="b">
        <f t="shared" si="17"/>
        <v>0</v>
      </c>
      <c r="CF34" s="20" t="b">
        <f t="shared" si="18"/>
        <v>0</v>
      </c>
      <c r="CG34" s="20" t="str">
        <f t="shared" si="19"/>
        <v/>
      </c>
      <c r="CH34" s="20" t="str">
        <f t="shared" si="20"/>
        <v/>
      </c>
      <c r="CI34" s="20" t="str">
        <f t="shared" si="21"/>
        <v/>
      </c>
      <c r="CJ34" s="20" t="str">
        <f t="shared" si="22"/>
        <v/>
      </c>
      <c r="CK34" s="20" t="str">
        <f t="shared" si="23"/>
        <v/>
      </c>
      <c r="CL34" s="20" t="str">
        <f t="shared" si="24"/>
        <v/>
      </c>
      <c r="CM34" s="46" t="str">
        <f t="shared" si="25"/>
        <v/>
      </c>
      <c r="CN34" s="46" t="str">
        <f t="shared" si="26"/>
        <v/>
      </c>
      <c r="CO34" s="47" t="str">
        <f t="shared" si="27"/>
        <v>NO</v>
      </c>
      <c r="CP34" s="47" t="str">
        <f t="shared" si="28"/>
        <v>NO</v>
      </c>
      <c r="CQ34" s="45" t="str">
        <f t="shared" si="32"/>
        <v>NO</v>
      </c>
      <c r="CR34" s="45" t="str">
        <f t="shared" si="33"/>
        <v>NO</v>
      </c>
      <c r="CS34" s="47" t="str">
        <f t="shared" si="34"/>
        <v>OK</v>
      </c>
      <c r="CT34" s="20" t="b">
        <f t="shared" si="35"/>
        <v>0</v>
      </c>
      <c r="CU34" s="20" t="b">
        <f t="shared" si="36"/>
        <v>0</v>
      </c>
      <c r="CV34" s="20" t="b">
        <f t="shared" si="37"/>
        <v>0</v>
      </c>
      <c r="CW34" s="20" t="b">
        <f t="shared" si="38"/>
        <v>0</v>
      </c>
      <c r="CX34" s="46" t="str">
        <f t="shared" si="39"/>
        <v>SEQUENCE INCORRECT</v>
      </c>
      <c r="CY34" s="48">
        <f>COUNTIF(B19:B33,T(B34))</f>
        <v>15</v>
      </c>
    </row>
    <row r="35" spans="1:103" s="20" customFormat="1" ht="20.100000000000001" customHeight="1" thickBot="1">
      <c r="A35" s="37"/>
      <c r="B35" s="126"/>
      <c r="C35" s="127"/>
      <c r="D35" s="126"/>
      <c r="E35" s="127"/>
      <c r="F35" s="126"/>
      <c r="G35" s="127"/>
      <c r="H35" s="139" t="str">
        <f>IF(AND(AG35="OK",R35="OK"),IF(AND(A35&lt;&gt;"",D35&lt;&gt;"",F35&lt;&gt;"",OR(D35&lt;=E17,D35="ABS"),OR(F35&lt;=G17,F35="ABS")),IF(AND(F35="ABS"),"ABS",IF(SUM(D35:F35)=0,"ZERO",SUM(D35,F35))),""),"")</f>
        <v/>
      </c>
      <c r="I35" s="140"/>
      <c r="J35" s="140"/>
      <c r="K35" s="140"/>
      <c r="L35" s="140"/>
      <c r="M35" s="140"/>
      <c r="N35" s="140"/>
      <c r="O35" s="140"/>
      <c r="P35" s="141"/>
      <c r="Q35" s="194"/>
      <c r="R35" s="49" t="str">
        <f t="shared" si="1"/>
        <v/>
      </c>
      <c r="S35" s="145" t="str">
        <f>IF(OR(AND(OR(D35&lt;=E17,D35=0,D35="ABS"),OR(F35&lt;=G17,F35=0,F35="ABS"))),IF(OR(AND(A35="",B35="",D35="",F35=""),AND(A35&lt;&gt;"",B35&lt;&gt;"",D35&lt;&gt;"",F35&lt;&gt;"", AG35="OK")),"","Given Marks or Format is incorrect"), "Given Marks or Format is incorrect")</f>
        <v/>
      </c>
      <c r="T35" s="146"/>
      <c r="U35" s="146"/>
      <c r="V35" s="146"/>
      <c r="W35" s="146"/>
      <c r="X35" s="147"/>
      <c r="Y35" s="93"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15"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5"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3" t="b">
        <f>IF(AND( EXACT(LEFT(B35,LEN(G8)), G8),ISNUMBER(INT(MID(B35,(LEN(G8)+1),1))),ISNUMBER(INT(MID(B35,(LEN(G8)+2),1))), MID(B35,(LEN(G8)+1),2)&lt;&gt;"00",OR(ISNUMBER(INT(MID(B35,(LEN(G8)+3),1))),MID(B35,(LEN(G8)+3),1)=""),  OR(AND(ISNUMBER(INT(MID(B35,(LEN(G8)+1),3))),MID(B35,(LEN(G8)+1),1)&lt;&gt;"0", MID(B35,(LEN(G8)+4),1)=""),AND((ISNUMBER(INT(MID(B35,(LEN(G8)+1),2)))),MID(B35,(LEN(G8)+3),1)=""))),"OK")</f>
        <v>0</v>
      </c>
      <c r="AC35" s="14"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5"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6"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0" t="b">
        <f t="shared" si="29"/>
        <v>0</v>
      </c>
      <c r="AG35" s="20" t="str">
        <f t="shared" si="2"/>
        <v>S# INCORRECT</v>
      </c>
      <c r="BO35" s="20" t="str">
        <f t="shared" si="3"/>
        <v/>
      </c>
      <c r="BP35" s="20" t="b">
        <f t="shared" si="4"/>
        <v>0</v>
      </c>
      <c r="BQ35" s="20" t="b">
        <f t="shared" si="5"/>
        <v>0</v>
      </c>
      <c r="BR35" s="20" t="b">
        <f t="shared" si="6"/>
        <v>0</v>
      </c>
      <c r="BS35" s="20" t="str">
        <f t="shared" si="7"/>
        <v/>
      </c>
      <c r="BT35" s="20" t="str">
        <f t="shared" si="8"/>
        <v/>
      </c>
      <c r="BU35" s="20" t="str">
        <f t="shared" si="9"/>
        <v/>
      </c>
      <c r="BV35" s="20" t="str">
        <f t="shared" si="10"/>
        <v/>
      </c>
      <c r="BW35" s="44" t="str">
        <f t="shared" si="11"/>
        <v/>
      </c>
      <c r="BX35" s="45" t="str">
        <f t="shared" si="30"/>
        <v>INCORRECT</v>
      </c>
      <c r="BY35" s="20" t="b">
        <f t="shared" si="31"/>
        <v>0</v>
      </c>
      <c r="BZ35" s="46" t="str">
        <f t="shared" si="12"/>
        <v/>
      </c>
      <c r="CA35" s="20" t="b">
        <f t="shared" si="13"/>
        <v>0</v>
      </c>
      <c r="CB35" s="20" t="b">
        <f t="shared" si="14"/>
        <v>0</v>
      </c>
      <c r="CC35" s="20" t="b">
        <f t="shared" si="15"/>
        <v>0</v>
      </c>
      <c r="CD35" s="20" t="b">
        <f t="shared" si="16"/>
        <v>0</v>
      </c>
      <c r="CE35" s="20" t="b">
        <f t="shared" si="17"/>
        <v>0</v>
      </c>
      <c r="CF35" s="20" t="b">
        <f t="shared" si="18"/>
        <v>0</v>
      </c>
      <c r="CG35" s="20" t="str">
        <f t="shared" si="19"/>
        <v/>
      </c>
      <c r="CH35" s="20" t="str">
        <f t="shared" si="20"/>
        <v/>
      </c>
      <c r="CI35" s="20" t="str">
        <f t="shared" si="21"/>
        <v/>
      </c>
      <c r="CJ35" s="20" t="str">
        <f t="shared" si="22"/>
        <v/>
      </c>
      <c r="CK35" s="20" t="str">
        <f t="shared" si="23"/>
        <v/>
      </c>
      <c r="CL35" s="20" t="str">
        <f t="shared" si="24"/>
        <v/>
      </c>
      <c r="CM35" s="46" t="str">
        <f t="shared" si="25"/>
        <v/>
      </c>
      <c r="CN35" s="46" t="str">
        <f t="shared" si="26"/>
        <v/>
      </c>
      <c r="CO35" s="47" t="str">
        <f t="shared" si="27"/>
        <v>NO</v>
      </c>
      <c r="CP35" s="47" t="str">
        <f t="shared" si="28"/>
        <v>NO</v>
      </c>
      <c r="CQ35" s="45" t="str">
        <f t="shared" si="32"/>
        <v>NO</v>
      </c>
      <c r="CR35" s="45" t="str">
        <f t="shared" si="33"/>
        <v>NO</v>
      </c>
      <c r="CS35" s="47" t="str">
        <f t="shared" si="34"/>
        <v>OK</v>
      </c>
      <c r="CT35" s="20" t="b">
        <f t="shared" si="35"/>
        <v>0</v>
      </c>
      <c r="CU35" s="20" t="b">
        <f t="shared" si="36"/>
        <v>0</v>
      </c>
      <c r="CV35" s="20" t="b">
        <f t="shared" si="37"/>
        <v>0</v>
      </c>
      <c r="CW35" s="20" t="b">
        <f t="shared" si="38"/>
        <v>0</v>
      </c>
      <c r="CX35" s="46" t="str">
        <f t="shared" si="39"/>
        <v>SEQUENCE INCORRECT</v>
      </c>
      <c r="CY35" s="48">
        <f>COUNTIF(B19:B34,T(B35))</f>
        <v>16</v>
      </c>
    </row>
    <row r="36" spans="1:103" s="20" customFormat="1" ht="20.100000000000001" customHeight="1" thickBot="1">
      <c r="A36" s="59"/>
      <c r="B36" s="126"/>
      <c r="C36" s="127"/>
      <c r="D36" s="126"/>
      <c r="E36" s="127"/>
      <c r="F36" s="126"/>
      <c r="G36" s="127"/>
      <c r="H36" s="139" t="str">
        <f>IF(AND(AG36="OK",R36="OK"),IF(AND(A36&lt;&gt;"",D36&lt;&gt;"",F36&lt;&gt;"",OR(D36&lt;=E17,D36="ABS"),OR(F36&lt;=G17,F36="ABS")),IF(AND(F36="ABS"),"ABS",IF(SUM(D36:F36)=0,"ZERO",SUM(D36,F36))),""),"")</f>
        <v/>
      </c>
      <c r="I36" s="140"/>
      <c r="J36" s="140"/>
      <c r="K36" s="140"/>
      <c r="L36" s="140"/>
      <c r="M36" s="140"/>
      <c r="N36" s="140"/>
      <c r="O36" s="140"/>
      <c r="P36" s="141"/>
      <c r="Q36" s="194"/>
      <c r="R36" s="49" t="str">
        <f t="shared" si="1"/>
        <v/>
      </c>
      <c r="S36" s="145" t="str">
        <f>IF(OR(AND(OR(D36&lt;=E17,D36=0,D36="ABS"),OR(F36&lt;=G17,F36=0,F36="ABS"))),IF(OR(AND(A36="",B36="",D36="",F36=""),AND(A36&lt;&gt;"",B36&lt;&gt;"",D36&lt;&gt;"",F36&lt;&gt;"", AG36="OK")),"","Given Marks or Format is incorrect"), "Given Marks or Format is incorrect")</f>
        <v/>
      </c>
      <c r="T36" s="146"/>
      <c r="U36" s="146"/>
      <c r="V36" s="146"/>
      <c r="W36" s="146"/>
      <c r="X36" s="147"/>
      <c r="Y36" s="93"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15"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5"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3" t="b">
        <f>IF(AND( EXACT(LEFT(B36,LEN(G8)), G8),ISNUMBER(INT(MID(B36,(LEN(G8)+1),1))),ISNUMBER(INT(MID(B36,(LEN(G8)+2),1))), MID(B36,(LEN(G8)+1),2)&lt;&gt;"00",OR(ISNUMBER(INT(MID(B36,(LEN(G8)+3),1))),MID(B36,(LEN(G8)+3),1)=""),  OR(AND(ISNUMBER(INT(MID(B36,(LEN(G8)+1),3))),MID(B36,(LEN(G8)+1),1)&lt;&gt;"0", MID(B36,(LEN(G8)+4),1)=""),AND((ISNUMBER(INT(MID(B36,(LEN(G8)+1),2)))),MID(B36,(LEN(G8)+3),1)=""))),"OK")</f>
        <v>0</v>
      </c>
      <c r="AC36" s="14"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5"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6"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0" t="b">
        <f t="shared" si="29"/>
        <v>0</v>
      </c>
      <c r="AG36" s="20" t="str">
        <f t="shared" si="2"/>
        <v>S# INCORRECT</v>
      </c>
      <c r="BO36" s="20" t="str">
        <f t="shared" si="3"/>
        <v/>
      </c>
      <c r="BP36" s="20" t="b">
        <f t="shared" si="4"/>
        <v>0</v>
      </c>
      <c r="BQ36" s="20" t="b">
        <f t="shared" si="5"/>
        <v>0</v>
      </c>
      <c r="BR36" s="20" t="b">
        <f t="shared" si="6"/>
        <v>0</v>
      </c>
      <c r="BS36" s="20" t="str">
        <f t="shared" si="7"/>
        <v/>
      </c>
      <c r="BT36" s="20" t="str">
        <f t="shared" si="8"/>
        <v/>
      </c>
      <c r="BU36" s="20" t="str">
        <f t="shared" si="9"/>
        <v/>
      </c>
      <c r="BV36" s="20" t="str">
        <f t="shared" si="10"/>
        <v/>
      </c>
      <c r="BW36" s="44" t="str">
        <f t="shared" si="11"/>
        <v/>
      </c>
      <c r="BX36" s="45" t="str">
        <f t="shared" si="30"/>
        <v>INCORRECT</v>
      </c>
      <c r="BY36" s="20" t="b">
        <f t="shared" si="31"/>
        <v>0</v>
      </c>
      <c r="BZ36" s="46" t="str">
        <f t="shared" si="12"/>
        <v/>
      </c>
      <c r="CA36" s="20" t="b">
        <f t="shared" si="13"/>
        <v>0</v>
      </c>
      <c r="CB36" s="20" t="b">
        <f t="shared" si="14"/>
        <v>0</v>
      </c>
      <c r="CC36" s="20" t="b">
        <f t="shared" si="15"/>
        <v>0</v>
      </c>
      <c r="CD36" s="20" t="b">
        <f t="shared" si="16"/>
        <v>0</v>
      </c>
      <c r="CE36" s="20" t="b">
        <f t="shared" si="17"/>
        <v>0</v>
      </c>
      <c r="CF36" s="20" t="b">
        <f t="shared" si="18"/>
        <v>0</v>
      </c>
      <c r="CG36" s="20" t="str">
        <f t="shared" si="19"/>
        <v/>
      </c>
      <c r="CH36" s="20" t="str">
        <f t="shared" si="20"/>
        <v/>
      </c>
      <c r="CI36" s="20" t="str">
        <f t="shared" si="21"/>
        <v/>
      </c>
      <c r="CJ36" s="20" t="str">
        <f t="shared" si="22"/>
        <v/>
      </c>
      <c r="CK36" s="20" t="str">
        <f t="shared" si="23"/>
        <v/>
      </c>
      <c r="CL36" s="20" t="str">
        <f t="shared" si="24"/>
        <v/>
      </c>
      <c r="CM36" s="46" t="str">
        <f t="shared" si="25"/>
        <v/>
      </c>
      <c r="CN36" s="46" t="str">
        <f t="shared" si="26"/>
        <v/>
      </c>
      <c r="CO36" s="47" t="str">
        <f t="shared" si="27"/>
        <v>NO</v>
      </c>
      <c r="CP36" s="47" t="str">
        <f t="shared" si="28"/>
        <v>NO</v>
      </c>
      <c r="CQ36" s="45" t="str">
        <f t="shared" si="32"/>
        <v>NO</v>
      </c>
      <c r="CR36" s="45" t="str">
        <f t="shared" si="33"/>
        <v>NO</v>
      </c>
      <c r="CS36" s="47" t="str">
        <f t="shared" si="34"/>
        <v>OK</v>
      </c>
      <c r="CT36" s="20" t="b">
        <f t="shared" si="35"/>
        <v>0</v>
      </c>
      <c r="CU36" s="20" t="b">
        <f t="shared" si="36"/>
        <v>0</v>
      </c>
      <c r="CV36" s="20" t="b">
        <f t="shared" si="37"/>
        <v>0</v>
      </c>
      <c r="CW36" s="20" t="b">
        <f t="shared" si="38"/>
        <v>0</v>
      </c>
      <c r="CX36" s="46" t="str">
        <f t="shared" si="39"/>
        <v>SEQUENCE INCORRECT</v>
      </c>
      <c r="CY36" s="48">
        <f>COUNTIF(B19:B35,T(B36))</f>
        <v>17</v>
      </c>
    </row>
    <row r="37" spans="1:103" s="20" customFormat="1" ht="20.100000000000001" customHeight="1" thickBot="1">
      <c r="A37" s="37"/>
      <c r="B37" s="126"/>
      <c r="C37" s="127"/>
      <c r="D37" s="126"/>
      <c r="E37" s="127"/>
      <c r="F37" s="126"/>
      <c r="G37" s="127"/>
      <c r="H37" s="139" t="str">
        <f>IF(AND(AG37="OK",R37="OK"),IF(AND(A37&lt;&gt;"",D37&lt;&gt;"",F37&lt;&gt;"",OR(D37&lt;=E17,D37="ABS"),OR(F37&lt;=G17,F37="ABS")),IF(AND(F37="ABS"),"ABS",IF(SUM(D37:F37)=0,"ZERO",SUM(D37,F37))),""),"")</f>
        <v/>
      </c>
      <c r="I37" s="140"/>
      <c r="J37" s="140"/>
      <c r="K37" s="140"/>
      <c r="L37" s="140"/>
      <c r="M37" s="140"/>
      <c r="N37" s="140"/>
      <c r="O37" s="140"/>
      <c r="P37" s="141"/>
      <c r="Q37" s="194"/>
      <c r="R37" s="49" t="str">
        <f t="shared" si="1"/>
        <v/>
      </c>
      <c r="S37" s="145" t="str">
        <f>IF(OR(AND(OR(D37&lt;=E17,D37=0,D37="ABS"),OR(F37&lt;=G17,F37=0,F37="ABS"))),IF(OR(AND(A37="",B37="",D37="",F37=""),AND(A37&lt;&gt;"",B37&lt;&gt;"",D37&lt;&gt;"",F37&lt;&gt;"", AG37="OK")),"","Given Marks or Format is incorrect"), "Given Marks or Format is incorrect")</f>
        <v/>
      </c>
      <c r="T37" s="146"/>
      <c r="U37" s="146"/>
      <c r="V37" s="146"/>
      <c r="W37" s="146"/>
      <c r="X37" s="147"/>
      <c r="Y37" s="93"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15"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5"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3" t="b">
        <f>IF(AND( EXACT(LEFT(B37,LEN(G8)), G8),ISNUMBER(INT(MID(B37,(LEN(G8)+1),1))),ISNUMBER(INT(MID(B37,(LEN(G8)+2),1))), MID(B37,(LEN(G8)+1),2)&lt;&gt;"00",OR(ISNUMBER(INT(MID(B37,(LEN(G8)+3),1))),MID(B37,(LEN(G8)+3),1)=""),  OR(AND(ISNUMBER(INT(MID(B37,(LEN(G8)+1),3))),MID(B37,(LEN(G8)+1),1)&lt;&gt;"0", MID(B37,(LEN(G8)+4),1)=""),AND((ISNUMBER(INT(MID(B37,(LEN(G8)+1),2)))),MID(B37,(LEN(G8)+3),1)=""))),"OK")</f>
        <v>0</v>
      </c>
      <c r="AC37" s="14"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5"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6"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0" t="b">
        <f t="shared" si="29"/>
        <v>0</v>
      </c>
      <c r="AG37" s="20" t="str">
        <f t="shared" si="2"/>
        <v>S# INCORRECT</v>
      </c>
      <c r="BO37" s="20" t="str">
        <f t="shared" si="3"/>
        <v/>
      </c>
      <c r="BP37" s="20" t="b">
        <f t="shared" si="4"/>
        <v>0</v>
      </c>
      <c r="BQ37" s="20" t="b">
        <f t="shared" si="5"/>
        <v>0</v>
      </c>
      <c r="BR37" s="20" t="b">
        <f t="shared" si="6"/>
        <v>0</v>
      </c>
      <c r="BS37" s="20" t="str">
        <f t="shared" si="7"/>
        <v/>
      </c>
      <c r="BT37" s="20" t="str">
        <f t="shared" si="8"/>
        <v/>
      </c>
      <c r="BU37" s="20" t="str">
        <f t="shared" si="9"/>
        <v/>
      </c>
      <c r="BV37" s="20" t="str">
        <f t="shared" si="10"/>
        <v/>
      </c>
      <c r="BW37" s="44" t="str">
        <f t="shared" si="11"/>
        <v/>
      </c>
      <c r="BX37" s="45" t="str">
        <f t="shared" si="30"/>
        <v>INCORRECT</v>
      </c>
      <c r="BY37" s="20" t="b">
        <f t="shared" si="31"/>
        <v>0</v>
      </c>
      <c r="BZ37" s="46" t="str">
        <f t="shared" si="12"/>
        <v/>
      </c>
      <c r="CA37" s="20" t="b">
        <f t="shared" si="13"/>
        <v>0</v>
      </c>
      <c r="CB37" s="20" t="b">
        <f t="shared" si="14"/>
        <v>0</v>
      </c>
      <c r="CC37" s="20" t="b">
        <f t="shared" si="15"/>
        <v>0</v>
      </c>
      <c r="CD37" s="20" t="b">
        <f t="shared" si="16"/>
        <v>0</v>
      </c>
      <c r="CE37" s="20" t="b">
        <f t="shared" si="17"/>
        <v>0</v>
      </c>
      <c r="CF37" s="20" t="b">
        <f t="shared" si="18"/>
        <v>0</v>
      </c>
      <c r="CG37" s="20" t="str">
        <f t="shared" si="19"/>
        <v/>
      </c>
      <c r="CH37" s="20" t="str">
        <f t="shared" si="20"/>
        <v/>
      </c>
      <c r="CI37" s="20" t="str">
        <f t="shared" si="21"/>
        <v/>
      </c>
      <c r="CJ37" s="20" t="str">
        <f t="shared" si="22"/>
        <v/>
      </c>
      <c r="CK37" s="20" t="str">
        <f t="shared" si="23"/>
        <v/>
      </c>
      <c r="CL37" s="20" t="str">
        <f t="shared" si="24"/>
        <v/>
      </c>
      <c r="CM37" s="46" t="str">
        <f t="shared" si="25"/>
        <v/>
      </c>
      <c r="CN37" s="46" t="str">
        <f t="shared" si="26"/>
        <v/>
      </c>
      <c r="CO37" s="47" t="str">
        <f t="shared" si="27"/>
        <v>NO</v>
      </c>
      <c r="CP37" s="47" t="str">
        <f t="shared" si="28"/>
        <v>NO</v>
      </c>
      <c r="CQ37" s="45" t="str">
        <f t="shared" si="32"/>
        <v>NO</v>
      </c>
      <c r="CR37" s="45" t="str">
        <f t="shared" si="33"/>
        <v>NO</v>
      </c>
      <c r="CS37" s="47" t="str">
        <f t="shared" si="34"/>
        <v>OK</v>
      </c>
      <c r="CT37" s="20" t="b">
        <f t="shared" si="35"/>
        <v>0</v>
      </c>
      <c r="CU37" s="20" t="b">
        <f t="shared" si="36"/>
        <v>0</v>
      </c>
      <c r="CV37" s="20" t="b">
        <f t="shared" si="37"/>
        <v>0</v>
      </c>
      <c r="CW37" s="20" t="b">
        <f t="shared" si="38"/>
        <v>0</v>
      </c>
      <c r="CX37" s="46" t="str">
        <f t="shared" si="39"/>
        <v>SEQUENCE INCORRECT</v>
      </c>
      <c r="CY37" s="48">
        <f>COUNTIF(B19:B36,T(B37))</f>
        <v>18</v>
      </c>
    </row>
    <row r="38" spans="1:103" s="20" customFormat="1" ht="20.100000000000001" customHeight="1" thickBot="1">
      <c r="A38" s="59"/>
      <c r="B38" s="126"/>
      <c r="C38" s="127"/>
      <c r="D38" s="126"/>
      <c r="E38" s="127"/>
      <c r="F38" s="126"/>
      <c r="G38" s="127"/>
      <c r="H38" s="139" t="str">
        <f>IF(AND(AG38="OK",R38="OK"),IF(AND(A38&lt;&gt;"",D38&lt;&gt;"",F38&lt;&gt;"",OR(D38&lt;=E17,D38="ABS"),OR(F38&lt;=G17,F38="ABS")),IF(AND(F38="ABS"),"ABS",IF(SUM(D38:F38)=0,"ZERO",SUM(D38,F38))),""),"")</f>
        <v/>
      </c>
      <c r="I38" s="140"/>
      <c r="J38" s="140"/>
      <c r="K38" s="140"/>
      <c r="L38" s="140"/>
      <c r="M38" s="140"/>
      <c r="N38" s="140"/>
      <c r="O38" s="140"/>
      <c r="P38" s="141"/>
      <c r="Q38" s="194"/>
      <c r="R38" s="49" t="str">
        <f t="shared" si="1"/>
        <v/>
      </c>
      <c r="S38" s="145" t="str">
        <f>IF(OR(AND(OR(D38&lt;=E17,D38=0,D38="ABS"),OR(F38&lt;=G17,F38=0,F38="ABS"))),IF(OR(AND(A38="",B38="",D38="",F38=""),AND(A38&lt;&gt;"",B38&lt;&gt;"",D38&lt;&gt;"",F38&lt;&gt;"", AG38="OK")),"","Given Marks or Format is incorrect"), "Given Marks or Format is incorrect")</f>
        <v/>
      </c>
      <c r="T38" s="146"/>
      <c r="U38" s="146"/>
      <c r="V38" s="146"/>
      <c r="W38" s="146"/>
      <c r="X38" s="147"/>
      <c r="Y38" s="93"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15"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5"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3" t="b">
        <f>IF(AND( EXACT(LEFT(B38,LEN(G8)), G8),ISNUMBER(INT(MID(B38,(LEN(G8)+1),1))),ISNUMBER(INT(MID(B38,(LEN(G8)+2),1))), MID(B38,(LEN(G8)+1),2)&lt;&gt;"00",OR(ISNUMBER(INT(MID(B38,(LEN(G8)+3),1))),MID(B38,(LEN(G8)+3),1)=""),  OR(AND(ISNUMBER(INT(MID(B38,(LEN(G8)+1),3))),MID(B38,(LEN(G8)+1),1)&lt;&gt;"0", MID(B38,(LEN(G8)+4),1)=""),AND((ISNUMBER(INT(MID(B38,(LEN(G8)+1),2)))),MID(B38,(LEN(G8)+3),1)=""))),"OK")</f>
        <v>0</v>
      </c>
      <c r="AC38" s="14"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5"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6"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0" t="b">
        <f t="shared" si="29"/>
        <v>0</v>
      </c>
      <c r="AG38" s="20" t="str">
        <f t="shared" si="2"/>
        <v>S# INCORRECT</v>
      </c>
      <c r="BO38" s="20" t="str">
        <f t="shared" si="3"/>
        <v/>
      </c>
      <c r="BP38" s="20" t="b">
        <f t="shared" si="4"/>
        <v>0</v>
      </c>
      <c r="BQ38" s="20" t="b">
        <f t="shared" si="5"/>
        <v>0</v>
      </c>
      <c r="BR38" s="20" t="b">
        <f t="shared" si="6"/>
        <v>0</v>
      </c>
      <c r="BS38" s="20" t="str">
        <f t="shared" si="7"/>
        <v/>
      </c>
      <c r="BT38" s="20" t="str">
        <f t="shared" si="8"/>
        <v/>
      </c>
      <c r="BU38" s="20" t="str">
        <f t="shared" si="9"/>
        <v/>
      </c>
      <c r="BV38" s="20" t="str">
        <f t="shared" si="10"/>
        <v/>
      </c>
      <c r="BW38" s="44" t="str">
        <f t="shared" si="11"/>
        <v/>
      </c>
      <c r="BX38" s="45" t="str">
        <f t="shared" si="30"/>
        <v>INCORRECT</v>
      </c>
      <c r="BY38" s="20" t="b">
        <f t="shared" si="31"/>
        <v>0</v>
      </c>
      <c r="BZ38" s="46" t="str">
        <f t="shared" si="12"/>
        <v/>
      </c>
      <c r="CA38" s="20" t="b">
        <f t="shared" si="13"/>
        <v>0</v>
      </c>
      <c r="CB38" s="20" t="b">
        <f t="shared" si="14"/>
        <v>0</v>
      </c>
      <c r="CC38" s="20" t="b">
        <f t="shared" si="15"/>
        <v>0</v>
      </c>
      <c r="CD38" s="20" t="b">
        <f t="shared" si="16"/>
        <v>0</v>
      </c>
      <c r="CE38" s="20" t="b">
        <f t="shared" si="17"/>
        <v>0</v>
      </c>
      <c r="CF38" s="20" t="b">
        <f t="shared" si="18"/>
        <v>0</v>
      </c>
      <c r="CG38" s="20" t="str">
        <f t="shared" si="19"/>
        <v/>
      </c>
      <c r="CH38" s="20" t="str">
        <f t="shared" si="20"/>
        <v/>
      </c>
      <c r="CI38" s="20" t="str">
        <f t="shared" si="21"/>
        <v/>
      </c>
      <c r="CJ38" s="20" t="str">
        <f t="shared" si="22"/>
        <v/>
      </c>
      <c r="CK38" s="20" t="str">
        <f t="shared" si="23"/>
        <v/>
      </c>
      <c r="CL38" s="20" t="str">
        <f t="shared" si="24"/>
        <v/>
      </c>
      <c r="CM38" s="46" t="str">
        <f t="shared" si="25"/>
        <v/>
      </c>
      <c r="CN38" s="46" t="str">
        <f t="shared" si="26"/>
        <v/>
      </c>
      <c r="CO38" s="47" t="str">
        <f t="shared" si="27"/>
        <v>NO</v>
      </c>
      <c r="CP38" s="47" t="str">
        <f t="shared" si="28"/>
        <v>NO</v>
      </c>
      <c r="CQ38" s="45" t="str">
        <f t="shared" si="32"/>
        <v>NO</v>
      </c>
      <c r="CR38" s="45" t="str">
        <f t="shared" si="33"/>
        <v>NO</v>
      </c>
      <c r="CS38" s="47" t="str">
        <f t="shared" si="34"/>
        <v>OK</v>
      </c>
      <c r="CT38" s="20" t="b">
        <f t="shared" si="35"/>
        <v>0</v>
      </c>
      <c r="CU38" s="20" t="b">
        <f t="shared" si="36"/>
        <v>0</v>
      </c>
      <c r="CV38" s="20" t="b">
        <f t="shared" si="37"/>
        <v>0</v>
      </c>
      <c r="CW38" s="20" t="b">
        <f t="shared" si="38"/>
        <v>0</v>
      </c>
      <c r="CX38" s="46" t="str">
        <f t="shared" si="39"/>
        <v>SEQUENCE INCORRECT</v>
      </c>
      <c r="CY38" s="48">
        <f>COUNTIF(B19:B37,T(B38))</f>
        <v>19</v>
      </c>
    </row>
    <row r="39" spans="1:103" ht="14.25" customHeight="1" thickBot="1">
      <c r="A39" s="42" t="s">
        <v>140</v>
      </c>
      <c r="B39" s="42" t="s">
        <v>140</v>
      </c>
      <c r="C39" s="151" t="s">
        <v>127</v>
      </c>
      <c r="D39" s="151"/>
      <c r="E39" s="151"/>
      <c r="F39" s="151"/>
      <c r="G39" s="151"/>
      <c r="H39" s="151"/>
      <c r="I39" s="151"/>
      <c r="J39" s="151"/>
      <c r="K39" s="151"/>
      <c r="L39" s="151"/>
      <c r="M39" s="151"/>
      <c r="N39" s="151"/>
      <c r="O39" s="151"/>
      <c r="P39" s="151"/>
      <c r="Q39" s="194"/>
      <c r="R39" s="19">
        <f>COUNTIF(R19:R38,"FORMAT INCORRECT")+COUNTIF(R19:R38,"SEQUENCE INCORRECT")</f>
        <v>0</v>
      </c>
      <c r="S39" s="142">
        <f>COUNTIF(S19:S38,"Given Marks or Format is incorrect")</f>
        <v>0</v>
      </c>
      <c r="T39" s="143"/>
      <c r="U39" s="143"/>
      <c r="V39" s="143"/>
      <c r="W39" s="143"/>
      <c r="X39" s="143"/>
      <c r="Y39" s="143"/>
      <c r="Z39" s="143"/>
      <c r="AA39" s="143"/>
      <c r="AB39" s="143"/>
      <c r="AC39" s="144"/>
    </row>
    <row r="40" spans="1:103" ht="11.25" customHeight="1" thickBot="1">
      <c r="A40" s="43" t="s">
        <v>140</v>
      </c>
      <c r="B40" s="43" t="s">
        <v>140</v>
      </c>
      <c r="C40" s="152"/>
      <c r="D40" s="152"/>
      <c r="E40" s="152"/>
      <c r="F40" s="152"/>
      <c r="G40" s="152"/>
      <c r="H40" s="152"/>
      <c r="I40" s="152"/>
      <c r="J40" s="152"/>
      <c r="K40" s="152"/>
      <c r="L40" s="152"/>
      <c r="M40" s="152"/>
      <c r="N40" s="152"/>
      <c r="O40" s="152"/>
      <c r="P40" s="152"/>
      <c r="Q40" s="194"/>
      <c r="R40" s="289"/>
      <c r="S40" s="289"/>
      <c r="T40" s="289"/>
      <c r="U40" s="289"/>
      <c r="V40" s="289"/>
      <c r="W40" s="289"/>
      <c r="X40" s="289"/>
      <c r="Y40" s="85"/>
      <c r="Z40" s="73"/>
      <c r="AA40" s="73"/>
    </row>
    <row r="41" spans="1:103" ht="15.75" customHeight="1">
      <c r="A41" s="231"/>
      <c r="B41" s="231"/>
      <c r="C41" s="231"/>
      <c r="D41" s="231"/>
      <c r="E41" s="231"/>
      <c r="F41" s="231"/>
      <c r="G41" s="231"/>
      <c r="H41" s="231"/>
      <c r="I41" s="231"/>
      <c r="J41" s="231"/>
      <c r="K41" s="231"/>
      <c r="L41" s="231"/>
      <c r="M41" s="231"/>
      <c r="N41" s="231"/>
      <c r="O41" s="231"/>
      <c r="P41" s="231"/>
      <c r="Q41" s="194"/>
      <c r="R41" s="221" t="s">
        <v>130</v>
      </c>
      <c r="S41" s="222"/>
      <c r="T41" s="223"/>
      <c r="U41" s="227">
        <f>SUM(R39:AC39)</f>
        <v>0</v>
      </c>
      <c r="V41" s="228"/>
      <c r="W41" s="218"/>
      <c r="X41" s="111"/>
      <c r="Y41" s="86"/>
      <c r="Z41" s="74"/>
      <c r="AA41" s="74"/>
    </row>
    <row r="42" spans="1:103" ht="24.75" customHeight="1" thickBot="1">
      <c r="A42" s="232"/>
      <c r="B42" s="232"/>
      <c r="C42" s="232"/>
      <c r="D42" s="232"/>
      <c r="E42" s="232"/>
      <c r="F42" s="232"/>
      <c r="G42" s="232"/>
      <c r="H42" s="232"/>
      <c r="I42" s="232"/>
      <c r="J42" s="232"/>
      <c r="K42" s="232"/>
      <c r="L42" s="232"/>
      <c r="M42" s="232"/>
      <c r="N42" s="232"/>
      <c r="O42" s="232"/>
      <c r="P42" s="232"/>
      <c r="Q42" s="194"/>
      <c r="R42" s="224"/>
      <c r="S42" s="225"/>
      <c r="T42" s="226"/>
      <c r="U42" s="229"/>
      <c r="V42" s="230"/>
      <c r="W42" s="218"/>
      <c r="X42" s="111"/>
      <c r="Y42" s="86"/>
      <c r="Z42" s="74"/>
      <c r="AA42" s="74"/>
    </row>
    <row r="43" spans="1:103" ht="15.75" customHeight="1">
      <c r="A43" s="148" t="s">
        <v>129</v>
      </c>
      <c r="B43" s="148"/>
      <c r="C43" s="148"/>
      <c r="D43" s="111"/>
      <c r="E43" s="111"/>
      <c r="F43" s="148" t="s">
        <v>16</v>
      </c>
      <c r="G43" s="148"/>
      <c r="H43" s="148"/>
      <c r="I43" s="148"/>
      <c r="J43" s="111"/>
      <c r="K43" s="111"/>
      <c r="L43" s="148" t="s">
        <v>17</v>
      </c>
      <c r="M43" s="148"/>
      <c r="N43" s="148"/>
      <c r="O43" s="148"/>
      <c r="P43" s="148"/>
      <c r="Q43" s="194"/>
      <c r="R43" s="202" t="s">
        <v>146</v>
      </c>
      <c r="S43" s="203"/>
      <c r="T43" s="203"/>
      <c r="U43" s="203"/>
      <c r="V43" s="203"/>
      <c r="W43" s="203"/>
      <c r="X43" s="204"/>
      <c r="Y43" s="83"/>
      <c r="Z43" s="72"/>
      <c r="AA43" s="72"/>
    </row>
    <row r="44" spans="1:103" ht="15.75" customHeight="1">
      <c r="A44" s="149"/>
      <c r="B44" s="149"/>
      <c r="C44" s="149"/>
      <c r="D44" s="111"/>
      <c r="E44" s="111"/>
      <c r="F44" s="149"/>
      <c r="G44" s="149"/>
      <c r="H44" s="149"/>
      <c r="I44" s="149"/>
      <c r="J44" s="111"/>
      <c r="K44" s="111"/>
      <c r="L44" s="149"/>
      <c r="M44" s="149"/>
      <c r="N44" s="149"/>
      <c r="O44" s="149"/>
      <c r="P44" s="149"/>
      <c r="Q44" s="194"/>
      <c r="R44" s="205"/>
      <c r="S44" s="206"/>
      <c r="T44" s="206"/>
      <c r="U44" s="206"/>
      <c r="V44" s="206"/>
      <c r="W44" s="206"/>
      <c r="X44" s="207"/>
      <c r="Y44" s="83"/>
      <c r="Z44" s="72"/>
      <c r="AA44" s="72"/>
    </row>
    <row r="45" spans="1:103" ht="15.75" customHeight="1">
      <c r="A45" s="150"/>
      <c r="B45" s="150"/>
      <c r="C45" s="150"/>
      <c r="D45" s="233"/>
      <c r="E45" s="233"/>
      <c r="F45" s="150"/>
      <c r="G45" s="150"/>
      <c r="H45" s="150"/>
      <c r="I45" s="150"/>
      <c r="J45" s="233"/>
      <c r="K45" s="233"/>
      <c r="L45" s="150"/>
      <c r="M45" s="150"/>
      <c r="N45" s="150"/>
      <c r="O45" s="150"/>
      <c r="P45" s="150"/>
      <c r="Q45" s="194"/>
      <c r="R45" s="205"/>
      <c r="S45" s="206"/>
      <c r="T45" s="206"/>
      <c r="U45" s="206"/>
      <c r="V45" s="206"/>
      <c r="W45" s="206"/>
      <c r="X45" s="207"/>
      <c r="Y45" s="83"/>
      <c r="Z45" s="72"/>
      <c r="AA45" s="72"/>
    </row>
    <row r="46" spans="1:103" ht="15.75" customHeight="1">
      <c r="A46" s="34" t="s">
        <v>13</v>
      </c>
      <c r="B46" s="252" t="s">
        <v>169</v>
      </c>
      <c r="C46" s="253"/>
      <c r="D46" s="253"/>
      <c r="E46" s="253"/>
      <c r="F46" s="253"/>
      <c r="G46" s="253"/>
      <c r="H46" s="253"/>
      <c r="I46" s="253"/>
      <c r="J46" s="253"/>
      <c r="K46" s="253"/>
      <c r="L46" s="253"/>
      <c r="M46" s="253"/>
      <c r="N46" s="253"/>
      <c r="O46" s="253"/>
      <c r="P46" s="254"/>
      <c r="Q46" s="194"/>
      <c r="R46" s="205"/>
      <c r="S46" s="206"/>
      <c r="T46" s="206"/>
      <c r="U46" s="206"/>
      <c r="V46" s="206"/>
      <c r="W46" s="206"/>
      <c r="X46" s="207"/>
      <c r="Y46" s="83"/>
      <c r="Z46" s="72"/>
      <c r="AA46" s="72"/>
    </row>
    <row r="47" spans="1:103" ht="12.75" customHeight="1" thickBot="1">
      <c r="A47" s="36">
        <f>$U$41</f>
        <v>0</v>
      </c>
      <c r="B47" s="255"/>
      <c r="C47" s="256"/>
      <c r="D47" s="256"/>
      <c r="E47" s="256"/>
      <c r="F47" s="256"/>
      <c r="G47" s="256"/>
      <c r="H47" s="256"/>
      <c r="I47" s="256"/>
      <c r="J47" s="256"/>
      <c r="K47" s="256"/>
      <c r="L47" s="256"/>
      <c r="M47" s="256"/>
      <c r="N47" s="256"/>
      <c r="O47" s="256"/>
      <c r="P47" s="257"/>
      <c r="Q47" s="194"/>
      <c r="R47" s="208"/>
      <c r="S47" s="209"/>
      <c r="T47" s="209"/>
      <c r="U47" s="209"/>
      <c r="V47" s="209"/>
      <c r="W47" s="209"/>
      <c r="X47" s="210"/>
      <c r="Y47" s="83"/>
      <c r="Z47" s="72"/>
      <c r="AA47" s="72"/>
    </row>
    <row r="48" spans="1:103" ht="15.75" customHeight="1">
      <c r="A48" s="231"/>
      <c r="B48" s="231"/>
      <c r="C48" s="231"/>
      <c r="D48" s="231"/>
      <c r="E48" s="231"/>
      <c r="F48" s="231"/>
      <c r="G48" s="231"/>
      <c r="H48" s="231"/>
      <c r="I48" s="231"/>
      <c r="J48" s="231"/>
      <c r="K48" s="231"/>
      <c r="L48" s="231"/>
      <c r="M48" s="231"/>
      <c r="N48" s="231"/>
      <c r="O48" s="231"/>
      <c r="P48" s="231"/>
      <c r="Q48" s="111"/>
      <c r="R48" s="117" t="s">
        <v>148</v>
      </c>
      <c r="S48" s="118"/>
      <c r="T48" s="118"/>
      <c r="U48" s="118"/>
      <c r="V48" s="118"/>
      <c r="W48" s="118"/>
      <c r="X48" s="118"/>
      <c r="Y48" s="118"/>
      <c r="Z48" s="118"/>
      <c r="AA48" s="118"/>
      <c r="AB48" s="118"/>
      <c r="AC48" s="119"/>
    </row>
    <row r="49" spans="1:29" ht="16.5" customHeight="1" thickBot="1">
      <c r="A49" s="232"/>
      <c r="B49" s="232"/>
      <c r="C49" s="232"/>
      <c r="D49" s="232"/>
      <c r="E49" s="232"/>
      <c r="F49" s="232"/>
      <c r="G49" s="232"/>
      <c r="H49" s="232"/>
      <c r="I49" s="232"/>
      <c r="J49" s="232"/>
      <c r="K49" s="232"/>
      <c r="L49" s="232"/>
      <c r="M49" s="232"/>
      <c r="N49" s="232"/>
      <c r="O49" s="232"/>
      <c r="P49" s="232"/>
      <c r="Q49" s="111"/>
      <c r="R49" s="120"/>
      <c r="S49" s="121"/>
      <c r="T49" s="121"/>
      <c r="U49" s="121"/>
      <c r="V49" s="121"/>
      <c r="W49" s="121"/>
      <c r="X49" s="121"/>
      <c r="Y49" s="121"/>
      <c r="Z49" s="121"/>
      <c r="AA49" s="121"/>
      <c r="AB49" s="121"/>
      <c r="AC49" s="122"/>
    </row>
    <row r="50" spans="1:29" ht="21" thickBot="1">
      <c r="A50" s="232"/>
      <c r="B50" s="232"/>
      <c r="C50" s="232"/>
      <c r="D50" s="232"/>
      <c r="E50" s="232"/>
      <c r="F50" s="232"/>
      <c r="G50" s="232"/>
      <c r="H50" s="232"/>
      <c r="I50" s="232"/>
      <c r="J50" s="232"/>
      <c r="K50" s="232"/>
      <c r="L50" s="232"/>
      <c r="M50" s="232"/>
      <c r="N50" s="232"/>
      <c r="O50" s="232"/>
      <c r="P50" s="232"/>
      <c r="Q50" s="111"/>
      <c r="R50" s="50" t="s">
        <v>7</v>
      </c>
      <c r="S50" s="123" t="s">
        <v>8</v>
      </c>
      <c r="T50" s="124"/>
      <c r="U50" s="125"/>
      <c r="V50" s="114" t="s">
        <v>154</v>
      </c>
      <c r="W50" s="115"/>
      <c r="X50" s="115"/>
      <c r="Y50" s="115"/>
      <c r="Z50" s="115"/>
      <c r="AA50" s="115"/>
      <c r="AB50" s="115"/>
      <c r="AC50" s="116"/>
    </row>
    <row r="51" spans="1:29" ht="16.5" thickBot="1">
      <c r="A51" s="232"/>
      <c r="B51" s="232"/>
      <c r="C51" s="232"/>
      <c r="D51" s="232"/>
      <c r="E51" s="232"/>
      <c r="F51" s="232"/>
      <c r="G51" s="232"/>
      <c r="H51" s="232"/>
      <c r="I51" s="232"/>
      <c r="J51" s="232"/>
      <c r="K51" s="232"/>
      <c r="L51" s="232"/>
      <c r="M51" s="232"/>
      <c r="N51" s="232"/>
      <c r="O51" s="232"/>
      <c r="P51" s="232"/>
      <c r="Q51" s="111"/>
      <c r="R51" s="51">
        <v>1</v>
      </c>
      <c r="S51" s="112" t="s">
        <v>141</v>
      </c>
      <c r="T51" s="113"/>
      <c r="U51" s="113"/>
      <c r="V51" s="58">
        <v>1</v>
      </c>
      <c r="W51" s="110" t="s">
        <v>155</v>
      </c>
      <c r="X51" s="110"/>
      <c r="Y51" s="90"/>
      <c r="Z51" s="78"/>
      <c r="AA51" s="78"/>
      <c r="AB51" s="52"/>
      <c r="AC51" s="53"/>
    </row>
    <row r="52" spans="1:29" ht="16.5" thickBot="1">
      <c r="A52" s="232"/>
      <c r="B52" s="232"/>
      <c r="C52" s="232"/>
      <c r="D52" s="232"/>
      <c r="E52" s="232"/>
      <c r="F52" s="232"/>
      <c r="G52" s="232"/>
      <c r="H52" s="232"/>
      <c r="I52" s="232"/>
      <c r="J52" s="232"/>
      <c r="K52" s="232"/>
      <c r="L52" s="232"/>
      <c r="M52" s="232"/>
      <c r="N52" s="232"/>
      <c r="O52" s="232"/>
      <c r="P52" s="232"/>
      <c r="Q52" s="111"/>
      <c r="R52" s="51">
        <v>2</v>
      </c>
      <c r="S52" s="112" t="s">
        <v>142</v>
      </c>
      <c r="T52" s="113"/>
      <c r="U52" s="113"/>
      <c r="V52" s="58">
        <v>2</v>
      </c>
      <c r="W52" s="110" t="s">
        <v>156</v>
      </c>
      <c r="X52" s="110"/>
      <c r="Y52" s="92"/>
      <c r="Z52" s="80"/>
      <c r="AA52" s="80"/>
      <c r="AB52" s="54"/>
      <c r="AC52" s="55"/>
    </row>
    <row r="53" spans="1:29" ht="16.5" thickBot="1">
      <c r="A53" s="232"/>
      <c r="B53" s="232"/>
      <c r="C53" s="232"/>
      <c r="D53" s="232"/>
      <c r="E53" s="232"/>
      <c r="F53" s="232"/>
      <c r="G53" s="232"/>
      <c r="H53" s="232"/>
      <c r="I53" s="232"/>
      <c r="J53" s="232"/>
      <c r="K53" s="232"/>
      <c r="L53" s="232"/>
      <c r="M53" s="232"/>
      <c r="N53" s="232"/>
      <c r="O53" s="232"/>
      <c r="P53" s="232"/>
      <c r="Q53" s="111"/>
      <c r="R53" s="51">
        <v>3</v>
      </c>
      <c r="S53" s="112" t="s">
        <v>149</v>
      </c>
      <c r="T53" s="113"/>
      <c r="U53" s="113"/>
      <c r="V53" s="58">
        <v>3</v>
      </c>
      <c r="W53" s="110" t="s">
        <v>157</v>
      </c>
      <c r="X53" s="110"/>
      <c r="Y53" s="92"/>
      <c r="Z53" s="80"/>
      <c r="AA53" s="80"/>
      <c r="AB53" s="54"/>
      <c r="AC53" s="55"/>
    </row>
    <row r="54" spans="1:29" ht="16.5" thickBot="1">
      <c r="A54" s="232"/>
      <c r="B54" s="232"/>
      <c r="C54" s="232"/>
      <c r="D54" s="232"/>
      <c r="E54" s="232"/>
      <c r="F54" s="232"/>
      <c r="G54" s="232"/>
      <c r="H54" s="232"/>
      <c r="I54" s="232"/>
      <c r="J54" s="232"/>
      <c r="K54" s="232"/>
      <c r="L54" s="232"/>
      <c r="M54" s="232"/>
      <c r="N54" s="232"/>
      <c r="O54" s="232"/>
      <c r="P54" s="232"/>
      <c r="Q54" s="111"/>
      <c r="R54" s="51">
        <v>4</v>
      </c>
      <c r="S54" s="112" t="s">
        <v>150</v>
      </c>
      <c r="T54" s="113"/>
      <c r="U54" s="113"/>
      <c r="V54" s="58">
        <v>4</v>
      </c>
      <c r="W54" s="110" t="s">
        <v>158</v>
      </c>
      <c r="X54" s="110"/>
      <c r="Y54" s="92"/>
      <c r="Z54" s="80"/>
      <c r="AA54" s="80"/>
      <c r="AB54" s="54"/>
      <c r="AC54" s="55"/>
    </row>
    <row r="55" spans="1:29" ht="16.5" thickBot="1">
      <c r="A55" s="232"/>
      <c r="B55" s="232"/>
      <c r="C55" s="232"/>
      <c r="D55" s="232"/>
      <c r="E55" s="232"/>
      <c r="F55" s="232"/>
      <c r="G55" s="232"/>
      <c r="H55" s="232"/>
      <c r="I55" s="232"/>
      <c r="J55" s="232"/>
      <c r="K55" s="232"/>
      <c r="L55" s="232"/>
      <c r="M55" s="232"/>
      <c r="N55" s="232"/>
      <c r="O55" s="232"/>
      <c r="P55" s="232"/>
      <c r="Q55" s="111"/>
      <c r="R55" s="51">
        <v>5</v>
      </c>
      <c r="S55" s="112" t="s">
        <v>151</v>
      </c>
      <c r="T55" s="113"/>
      <c r="U55" s="113"/>
      <c r="V55" s="58">
        <v>5</v>
      </c>
      <c r="W55" s="110" t="s">
        <v>159</v>
      </c>
      <c r="X55" s="110"/>
      <c r="Y55" s="92"/>
      <c r="Z55" s="80"/>
      <c r="AA55" s="80"/>
      <c r="AB55" s="54"/>
      <c r="AC55" s="55"/>
    </row>
    <row r="56" spans="1:29" ht="16.5" thickBot="1">
      <c r="A56" s="232"/>
      <c r="B56" s="232"/>
      <c r="C56" s="232"/>
      <c r="D56" s="232"/>
      <c r="E56" s="232"/>
      <c r="F56" s="232"/>
      <c r="G56" s="232"/>
      <c r="H56" s="232"/>
      <c r="I56" s="232"/>
      <c r="J56" s="232"/>
      <c r="K56" s="232"/>
      <c r="L56" s="232"/>
      <c r="M56" s="232"/>
      <c r="N56" s="232"/>
      <c r="O56" s="232"/>
      <c r="P56" s="232"/>
      <c r="Q56" s="111"/>
      <c r="R56" s="51">
        <v>6</v>
      </c>
      <c r="S56" s="112" t="s">
        <v>152</v>
      </c>
      <c r="T56" s="113"/>
      <c r="U56" s="113"/>
      <c r="V56" s="58">
        <v>6</v>
      </c>
      <c r="W56" s="110" t="s">
        <v>160</v>
      </c>
      <c r="X56" s="110"/>
      <c r="Y56" s="92"/>
      <c r="Z56" s="80"/>
      <c r="AA56" s="80"/>
      <c r="AB56" s="54"/>
      <c r="AC56" s="55"/>
    </row>
    <row r="57" spans="1:29" ht="16.5" thickBot="1">
      <c r="A57" s="232"/>
      <c r="B57" s="232"/>
      <c r="C57" s="232"/>
      <c r="D57" s="232"/>
      <c r="E57" s="232"/>
      <c r="F57" s="232"/>
      <c r="G57" s="232"/>
      <c r="H57" s="232"/>
      <c r="I57" s="232"/>
      <c r="J57" s="232"/>
      <c r="K57" s="232"/>
      <c r="L57" s="232"/>
      <c r="M57" s="232"/>
      <c r="N57" s="232"/>
      <c r="O57" s="232"/>
      <c r="P57" s="232"/>
      <c r="Q57" s="111"/>
      <c r="R57" s="51">
        <v>7</v>
      </c>
      <c r="S57" s="112" t="s">
        <v>153</v>
      </c>
      <c r="T57" s="113"/>
      <c r="U57" s="113"/>
      <c r="V57" s="58">
        <v>7</v>
      </c>
      <c r="W57" s="110" t="s">
        <v>161</v>
      </c>
      <c r="X57" s="110"/>
      <c r="Y57" s="84"/>
      <c r="Z57" s="71"/>
      <c r="AA57" s="71"/>
      <c r="AB57" s="56"/>
      <c r="AC57" s="57"/>
    </row>
    <row r="58" spans="1:29">
      <c r="B58" s="2"/>
      <c r="C58" s="2"/>
      <c r="Q58" s="111"/>
    </row>
    <row r="59" spans="1:29">
      <c r="B59" s="2"/>
      <c r="C59" s="2"/>
      <c r="Q59" s="111"/>
    </row>
    <row r="60" spans="1:29">
      <c r="B60" s="2"/>
      <c r="C60" s="2"/>
      <c r="Q60" s="111"/>
    </row>
    <row r="61" spans="1:29">
      <c r="B61" s="2"/>
      <c r="C61" s="2"/>
      <c r="Q61" s="111"/>
    </row>
    <row r="62" spans="1:29">
      <c r="B62" s="2"/>
      <c r="C62" s="2"/>
      <c r="Q62" s="111"/>
    </row>
    <row r="63" spans="1:29">
      <c r="B63" s="2"/>
      <c r="C63" s="2"/>
      <c r="Q63" s="111"/>
    </row>
    <row r="64" spans="1:29">
      <c r="B64" s="2"/>
      <c r="C64" s="2"/>
      <c r="Q64" s="111"/>
    </row>
    <row r="65" spans="2:17">
      <c r="B65" s="2"/>
      <c r="C65" s="2"/>
      <c r="Q65" s="111"/>
    </row>
    <row r="66" spans="2:17">
      <c r="B66" s="2"/>
      <c r="C66" s="2"/>
      <c r="Q66" s="111"/>
    </row>
    <row r="67" spans="2:17">
      <c r="B67" s="2"/>
      <c r="C67" s="2"/>
      <c r="Q67" s="111"/>
    </row>
  </sheetData>
  <sheetProtection password="8D2A" sheet="1" objects="1" scenarios="1" selectLockedCells="1" autoFilter="0"/>
  <autoFilter ref="A18:C18">
    <filterColumn colId="1" showButton="0"/>
  </autoFilter>
  <dataConsolidate/>
  <mergeCells count="180">
    <mergeCell ref="A48:P57"/>
    <mergeCell ref="D43:E45"/>
    <mergeCell ref="A41:P42"/>
    <mergeCell ref="R41:T42"/>
    <mergeCell ref="U41:V42"/>
    <mergeCell ref="W41:X42"/>
    <mergeCell ref="A43:C45"/>
    <mergeCell ref="F43:I45"/>
    <mergeCell ref="L43:P45"/>
    <mergeCell ref="R43:X47"/>
    <mergeCell ref="B46:P47"/>
    <mergeCell ref="W56:X56"/>
    <mergeCell ref="W57:X57"/>
    <mergeCell ref="S56:U56"/>
    <mergeCell ref="S57:U57"/>
    <mergeCell ref="Q48:Q67"/>
    <mergeCell ref="V50:AC50"/>
    <mergeCell ref="W51:X51"/>
    <mergeCell ref="W52:X52"/>
    <mergeCell ref="W53:X53"/>
    <mergeCell ref="W54:X54"/>
    <mergeCell ref="R48:AC49"/>
    <mergeCell ref="S50:U50"/>
    <mergeCell ref="S51:U51"/>
    <mergeCell ref="B38:C38"/>
    <mergeCell ref="D38:E38"/>
    <mergeCell ref="F38:G38"/>
    <mergeCell ref="H38:P38"/>
    <mergeCell ref="S38:X38"/>
    <mergeCell ref="S39:AC39"/>
    <mergeCell ref="R40:X40"/>
    <mergeCell ref="J43:K45"/>
    <mergeCell ref="C39:P40"/>
    <mergeCell ref="B36:C36"/>
    <mergeCell ref="D36:E36"/>
    <mergeCell ref="F36:G36"/>
    <mergeCell ref="H36:P36"/>
    <mergeCell ref="S36:X36"/>
    <mergeCell ref="B37:C37"/>
    <mergeCell ref="D37:E37"/>
    <mergeCell ref="F37:G37"/>
    <mergeCell ref="H37:P37"/>
    <mergeCell ref="S37:X37"/>
    <mergeCell ref="B34:C34"/>
    <mergeCell ref="D34:E34"/>
    <mergeCell ref="F34:G34"/>
    <mergeCell ref="H34:P34"/>
    <mergeCell ref="S34:X34"/>
    <mergeCell ref="B35:C35"/>
    <mergeCell ref="D35:E35"/>
    <mergeCell ref="F35:G35"/>
    <mergeCell ref="H35:P35"/>
    <mergeCell ref="S35:X35"/>
    <mergeCell ref="B32:C32"/>
    <mergeCell ref="D32:E32"/>
    <mergeCell ref="F32:G32"/>
    <mergeCell ref="H32:P32"/>
    <mergeCell ref="S32:X32"/>
    <mergeCell ref="B33:C33"/>
    <mergeCell ref="D33:E33"/>
    <mergeCell ref="F33:G33"/>
    <mergeCell ref="H33:P33"/>
    <mergeCell ref="S33:X33"/>
    <mergeCell ref="B30:C30"/>
    <mergeCell ref="D30:E30"/>
    <mergeCell ref="F30:G30"/>
    <mergeCell ref="H30:P30"/>
    <mergeCell ref="S30:X30"/>
    <mergeCell ref="B31:C31"/>
    <mergeCell ref="D31:E31"/>
    <mergeCell ref="F31:G31"/>
    <mergeCell ref="H31:P31"/>
    <mergeCell ref="S31:X31"/>
    <mergeCell ref="B28:C28"/>
    <mergeCell ref="D28:E28"/>
    <mergeCell ref="F28:G28"/>
    <mergeCell ref="H28:P28"/>
    <mergeCell ref="S28:X28"/>
    <mergeCell ref="B29:C29"/>
    <mergeCell ref="D29:E29"/>
    <mergeCell ref="F29:G29"/>
    <mergeCell ref="H29:P29"/>
    <mergeCell ref="S29:X29"/>
    <mergeCell ref="B26:C26"/>
    <mergeCell ref="D26:E26"/>
    <mergeCell ref="F26:G26"/>
    <mergeCell ref="H26:P26"/>
    <mergeCell ref="S26:X26"/>
    <mergeCell ref="B27:C27"/>
    <mergeCell ref="D27:E27"/>
    <mergeCell ref="F27:G27"/>
    <mergeCell ref="H27:P27"/>
    <mergeCell ref="S27:X27"/>
    <mergeCell ref="B24:C24"/>
    <mergeCell ref="D24:E24"/>
    <mergeCell ref="F24:G24"/>
    <mergeCell ref="H24:P24"/>
    <mergeCell ref="S24:X24"/>
    <mergeCell ref="B25:C25"/>
    <mergeCell ref="D25:E25"/>
    <mergeCell ref="F25:G25"/>
    <mergeCell ref="H25:P25"/>
    <mergeCell ref="S25:X25"/>
    <mergeCell ref="B22:C22"/>
    <mergeCell ref="D22:E22"/>
    <mergeCell ref="F22:G22"/>
    <mergeCell ref="H22:P22"/>
    <mergeCell ref="S22:X22"/>
    <mergeCell ref="B23:C23"/>
    <mergeCell ref="D23:E23"/>
    <mergeCell ref="F23:G23"/>
    <mergeCell ref="H23:P23"/>
    <mergeCell ref="S23:X23"/>
    <mergeCell ref="S18:X18"/>
    <mergeCell ref="F14:G16"/>
    <mergeCell ref="H14:P16"/>
    <mergeCell ref="H17:O17"/>
    <mergeCell ref="S17:X17"/>
    <mergeCell ref="F21:G21"/>
    <mergeCell ref="H20:P20"/>
    <mergeCell ref="S20:X20"/>
    <mergeCell ref="B19:C19"/>
    <mergeCell ref="D19:E19"/>
    <mergeCell ref="F19:G19"/>
    <mergeCell ref="H19:P19"/>
    <mergeCell ref="S19:X19"/>
    <mergeCell ref="H21:P21"/>
    <mergeCell ref="S21:X21"/>
    <mergeCell ref="B20:C20"/>
    <mergeCell ref="D20:E20"/>
    <mergeCell ref="F20:G20"/>
    <mergeCell ref="B21:C21"/>
    <mergeCell ref="D21:E21"/>
    <mergeCell ref="D11:E11"/>
    <mergeCell ref="F11:G11"/>
    <mergeCell ref="A11:C11"/>
    <mergeCell ref="D18:E18"/>
    <mergeCell ref="A12:A17"/>
    <mergeCell ref="B12:C17"/>
    <mergeCell ref="D12:N13"/>
    <mergeCell ref="H11:P11"/>
    <mergeCell ref="O12:P13"/>
    <mergeCell ref="D14:E16"/>
    <mergeCell ref="B18:C18"/>
    <mergeCell ref="F18:G18"/>
    <mergeCell ref="H18:P18"/>
    <mergeCell ref="A7:B7"/>
    <mergeCell ref="C7:P7"/>
    <mergeCell ref="E8:F8"/>
    <mergeCell ref="G8:H8"/>
    <mergeCell ref="O9:P9"/>
    <mergeCell ref="E6:P6"/>
    <mergeCell ref="A10:B10"/>
    <mergeCell ref="C10:G10"/>
    <mergeCell ref="H10:J10"/>
    <mergeCell ref="K10:P10"/>
    <mergeCell ref="B2:N3"/>
    <mergeCell ref="B1:N1"/>
    <mergeCell ref="S52:U52"/>
    <mergeCell ref="S53:U53"/>
    <mergeCell ref="S54:U54"/>
    <mergeCell ref="S55:U55"/>
    <mergeCell ref="W55:X55"/>
    <mergeCell ref="U6:X10"/>
    <mergeCell ref="U11:X16"/>
    <mergeCell ref="I8:M8"/>
    <mergeCell ref="N8:P8"/>
    <mergeCell ref="B9:K9"/>
    <mergeCell ref="L9:N9"/>
    <mergeCell ref="R1:T16"/>
    <mergeCell ref="A6:D6"/>
    <mergeCell ref="A1:A4"/>
    <mergeCell ref="O1:P3"/>
    <mergeCell ref="Q1:Q47"/>
    <mergeCell ref="U1:X1"/>
    <mergeCell ref="U2:X5"/>
    <mergeCell ref="B4:C4"/>
    <mergeCell ref="D4:K4"/>
    <mergeCell ref="L4:P4"/>
    <mergeCell ref="A5:P5"/>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41985" r:id="rId3"/>
    <oleObject progId="PBrush" shapeId="41986" r:id="rId4"/>
  </oleObjects>
</worksheet>
</file>

<file path=xl/worksheets/sheet6.xml><?xml version="1.0" encoding="utf-8"?>
<worksheet xmlns="http://schemas.openxmlformats.org/spreadsheetml/2006/main" xmlns:r="http://schemas.openxmlformats.org/officeDocument/2006/relationships">
  <sheetPr codeName="Sheet6"/>
  <dimension ref="A1:CY67"/>
  <sheetViews>
    <sheetView workbookViewId="0">
      <selection activeCell="A19" sqref="A19"/>
    </sheetView>
  </sheetViews>
  <sheetFormatPr defaultRowHeight="15.75"/>
  <cols>
    <col min="1" max="1" width="9.85546875" style="2" customWidth="1"/>
    <col min="2" max="2" width="8.7109375" style="22" customWidth="1"/>
    <col min="3" max="3" width="5.7109375" style="22" customWidth="1"/>
    <col min="4" max="4" width="8" style="2" customWidth="1"/>
    <col min="5" max="5" width="4.140625" style="2" customWidth="1"/>
    <col min="6" max="6" width="7" style="2" customWidth="1"/>
    <col min="7" max="7" width="5.140625" style="2" customWidth="1"/>
    <col min="8" max="8" width="7" style="2" customWidth="1"/>
    <col min="9" max="9" width="3.28515625" style="2" customWidth="1"/>
    <col min="10" max="10" width="7.28515625" style="2" customWidth="1"/>
    <col min="11" max="11" width="2.5703125" style="2" customWidth="1"/>
    <col min="12" max="12" width="7.42578125" style="2" customWidth="1"/>
    <col min="13" max="13" width="1.85546875" style="2" customWidth="1"/>
    <col min="14" max="14" width="7" style="2" customWidth="1"/>
    <col min="15" max="15" width="4.140625" style="2" customWidth="1"/>
    <col min="16" max="16" width="7.140625" style="2" customWidth="1"/>
    <col min="17" max="17" width="3.7109375" style="2" customWidth="1"/>
    <col min="18" max="18" width="19.85546875" style="2" customWidth="1"/>
    <col min="19" max="19" width="9.140625" style="2"/>
    <col min="20" max="20" width="4.7109375" style="2" customWidth="1"/>
    <col min="21" max="21" width="7.140625" style="2" customWidth="1"/>
    <col min="22" max="22" width="8" style="2" customWidth="1"/>
    <col min="23" max="23" width="6.28515625" style="2" customWidth="1"/>
    <col min="24" max="24" width="16.28515625" style="2" customWidth="1"/>
    <col min="25" max="27" width="16.28515625" style="2" hidden="1" customWidth="1"/>
    <col min="28" max="29" width="11.140625" style="2" hidden="1" customWidth="1"/>
    <col min="30" max="30" width="10.7109375" style="2" hidden="1" customWidth="1"/>
    <col min="31" max="31" width="11.140625" style="2" hidden="1" customWidth="1"/>
    <col min="32" max="32" width="11" style="2" hidden="1" customWidth="1"/>
    <col min="33" max="33" width="11.140625" style="2" hidden="1" customWidth="1"/>
    <col min="34" max="34" width="11.42578125" style="2" hidden="1" customWidth="1"/>
    <col min="35" max="35" width="11.85546875" style="2" hidden="1" customWidth="1"/>
    <col min="36" max="36" width="11.7109375" style="2" hidden="1" customWidth="1"/>
    <col min="37" max="37" width="11.42578125" style="2" hidden="1" customWidth="1"/>
    <col min="38" max="38" width="11.28515625" style="2" hidden="1" customWidth="1"/>
    <col min="39" max="40" width="11.7109375" style="2" hidden="1" customWidth="1"/>
    <col min="41" max="41" width="11" style="2" hidden="1" customWidth="1"/>
    <col min="42" max="42" width="11.42578125" style="2" hidden="1" customWidth="1"/>
    <col min="43" max="43" width="11.5703125" style="2" hidden="1" customWidth="1"/>
    <col min="44" max="44" width="11.85546875" style="2" hidden="1" customWidth="1"/>
    <col min="45" max="45" width="12.28515625" style="2" hidden="1" customWidth="1"/>
    <col min="46" max="46" width="11.85546875" style="2" hidden="1" customWidth="1"/>
    <col min="47" max="48" width="11.7109375" style="2" hidden="1" customWidth="1"/>
    <col min="49" max="49" width="11.42578125" style="2" hidden="1" customWidth="1"/>
    <col min="50" max="50" width="11.28515625" style="2" hidden="1" customWidth="1"/>
    <col min="51" max="51" width="11.7109375" style="2" hidden="1" customWidth="1"/>
    <col min="52" max="54" width="11.85546875" style="2" hidden="1" customWidth="1"/>
    <col min="55" max="55" width="11.7109375" style="2" hidden="1" customWidth="1"/>
    <col min="56" max="56" width="12.140625" style="2" hidden="1" customWidth="1"/>
    <col min="57" max="57" width="11.85546875" style="2" hidden="1" customWidth="1"/>
    <col min="58" max="58" width="12" style="2" hidden="1" customWidth="1"/>
    <col min="59" max="60" width="12.7109375" style="2" hidden="1" customWidth="1"/>
    <col min="61" max="61" width="12.5703125" style="2" hidden="1" customWidth="1"/>
    <col min="62" max="62" width="12.28515625" style="2" hidden="1" customWidth="1"/>
    <col min="63" max="63" width="12.5703125" style="2" hidden="1" customWidth="1"/>
    <col min="64" max="64" width="12.7109375" style="2" hidden="1" customWidth="1"/>
    <col min="65" max="65" width="12.85546875" style="2" hidden="1" customWidth="1"/>
    <col min="66" max="66" width="13.140625" style="2" hidden="1" customWidth="1"/>
    <col min="67" max="67" width="13" style="2" hidden="1" customWidth="1"/>
    <col min="68" max="69" width="13.28515625" style="2" hidden="1" customWidth="1"/>
    <col min="70" max="70" width="12.7109375" style="2" hidden="1" customWidth="1"/>
    <col min="71" max="72" width="13.42578125" style="2" hidden="1" customWidth="1"/>
    <col min="73" max="73" width="13" style="2" hidden="1" customWidth="1"/>
    <col min="74" max="74" width="13.5703125" style="2" hidden="1" customWidth="1"/>
    <col min="75" max="75" width="13.85546875" style="2" hidden="1" customWidth="1"/>
    <col min="76" max="76" width="13.5703125" style="2" hidden="1" customWidth="1"/>
    <col min="77" max="78" width="13.42578125" style="2" hidden="1" customWidth="1"/>
    <col min="79" max="79" width="12.7109375" style="2" hidden="1" customWidth="1"/>
    <col min="80" max="82" width="12.85546875" style="2" hidden="1" customWidth="1"/>
    <col min="83" max="83" width="12.7109375" style="2" hidden="1" customWidth="1"/>
    <col min="84" max="84" width="12.85546875" style="2" hidden="1" customWidth="1"/>
    <col min="85" max="85" width="13.42578125" style="2" hidden="1" customWidth="1"/>
    <col min="86" max="86" width="13.140625" style="2" hidden="1" customWidth="1"/>
    <col min="87" max="87" width="13.7109375" style="2" hidden="1" customWidth="1"/>
    <col min="88" max="88" width="13.42578125" style="2" hidden="1" customWidth="1"/>
    <col min="89" max="89" width="12.28515625" style="2" hidden="1" customWidth="1"/>
    <col min="90" max="90" width="12" style="2" hidden="1" customWidth="1"/>
    <col min="91" max="91" width="12.140625" style="2" hidden="1" customWidth="1"/>
    <col min="92" max="92" width="11.42578125" style="2" hidden="1" customWidth="1"/>
    <col min="93" max="93" width="11.140625" style="2" hidden="1" customWidth="1"/>
    <col min="94" max="94" width="10.5703125" style="2" hidden="1" customWidth="1"/>
    <col min="95" max="95" width="9.140625" style="2" hidden="1" customWidth="1"/>
    <col min="96" max="96" width="9.7109375" style="2" hidden="1" customWidth="1"/>
    <col min="97" max="97" width="9.42578125" style="2" hidden="1" customWidth="1"/>
    <col min="98" max="98" width="9.5703125" style="2" hidden="1" customWidth="1"/>
    <col min="99" max="101" width="9.140625" style="2" hidden="1" customWidth="1"/>
    <col min="102" max="102" width="7.85546875" style="2" hidden="1" customWidth="1"/>
    <col min="103" max="103" width="8.42578125" style="2" hidden="1" customWidth="1"/>
    <col min="104" max="16384" width="9.140625" style="2"/>
  </cols>
  <sheetData>
    <row r="1" spans="1:34" s="20" customFormat="1" ht="15.75" customHeight="1" thickBot="1">
      <c r="A1" s="183"/>
      <c r="B1" s="195" t="s">
        <v>171</v>
      </c>
      <c r="C1" s="195"/>
      <c r="D1" s="195"/>
      <c r="E1" s="195"/>
      <c r="F1" s="195"/>
      <c r="G1" s="195"/>
      <c r="H1" s="195"/>
      <c r="I1" s="195"/>
      <c r="J1" s="195"/>
      <c r="K1" s="195"/>
      <c r="L1" s="195"/>
      <c r="M1" s="195"/>
      <c r="N1" s="195"/>
      <c r="O1" s="194"/>
      <c r="P1" s="194"/>
      <c r="Q1" s="194"/>
      <c r="R1" s="265" t="s">
        <v>135</v>
      </c>
      <c r="S1" s="266"/>
      <c r="T1" s="267"/>
      <c r="U1" s="250" t="s">
        <v>126</v>
      </c>
      <c r="V1" s="250"/>
      <c r="W1" s="250"/>
      <c r="X1" s="251"/>
      <c r="Y1" s="81"/>
      <c r="Z1" s="81"/>
      <c r="AA1" s="81"/>
    </row>
    <row r="2" spans="1:34" s="20" customFormat="1" ht="14.25" customHeight="1">
      <c r="A2" s="183"/>
      <c r="B2" s="153" t="s">
        <v>0</v>
      </c>
      <c r="C2" s="153"/>
      <c r="D2" s="153"/>
      <c r="E2" s="153"/>
      <c r="F2" s="153"/>
      <c r="G2" s="153"/>
      <c r="H2" s="153"/>
      <c r="I2" s="153"/>
      <c r="J2" s="153"/>
      <c r="K2" s="153"/>
      <c r="L2" s="153"/>
      <c r="M2" s="153"/>
      <c r="N2" s="153"/>
      <c r="O2" s="194"/>
      <c r="P2" s="194"/>
      <c r="Q2" s="194"/>
      <c r="R2" s="268"/>
      <c r="S2" s="269"/>
      <c r="T2" s="270"/>
      <c r="U2" s="277" t="s">
        <v>128</v>
      </c>
      <c r="V2" s="243"/>
      <c r="W2" s="243"/>
      <c r="X2" s="244"/>
      <c r="Y2" s="87"/>
      <c r="Z2" s="75"/>
      <c r="AA2" s="75"/>
    </row>
    <row r="3" spans="1:34" s="20" customFormat="1" ht="19.5" customHeight="1">
      <c r="A3" s="183"/>
      <c r="B3" s="153"/>
      <c r="C3" s="153"/>
      <c r="D3" s="153"/>
      <c r="E3" s="153"/>
      <c r="F3" s="153"/>
      <c r="G3" s="153"/>
      <c r="H3" s="153"/>
      <c r="I3" s="153"/>
      <c r="J3" s="153"/>
      <c r="K3" s="153"/>
      <c r="L3" s="153"/>
      <c r="M3" s="153"/>
      <c r="N3" s="153"/>
      <c r="O3" s="194"/>
      <c r="P3" s="194"/>
      <c r="Q3" s="194"/>
      <c r="R3" s="268"/>
      <c r="S3" s="269"/>
      <c r="T3" s="270"/>
      <c r="U3" s="248"/>
      <c r="V3" s="246"/>
      <c r="W3" s="246"/>
      <c r="X3" s="247"/>
      <c r="Y3" s="87"/>
      <c r="Z3" s="75"/>
      <c r="AA3" s="75"/>
    </row>
    <row r="4" spans="1:34" s="20" customFormat="1" ht="18" customHeight="1">
      <c r="A4" s="183"/>
      <c r="B4" s="183"/>
      <c r="C4" s="183"/>
      <c r="D4" s="194" t="s">
        <v>14</v>
      </c>
      <c r="E4" s="194"/>
      <c r="F4" s="194"/>
      <c r="G4" s="194"/>
      <c r="H4" s="194"/>
      <c r="I4" s="194"/>
      <c r="J4" s="194"/>
      <c r="K4" s="194"/>
      <c r="L4" s="183"/>
      <c r="M4" s="183"/>
      <c r="N4" s="183"/>
      <c r="O4" s="183"/>
      <c r="P4" s="183"/>
      <c r="Q4" s="194"/>
      <c r="R4" s="268"/>
      <c r="S4" s="269"/>
      <c r="T4" s="270"/>
      <c r="U4" s="248"/>
      <c r="V4" s="246"/>
      <c r="W4" s="246"/>
      <c r="X4" s="247"/>
      <c r="Y4" s="87"/>
      <c r="Z4" s="75"/>
      <c r="AA4" s="75"/>
      <c r="AH4" s="20">
        <f>IF(R4&lt;&gt;"",1,0)</f>
        <v>0</v>
      </c>
    </row>
    <row r="5" spans="1:34" s="20" customFormat="1" ht="11.25" customHeight="1">
      <c r="A5" s="183"/>
      <c r="B5" s="183"/>
      <c r="C5" s="183"/>
      <c r="D5" s="183"/>
      <c r="E5" s="183"/>
      <c r="F5" s="183"/>
      <c r="G5" s="183"/>
      <c r="H5" s="183"/>
      <c r="I5" s="183"/>
      <c r="J5" s="183"/>
      <c r="K5" s="183"/>
      <c r="L5" s="183"/>
      <c r="M5" s="183"/>
      <c r="N5" s="183"/>
      <c r="O5" s="183"/>
      <c r="P5" s="183"/>
      <c r="Q5" s="194"/>
      <c r="R5" s="268"/>
      <c r="S5" s="269"/>
      <c r="T5" s="270"/>
      <c r="U5" s="248"/>
      <c r="V5" s="246"/>
      <c r="W5" s="246"/>
      <c r="X5" s="247"/>
      <c r="Y5" s="87"/>
      <c r="Z5" s="75"/>
      <c r="AA5" s="75"/>
      <c r="AH5" s="20">
        <f t="shared" ref="AH5:AH15" si="0">IF(R5&lt;&gt;"",1,0)</f>
        <v>0</v>
      </c>
    </row>
    <row r="6" spans="1:34" s="20" customFormat="1" ht="20.100000000000001" customHeight="1">
      <c r="A6" s="262" t="s">
        <v>123</v>
      </c>
      <c r="B6" s="262"/>
      <c r="C6" s="262"/>
      <c r="D6" s="262"/>
      <c r="E6" s="201" t="str">
        <f>Sheet1!$E$6</f>
        <v>Communication Design</v>
      </c>
      <c r="F6" s="201"/>
      <c r="G6" s="201"/>
      <c r="H6" s="201"/>
      <c r="I6" s="201"/>
      <c r="J6" s="201"/>
      <c r="K6" s="201"/>
      <c r="L6" s="201"/>
      <c r="M6" s="201"/>
      <c r="N6" s="201"/>
      <c r="O6" s="201"/>
      <c r="P6" s="201"/>
      <c r="Q6" s="194"/>
      <c r="R6" s="268"/>
      <c r="S6" s="269"/>
      <c r="T6" s="270"/>
      <c r="U6" s="258" t="s">
        <v>163</v>
      </c>
      <c r="V6" s="199"/>
      <c r="W6" s="199"/>
      <c r="X6" s="200"/>
      <c r="Y6" s="89"/>
      <c r="Z6" s="77"/>
      <c r="AA6" s="77"/>
      <c r="AH6" s="20">
        <f t="shared" si="0"/>
        <v>0</v>
      </c>
    </row>
    <row r="7" spans="1:34" s="20" customFormat="1" ht="20.100000000000001" customHeight="1">
      <c r="A7" s="262" t="s">
        <v>124</v>
      </c>
      <c r="B7" s="262"/>
      <c r="C7" s="201" t="str">
        <f>Sheet1!$C$7</f>
        <v>Bachelor</v>
      </c>
      <c r="D7" s="201"/>
      <c r="E7" s="201"/>
      <c r="F7" s="201"/>
      <c r="G7" s="201"/>
      <c r="H7" s="201"/>
      <c r="I7" s="201"/>
      <c r="J7" s="201"/>
      <c r="K7" s="201"/>
      <c r="L7" s="201"/>
      <c r="M7" s="201"/>
      <c r="N7" s="201"/>
      <c r="O7" s="201"/>
      <c r="P7" s="201"/>
      <c r="Q7" s="194"/>
      <c r="R7" s="268"/>
      <c r="S7" s="269"/>
      <c r="T7" s="270"/>
      <c r="U7" s="258"/>
      <c r="V7" s="199"/>
      <c r="W7" s="199"/>
      <c r="X7" s="200"/>
      <c r="Y7" s="89"/>
      <c r="Z7" s="77"/>
      <c r="AA7" s="77"/>
      <c r="AH7" s="20">
        <f t="shared" si="0"/>
        <v>0</v>
      </c>
    </row>
    <row r="8" spans="1:34" s="20" customFormat="1" ht="20.100000000000001" customHeight="1">
      <c r="A8" s="27" t="s">
        <v>1</v>
      </c>
      <c r="B8" s="28" t="str">
        <f>Sheet1!$B$8</f>
        <v>First</v>
      </c>
      <c r="C8" s="23" t="s">
        <v>2</v>
      </c>
      <c r="D8" s="29" t="str">
        <f>Sheet1!$D$8</f>
        <v>First</v>
      </c>
      <c r="E8" s="275" t="s">
        <v>3</v>
      </c>
      <c r="F8" s="275"/>
      <c r="G8" s="276" t="str">
        <f>Sheet1!$G$8</f>
        <v>CE17CD</v>
      </c>
      <c r="H8" s="276"/>
      <c r="I8" s="264" t="str">
        <f>Sheet1!$I$8</f>
        <v>Supplementary Exam</v>
      </c>
      <c r="J8" s="264"/>
      <c r="K8" s="264"/>
      <c r="L8" s="264"/>
      <c r="M8" s="264"/>
      <c r="N8" s="274">
        <f>Sheet1!$N$8</f>
        <v>0</v>
      </c>
      <c r="O8" s="274"/>
      <c r="P8" s="274"/>
      <c r="Q8" s="194"/>
      <c r="R8" s="268"/>
      <c r="S8" s="269"/>
      <c r="T8" s="270"/>
      <c r="U8" s="258"/>
      <c r="V8" s="199"/>
      <c r="W8" s="199"/>
      <c r="X8" s="200"/>
      <c r="Y8" s="89"/>
      <c r="Z8" s="77"/>
      <c r="AA8" s="77"/>
      <c r="AH8" s="20">
        <f t="shared" si="0"/>
        <v>0</v>
      </c>
    </row>
    <row r="9" spans="1:34" s="20" customFormat="1" ht="20.100000000000001" customHeight="1">
      <c r="A9" s="27" t="s">
        <v>4</v>
      </c>
      <c r="B9" s="201" t="str">
        <f>Sheet1!$B$9</f>
        <v>Drawing Studio-I</v>
      </c>
      <c r="C9" s="201"/>
      <c r="D9" s="201"/>
      <c r="E9" s="201"/>
      <c r="F9" s="201"/>
      <c r="G9" s="201"/>
      <c r="H9" s="201"/>
      <c r="I9" s="201"/>
      <c r="J9" s="201"/>
      <c r="K9" s="201"/>
      <c r="L9" s="264" t="s">
        <v>5</v>
      </c>
      <c r="M9" s="264"/>
      <c r="N9" s="264"/>
      <c r="O9" s="288">
        <f>Sheet1!$O$9</f>
        <v>0</v>
      </c>
      <c r="P9" s="288"/>
      <c r="Q9" s="194"/>
      <c r="R9" s="268"/>
      <c r="S9" s="269"/>
      <c r="T9" s="270"/>
      <c r="U9" s="258"/>
      <c r="V9" s="199"/>
      <c r="W9" s="199"/>
      <c r="X9" s="200"/>
      <c r="Y9" s="89"/>
      <c r="Z9" s="77"/>
      <c r="AA9" s="77"/>
      <c r="AH9" s="20">
        <f t="shared" si="0"/>
        <v>0</v>
      </c>
    </row>
    <row r="10" spans="1:34" s="20" customFormat="1" ht="20.100000000000001" customHeight="1">
      <c r="A10" s="262" t="s">
        <v>120</v>
      </c>
      <c r="B10" s="262"/>
      <c r="C10" s="263" t="str">
        <f>Sheet1!$C$10</f>
        <v>Manzoor Ali Solangi</v>
      </c>
      <c r="D10" s="263"/>
      <c r="E10" s="263"/>
      <c r="F10" s="263"/>
      <c r="G10" s="263"/>
      <c r="H10" s="264" t="s">
        <v>121</v>
      </c>
      <c r="I10" s="264"/>
      <c r="J10" s="264"/>
      <c r="K10" s="201">
        <f>Sheet1!$K$10</f>
        <v>0</v>
      </c>
      <c r="L10" s="201"/>
      <c r="M10" s="201"/>
      <c r="N10" s="201"/>
      <c r="O10" s="201"/>
      <c r="P10" s="201"/>
      <c r="Q10" s="194"/>
      <c r="R10" s="268"/>
      <c r="S10" s="269"/>
      <c r="T10" s="270"/>
      <c r="U10" s="258"/>
      <c r="V10" s="199"/>
      <c r="W10" s="199"/>
      <c r="X10" s="200"/>
      <c r="Y10" s="89"/>
      <c r="Z10" s="77"/>
      <c r="AA10" s="77"/>
      <c r="AH10" s="20">
        <f t="shared" si="0"/>
        <v>0</v>
      </c>
    </row>
    <row r="11" spans="1:34" s="20" customFormat="1" ht="9.9499999999999993" customHeight="1">
      <c r="A11" s="182"/>
      <c r="B11" s="182"/>
      <c r="C11" s="182"/>
      <c r="D11" s="281" t="s">
        <v>137</v>
      </c>
      <c r="E11" s="281"/>
      <c r="F11" s="281" t="s">
        <v>137</v>
      </c>
      <c r="G11" s="281"/>
      <c r="H11" s="182"/>
      <c r="I11" s="182"/>
      <c r="J11" s="182"/>
      <c r="K11" s="182"/>
      <c r="L11" s="182"/>
      <c r="M11" s="182"/>
      <c r="N11" s="182"/>
      <c r="O11" s="182"/>
      <c r="P11" s="182"/>
      <c r="Q11" s="194"/>
      <c r="R11" s="268"/>
      <c r="S11" s="269"/>
      <c r="T11" s="270"/>
      <c r="U11" s="259" t="s">
        <v>138</v>
      </c>
      <c r="V11" s="164"/>
      <c r="W11" s="164"/>
      <c r="X11" s="165"/>
      <c r="Y11" s="91"/>
      <c r="Z11" s="79"/>
      <c r="AA11" s="79"/>
      <c r="AH11" s="20">
        <f t="shared" si="0"/>
        <v>0</v>
      </c>
    </row>
    <row r="12" spans="1:34" s="20" customFormat="1" ht="14.1" customHeight="1">
      <c r="A12" s="186" t="s">
        <v>7</v>
      </c>
      <c r="B12" s="130" t="s">
        <v>8</v>
      </c>
      <c r="C12" s="131"/>
      <c r="D12" s="172" t="s">
        <v>136</v>
      </c>
      <c r="E12" s="282"/>
      <c r="F12" s="282"/>
      <c r="G12" s="282"/>
      <c r="H12" s="282"/>
      <c r="I12" s="282"/>
      <c r="J12" s="282"/>
      <c r="K12" s="282"/>
      <c r="L12" s="282"/>
      <c r="M12" s="282"/>
      <c r="N12" s="282"/>
      <c r="O12" s="285">
        <f>Sheet1!$O$12</f>
        <v>60</v>
      </c>
      <c r="P12" s="286"/>
      <c r="Q12" s="194"/>
      <c r="R12" s="268"/>
      <c r="S12" s="269"/>
      <c r="T12" s="270"/>
      <c r="U12" s="259"/>
      <c r="V12" s="164"/>
      <c r="W12" s="164"/>
      <c r="X12" s="165"/>
      <c r="Y12" s="91"/>
      <c r="Z12" s="79"/>
      <c r="AA12" s="79"/>
      <c r="AH12" s="20">
        <f t="shared" si="0"/>
        <v>0</v>
      </c>
    </row>
    <row r="13" spans="1:34" s="20" customFormat="1" ht="14.1" customHeight="1">
      <c r="A13" s="187"/>
      <c r="B13" s="132"/>
      <c r="C13" s="133"/>
      <c r="D13" s="283"/>
      <c r="E13" s="284"/>
      <c r="F13" s="284"/>
      <c r="G13" s="284"/>
      <c r="H13" s="284"/>
      <c r="I13" s="284"/>
      <c r="J13" s="284"/>
      <c r="K13" s="284"/>
      <c r="L13" s="284"/>
      <c r="M13" s="284"/>
      <c r="N13" s="284"/>
      <c r="O13" s="275"/>
      <c r="P13" s="287"/>
      <c r="Q13" s="194"/>
      <c r="R13" s="268"/>
      <c r="S13" s="269"/>
      <c r="T13" s="270"/>
      <c r="U13" s="259"/>
      <c r="V13" s="164"/>
      <c r="W13" s="164"/>
      <c r="X13" s="165"/>
      <c r="Y13" s="91"/>
      <c r="Z13" s="79"/>
      <c r="AA13" s="79"/>
      <c r="AH13" s="20">
        <f t="shared" si="0"/>
        <v>0</v>
      </c>
    </row>
    <row r="14" spans="1:34" s="20" customFormat="1" ht="14.1" customHeight="1">
      <c r="A14" s="187"/>
      <c r="B14" s="132"/>
      <c r="C14" s="133"/>
      <c r="D14" s="172" t="s">
        <v>133</v>
      </c>
      <c r="E14" s="173"/>
      <c r="F14" s="172" t="s">
        <v>134</v>
      </c>
      <c r="G14" s="173"/>
      <c r="H14" s="179" t="s">
        <v>132</v>
      </c>
      <c r="I14" s="179"/>
      <c r="J14" s="179"/>
      <c r="K14" s="179"/>
      <c r="L14" s="179"/>
      <c r="M14" s="179"/>
      <c r="N14" s="179"/>
      <c r="O14" s="179"/>
      <c r="P14" s="179"/>
      <c r="Q14" s="194"/>
      <c r="R14" s="268"/>
      <c r="S14" s="269"/>
      <c r="T14" s="270"/>
      <c r="U14" s="259"/>
      <c r="V14" s="164"/>
      <c r="W14" s="164"/>
      <c r="X14" s="165"/>
      <c r="Y14" s="91"/>
      <c r="Z14" s="79"/>
      <c r="AA14" s="79"/>
      <c r="AH14" s="20">
        <f t="shared" si="0"/>
        <v>0</v>
      </c>
    </row>
    <row r="15" spans="1:34" s="20" customFormat="1" ht="14.1" customHeight="1" thickBot="1">
      <c r="A15" s="187"/>
      <c r="B15" s="132"/>
      <c r="C15" s="133"/>
      <c r="D15" s="174"/>
      <c r="E15" s="175"/>
      <c r="F15" s="174"/>
      <c r="G15" s="175"/>
      <c r="H15" s="179"/>
      <c r="I15" s="179"/>
      <c r="J15" s="179"/>
      <c r="K15" s="179"/>
      <c r="L15" s="179"/>
      <c r="M15" s="179"/>
      <c r="N15" s="179"/>
      <c r="O15" s="179"/>
      <c r="P15" s="179"/>
      <c r="Q15" s="194"/>
      <c r="R15" s="268"/>
      <c r="S15" s="269"/>
      <c r="T15" s="270"/>
      <c r="U15" s="259"/>
      <c r="V15" s="164"/>
      <c r="W15" s="164"/>
      <c r="X15" s="165"/>
      <c r="Y15" s="91"/>
      <c r="Z15" s="79"/>
      <c r="AA15" s="79"/>
      <c r="AH15" s="20">
        <f t="shared" si="0"/>
        <v>0</v>
      </c>
    </row>
    <row r="16" spans="1:34" s="20" customFormat="1" ht="14.1" customHeight="1" thickBot="1">
      <c r="A16" s="187"/>
      <c r="B16" s="132"/>
      <c r="C16" s="133"/>
      <c r="D16" s="174"/>
      <c r="E16" s="175"/>
      <c r="F16" s="174"/>
      <c r="G16" s="175"/>
      <c r="H16" s="181"/>
      <c r="I16" s="181"/>
      <c r="J16" s="181"/>
      <c r="K16" s="181"/>
      <c r="L16" s="181"/>
      <c r="M16" s="181"/>
      <c r="N16" s="181"/>
      <c r="O16" s="181"/>
      <c r="P16" s="181"/>
      <c r="Q16" s="194"/>
      <c r="R16" s="271"/>
      <c r="S16" s="272"/>
      <c r="T16" s="273"/>
      <c r="U16" s="260"/>
      <c r="V16" s="260"/>
      <c r="W16" s="260"/>
      <c r="X16" s="261"/>
      <c r="Y16" s="91"/>
      <c r="Z16" s="79"/>
      <c r="AA16" s="79"/>
    </row>
    <row r="17" spans="1:103" s="20" customFormat="1" ht="18" customHeight="1">
      <c r="A17" s="188"/>
      <c r="B17" s="134"/>
      <c r="C17" s="135"/>
      <c r="D17" s="21" t="s">
        <v>9</v>
      </c>
      <c r="E17" s="9">
        <f>(50*O12)/100</f>
        <v>30</v>
      </c>
      <c r="F17" s="21" t="s">
        <v>9</v>
      </c>
      <c r="G17" s="9">
        <f>(50*O12)/100</f>
        <v>30</v>
      </c>
      <c r="H17" s="168" t="s">
        <v>9</v>
      </c>
      <c r="I17" s="169"/>
      <c r="J17" s="169"/>
      <c r="K17" s="169"/>
      <c r="L17" s="169"/>
      <c r="M17" s="169"/>
      <c r="N17" s="169"/>
      <c r="O17" s="169"/>
      <c r="P17" s="9">
        <f>(E17+G17)</f>
        <v>60</v>
      </c>
      <c r="Q17" s="194"/>
      <c r="R17" s="24" t="s">
        <v>125</v>
      </c>
      <c r="S17" s="278" t="s">
        <v>122</v>
      </c>
      <c r="T17" s="235"/>
      <c r="U17" s="279"/>
      <c r="V17" s="279"/>
      <c r="W17" s="279"/>
      <c r="X17" s="280"/>
      <c r="Y17" s="88"/>
      <c r="Z17" s="76"/>
      <c r="AA17" s="76"/>
    </row>
    <row r="18" spans="1:103" s="20" customFormat="1" ht="5.0999999999999996" customHeight="1">
      <c r="A18" s="39"/>
      <c r="B18" s="130"/>
      <c r="C18" s="131"/>
      <c r="D18" s="128" t="s">
        <v>137</v>
      </c>
      <c r="E18" s="129"/>
      <c r="F18" s="128" t="s">
        <v>137</v>
      </c>
      <c r="G18" s="129"/>
      <c r="H18" s="130"/>
      <c r="I18" s="171"/>
      <c r="J18" s="171"/>
      <c r="K18" s="171"/>
      <c r="L18" s="171"/>
      <c r="M18" s="171"/>
      <c r="N18" s="171"/>
      <c r="O18" s="171"/>
      <c r="P18" s="131"/>
      <c r="Q18" s="194"/>
      <c r="R18" s="41"/>
      <c r="S18" s="162"/>
      <c r="T18" s="162"/>
      <c r="U18" s="162"/>
      <c r="V18" s="162"/>
      <c r="W18" s="162"/>
      <c r="X18" s="163"/>
      <c r="Y18" s="92"/>
      <c r="Z18" s="80"/>
      <c r="AA18" s="80"/>
      <c r="AF18" s="20" t="b">
        <f>Sheet5!$AF$38</f>
        <v>0</v>
      </c>
      <c r="AG18" s="20" t="str">
        <f>IF(AND(AF19=TRUE, AF18=TRUE),IF(A19-Sheet5!A38=1,"OK","INCORRECT"),"")</f>
        <v/>
      </c>
      <c r="BO18" s="20" t="str">
        <f>Sheet5!BO38</f>
        <v/>
      </c>
      <c r="BP18" s="20" t="b">
        <f>Sheet5!BP38</f>
        <v>0</v>
      </c>
      <c r="BQ18" s="20" t="b">
        <f>Sheet5!BQ38</f>
        <v>0</v>
      </c>
      <c r="BR18" s="20" t="b">
        <f>Sheet5!BR38</f>
        <v>0</v>
      </c>
      <c r="BS18" s="20" t="str">
        <f>Sheet5!BS38</f>
        <v/>
      </c>
      <c r="BT18" s="20" t="str">
        <f>Sheet5!BT38</f>
        <v/>
      </c>
      <c r="BU18" s="20" t="str">
        <f>Sheet5!BU38</f>
        <v/>
      </c>
      <c r="BV18" s="20" t="str">
        <f>Sheet5!BV38</f>
        <v/>
      </c>
      <c r="BW18" s="20" t="str">
        <f>Sheet5!BW38</f>
        <v/>
      </c>
      <c r="BX18" s="20" t="str">
        <f>Sheet5!BX38</f>
        <v>INCORRECT</v>
      </c>
      <c r="BY18" s="20" t="b">
        <f>Sheet5!BY38</f>
        <v>0</v>
      </c>
      <c r="BZ18" s="20" t="str">
        <f>Sheet5!BZ38</f>
        <v/>
      </c>
      <c r="CA18" s="20" t="b">
        <f>Sheet5!CA38</f>
        <v>0</v>
      </c>
      <c r="CB18" s="20" t="b">
        <f>Sheet5!CB38</f>
        <v>0</v>
      </c>
      <c r="CC18" s="20" t="b">
        <f>Sheet5!CC38</f>
        <v>0</v>
      </c>
      <c r="CD18" s="20" t="b">
        <f>Sheet5!CD38</f>
        <v>0</v>
      </c>
      <c r="CE18" s="20" t="b">
        <f>Sheet5!CE38</f>
        <v>0</v>
      </c>
      <c r="CF18" s="20" t="b">
        <f>Sheet5!CF38</f>
        <v>0</v>
      </c>
      <c r="CG18" s="20" t="str">
        <f>Sheet5!CG38</f>
        <v/>
      </c>
      <c r="CH18" s="20" t="str">
        <f>Sheet5!CH38</f>
        <v/>
      </c>
      <c r="CI18" s="20" t="str">
        <f>Sheet5!CI38</f>
        <v/>
      </c>
      <c r="CJ18" s="20" t="str">
        <f>Sheet5!CJ38</f>
        <v/>
      </c>
      <c r="CK18" s="20" t="str">
        <f>Sheet5!CK38</f>
        <v/>
      </c>
      <c r="CL18" s="20" t="str">
        <f>Sheet5!CL38</f>
        <v/>
      </c>
      <c r="CM18" s="20" t="str">
        <f>Sheet5!CM38</f>
        <v/>
      </c>
      <c r="CN18" s="20" t="str">
        <f>Sheet5!CN38</f>
        <v/>
      </c>
      <c r="CO18" s="20" t="str">
        <f>Sheet5!CO38</f>
        <v>NO</v>
      </c>
      <c r="CP18" s="20" t="str">
        <f>Sheet5!CP38</f>
        <v>NO</v>
      </c>
      <c r="CQ18" s="20" t="str">
        <f>Sheet5!CQ38</f>
        <v>NO</v>
      </c>
      <c r="CR18" s="20" t="str">
        <f>Sheet5!CR38</f>
        <v>NO</v>
      </c>
      <c r="CS18" s="20" t="str">
        <f>Sheet5!CS38</f>
        <v>OK</v>
      </c>
      <c r="CT18" s="20" t="b">
        <f>Sheet5!CT38</f>
        <v>0</v>
      </c>
      <c r="CU18" s="20" t="b">
        <f>Sheet5!CU38</f>
        <v>0</v>
      </c>
      <c r="CV18" s="20" t="b">
        <f>Sheet5!CV38</f>
        <v>0</v>
      </c>
      <c r="CW18" s="20" t="b">
        <f>Sheet5!CW38</f>
        <v>0</v>
      </c>
      <c r="CX18" s="20" t="str">
        <f>Sheet5!CX38</f>
        <v>SEQUENCE INCORRECT</v>
      </c>
      <c r="CY18" s="20">
        <f>Sheet5!CY38</f>
        <v>19</v>
      </c>
    </row>
    <row r="19" spans="1:103" s="20" customFormat="1" ht="20.100000000000001" customHeight="1" thickBot="1">
      <c r="A19" s="37"/>
      <c r="B19" s="126"/>
      <c r="C19" s="127"/>
      <c r="D19" s="126"/>
      <c r="E19" s="127"/>
      <c r="F19" s="126"/>
      <c r="G19" s="127"/>
      <c r="H19" s="139" t="str">
        <f>IF(AND(AG19="OK",R19="OK"),IF(AND(A19&lt;&gt;"",D19&lt;&gt;"",F19&lt;&gt;"",OR(D19&lt;=E17,D19="ABS"),OR(F19&lt;=G17,F19="ABS")),IF(AND(F19="ABS"),"ABS",IF(SUM(D19:F19)=0,"ZERO",SUM(D19,F19))),""),"")</f>
        <v/>
      </c>
      <c r="I19" s="140"/>
      <c r="J19" s="140"/>
      <c r="K19" s="140"/>
      <c r="L19" s="140"/>
      <c r="M19" s="140"/>
      <c r="N19" s="140"/>
      <c r="O19" s="140"/>
      <c r="P19" s="141"/>
      <c r="Q19" s="194"/>
      <c r="R19" s="49" t="str">
        <f>IF(A19&lt;&gt;"",IF(CX19="SEQUENCE CORRECT",IF(OR(T(AB19)="OK",T(Z19)="oKK",T(Y19)="oKK",T(AA19)="oKK",T(AC19)="oOk",T(AD19)="Okk",AE19="ok"),"OK","FORMAT INCORRECT"),"SEQUENCE INCORRECT"),"")</f>
        <v/>
      </c>
      <c r="S19" s="196" t="str">
        <f>IF(OR(AND(OR(D19&lt;=E17,D19=0,D19="ABS"),OR(F19&lt;=G17,F19=0,F19="ABS"))),IF(OR(AND(A19="",B19="",D19="",F19=""),AND(A19&lt;&gt;"",B19&lt;&gt;"",D19&lt;&gt;"",F19&lt;&gt;"", AG19="OK")),"","Given Marks or Format is incorrect"), "Given Marks or Format is incorrect")</f>
        <v/>
      </c>
      <c r="T19" s="197"/>
      <c r="U19" s="197"/>
      <c r="V19" s="197"/>
      <c r="W19" s="197"/>
      <c r="X19" s="198"/>
      <c r="Y19" s="93"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15"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15"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13" t="b">
        <f>IF(AND( EXACT(LEFT(B19,LEN(G8)), G8),ISNUMBER(INT(MID(B19,(LEN(G8)+1),1))),ISNUMBER(INT(MID(B19,(LEN(G8)+2),1))), MID(B19,(LEN(G8)+1),2)&lt;&gt;"00",OR(ISNUMBER(INT(MID(B19,(LEN(G8)+3),1))),MID(B19,(LEN(G8)+3),1)=""),  OR(AND(ISNUMBER(INT(MID(B19,(LEN(G8)+1),3))),MID(B19,(LEN(G8)+1),1)&lt;&gt;"0", MID(B19,(LEN(G8)+4),1)=""),AND((ISNUMBER(INT(MID(B19,(LEN(G8)+1),2)))),MID(B19,(LEN(G8)+3),1)=""))),"OK")</f>
        <v>0</v>
      </c>
      <c r="AC19" s="14"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15"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6"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20" t="b">
        <f>IF(ISNUMBER(A19)&lt;&gt;"",AND(ISNUMBER(INT(MID(A19,1,3))),MID(A19,4,1)="",MID(A19,1,1)&lt;&gt;"0"))</f>
        <v>0</v>
      </c>
      <c r="AG19" s="20" t="str">
        <f>IF(AND(AG18="OK",AF19=TRUE),"OK","S# INCORRECT")</f>
        <v>S# INCORRECT</v>
      </c>
      <c r="BO19" s="20" t="str">
        <f>RIGHT(B19,3)</f>
        <v/>
      </c>
      <c r="BP19" s="20" t="b">
        <f>ISNUMBER(INT((MID(BO19,1,1))))</f>
        <v>0</v>
      </c>
      <c r="BQ19" s="20" t="b">
        <f>ISNUMBER(INT((MID(BO19,2,1))))</f>
        <v>0</v>
      </c>
      <c r="BR19" s="20" t="b">
        <f>ISNUMBER(INT((MID(BO19,3,1))))</f>
        <v>0</v>
      </c>
      <c r="BS19" s="20" t="str">
        <f>IF(BP19=TRUE, MID(BO19,1,1),"")</f>
        <v/>
      </c>
      <c r="BT19" s="20" t="str">
        <f>IF(BQ19=TRUE, MID(BO19,2,1),"")</f>
        <v/>
      </c>
      <c r="BU19" s="20" t="str">
        <f>IF(BR19=TRUE, MID(BO19,3,1),"")</f>
        <v/>
      </c>
      <c r="BV19" s="20" t="str">
        <f>T(BS19)&amp;T(BT19)&amp;T(BU19)</f>
        <v/>
      </c>
      <c r="BW19" s="44" t="str">
        <f>IF(BV19="","",INT(TRIM(BV19)))</f>
        <v/>
      </c>
      <c r="BX19" s="45" t="str">
        <f>"OK"</f>
        <v>OK</v>
      </c>
      <c r="BY19" s="20" t="b">
        <f>BW19&gt;BW18</f>
        <v>0</v>
      </c>
      <c r="BZ19" s="46" t="str">
        <f>LEFT(B19,6)</f>
        <v/>
      </c>
      <c r="CA19" s="20" t="b">
        <f>ISNUMBER(INT((MID(BZ19,1,1))))</f>
        <v>0</v>
      </c>
      <c r="CB19" s="20" t="b">
        <f>ISNUMBER(INT((MID(BZ19,2,1))))</f>
        <v>0</v>
      </c>
      <c r="CC19" s="20" t="b">
        <f>ISNUMBER(INT((MID(BZ19,3,1))))</f>
        <v>0</v>
      </c>
      <c r="CD19" s="20" t="b">
        <f>ISNUMBER(INT((MID(BZ19,4,1))))</f>
        <v>0</v>
      </c>
      <c r="CE19" s="20" t="b">
        <f>ISNUMBER(INT((MID(BZ19,5,1))))</f>
        <v>0</v>
      </c>
      <c r="CF19" s="20" t="b">
        <f>ISNUMBER(INT((MID(BZ19,6,1))))</f>
        <v>0</v>
      </c>
      <c r="CG19" s="20" t="str">
        <f>IF(CA19=TRUE, MID(BZ19,1,1),"")</f>
        <v/>
      </c>
      <c r="CH19" s="20" t="str">
        <f>IF(CB19=TRUE, MID(BZ19,2,1),"")</f>
        <v/>
      </c>
      <c r="CI19" s="20" t="str">
        <f>IF(CC19=TRUE, MID(BZ19,3,1),"")</f>
        <v/>
      </c>
      <c r="CJ19" s="20" t="str">
        <f>IF(CD19=TRUE, MID(BZ19,4,1),"")</f>
        <v/>
      </c>
      <c r="CK19" s="20" t="str">
        <f>IF(CE19=TRUE, MID(BZ19,5,1),"")</f>
        <v/>
      </c>
      <c r="CL19" s="20" t="str">
        <f>IF(CF19=TRUE, MID(BZ19,6,1),"")</f>
        <v/>
      </c>
      <c r="CM19" s="46" t="str">
        <f>TRIM(T(CG19)&amp;T(CH19)&amp;T(CI19))</f>
        <v/>
      </c>
      <c r="CN19" s="46" t="str">
        <f>TRIM(T(CJ19)&amp;T(CK19)&amp;T(CL19))</f>
        <v/>
      </c>
      <c r="CO19" s="47" t="str">
        <f>IF(OR(MID(BZ19,3,1)="-",MID(BZ19,4,1)="-"),T(CM19),"NO")</f>
        <v>NO</v>
      </c>
      <c r="CP19" s="47" t="str">
        <f>IF(OR(MID(BZ19,3,1)="-",MID(BZ19,4,1)="-"),T(CN19),"NO")</f>
        <v>NO</v>
      </c>
      <c r="CQ19" s="45" t="str">
        <f>IF(AND(CO19&lt;&gt;"NO", CP19&lt;&gt;"NO"),IF(CP19&lt;CO19,"OK","INCORRECT"),"NO")</f>
        <v>NO</v>
      </c>
      <c r="CR19" s="45" t="str">
        <f>IF(AND(CO19&lt;&gt;"NO", CP19&lt;&gt;"NO"),IF(CP19&lt;=CP18,"OK","INCORRECT"),"NO")</f>
        <v>NO</v>
      </c>
      <c r="CS19" s="47" t="str">
        <f>IF(OR(AND(OR(AND(CQ19="NO",CR19="NO"),AND(CQ19="OK", CR19="OK")),AND(CQ18="NO", CR18="NO")),AND(AND(CQ19="OK",CR19="OK",OR(AND(CQ18="NO", CR18="NO"),AND(CQ18="OK", CR18="OK"))))),"OK","INCORRECT")</f>
        <v>OK</v>
      </c>
      <c r="CT19" s="20" t="b">
        <f>IF(CS19="OK",IF(AND(CO18="NO",CO19="NO"),BW19&gt;BW18))</f>
        <v>0</v>
      </c>
      <c r="CU19" s="20" t="b">
        <f>IF(CS19="OK",AND(CQ19="OK",CR19="OK",CQ18="NO",CR18="NO"))</f>
        <v>0</v>
      </c>
      <c r="CV19" s="20" t="b">
        <f>IF(CS19="OK",IF(AND(EXACT(CN18,CN19)),BW19&gt;BW18))</f>
        <v>0</v>
      </c>
      <c r="CW19" s="20" t="b">
        <f>IF(CS19="OK",CP19&lt;CP18)</f>
        <v>0</v>
      </c>
      <c r="CX19" s="46" t="str">
        <f>IF(AND(CT19=FALSE,CU19=FALSE,CV19=FALSE,CW19=FALSE),"SEQUENCE INCORRECT","SEQUENCE CORRECT")</f>
        <v>SEQUENCE INCORRECT</v>
      </c>
      <c r="CY19" s="48">
        <f>COUNTIF(B18:B18,T(B19))</f>
        <v>1</v>
      </c>
    </row>
    <row r="20" spans="1:103" s="20" customFormat="1" ht="20.100000000000001" customHeight="1" thickBot="1">
      <c r="A20" s="59"/>
      <c r="B20" s="126"/>
      <c r="C20" s="127"/>
      <c r="D20" s="126"/>
      <c r="E20" s="127"/>
      <c r="F20" s="126"/>
      <c r="G20" s="127"/>
      <c r="H20" s="139" t="str">
        <f>IF(AND(AG20="OK",R20="OK"),IF(AND(A20&lt;&gt;"",D20&lt;&gt;"",F20&lt;&gt;"",OR(D20&lt;=E17,D20="ABS"),OR(F20&lt;=G17,F20="ABS")),IF(AND(F20="ABS"),"ABS",IF(SUM(D20:F20)=0,"ZERO",SUM(D20,F20))),""),"")</f>
        <v/>
      </c>
      <c r="I20" s="140"/>
      <c r="J20" s="140"/>
      <c r="K20" s="140"/>
      <c r="L20" s="140"/>
      <c r="M20" s="140"/>
      <c r="N20" s="140"/>
      <c r="O20" s="140"/>
      <c r="P20" s="141"/>
      <c r="Q20" s="194"/>
      <c r="R20" s="49" t="str">
        <f t="shared" ref="R20:R38" si="1">IF(A20&lt;&gt;"",IF(CX20="SEQUENCE CORRECT",IF(OR(T(AB20)="OK",T(Z20)="oKK",T(Y20)="oKK",T(AA20)="oKK",T(AC20)="oOk",T(AD20)="Okk",AE20="ok"),"OK","FORMAT INCORRECT"),"SEQUENCE INCORRECT"),"")</f>
        <v/>
      </c>
      <c r="S20" s="145" t="str">
        <f>IF(OR(AND(OR(D20&lt;=E17,D20=0,D20="ABS"),OR(F20&lt;=G17,F20=0,F20="ABS"))),IF(OR(AND(A20="",B20="",D20="",F20=""),AND(A20&lt;&gt;"",B20&lt;&gt;"",D20&lt;&gt;"",F20&lt;&gt;"", AG20="OK")),"","Given Marks or Format is incorrect"), "Given Marks or Format is incorrect")</f>
        <v/>
      </c>
      <c r="T20" s="146"/>
      <c r="U20" s="146"/>
      <c r="V20" s="146"/>
      <c r="W20" s="146"/>
      <c r="X20" s="147"/>
      <c r="Y20" s="93"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15"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15"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13" t="b">
        <f>IF(AND( EXACT(LEFT(B20,LEN(G8)), G8),ISNUMBER(INT(MID(B20,(LEN(G8)+1),1))),ISNUMBER(INT(MID(B20,(LEN(G8)+2),1))), MID(B20,(LEN(G8)+1),2)&lt;&gt;"00",OR(ISNUMBER(INT(MID(B20,(LEN(G8)+3),1))),MID(B20,(LEN(G8)+3),1)=""),  OR(AND(ISNUMBER(INT(MID(B20,(LEN(G8)+1),3))),MID(B20,(LEN(G8)+1),1)&lt;&gt;"0", MID(B20,(LEN(G8)+4),1)=""),AND((ISNUMBER(INT(MID(B20,(LEN(G8)+1),2)))),MID(B20,(LEN(G8)+3),1)=""))),"OK")</f>
        <v>0</v>
      </c>
      <c r="AC20" s="14"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15"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6"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0" t="b">
        <f>IF(AND(ISNUMBER(A19)&lt;&gt;"",ISNUMBER(A20)&lt;&gt;""),IF(AND(ISNUMBER(A20),ISNUMBER(A19)),IF(A20-A19=1,AND(ISNUMBER(INT(MID(A20,1,3))),MID(A20,4,1)="",MID(A20,1,1)&lt;&gt;"0"))))</f>
        <v>0</v>
      </c>
      <c r="AG20" s="20" t="str">
        <f t="shared" ref="AG20:AG38" si="2">IF(AF20=TRUE,"OK","S# INCORRECT")</f>
        <v>S# INCORRECT</v>
      </c>
      <c r="BO20" s="20" t="str">
        <f t="shared" ref="BO20:BO38" si="3">RIGHT(B20,3)</f>
        <v/>
      </c>
      <c r="BP20" s="20" t="b">
        <f t="shared" ref="BP20:BP38" si="4">ISNUMBER(INT((MID(BO20,1,1))))</f>
        <v>0</v>
      </c>
      <c r="BQ20" s="20" t="b">
        <f t="shared" ref="BQ20:BQ38" si="5">ISNUMBER(INT((MID(BO20,2,1))))</f>
        <v>0</v>
      </c>
      <c r="BR20" s="20" t="b">
        <f t="shared" ref="BR20:BR38" si="6">ISNUMBER(INT((MID(BO20,3,1))))</f>
        <v>0</v>
      </c>
      <c r="BS20" s="20" t="str">
        <f t="shared" ref="BS20:BS38" si="7">IF(BP20=TRUE, MID(BO20,1,1),"")</f>
        <v/>
      </c>
      <c r="BT20" s="20" t="str">
        <f t="shared" ref="BT20:BT38" si="8">IF(BQ20=TRUE, MID(BO20,2,1),"")</f>
        <v/>
      </c>
      <c r="BU20" s="20" t="str">
        <f t="shared" ref="BU20:BU38" si="9">IF(BR20=TRUE, MID(BO20,3,1),"")</f>
        <v/>
      </c>
      <c r="BV20" s="20" t="str">
        <f t="shared" ref="BV20:BV38" si="10">T(BS20)&amp;T(BT20)&amp;T(BU20)</f>
        <v/>
      </c>
      <c r="BW20" s="44" t="str">
        <f t="shared" ref="BW20:BW38" si="11">IF(BV20="","",INT(TRIM(BV20)))</f>
        <v/>
      </c>
      <c r="BX20" s="45" t="str">
        <f>IF(BW20&gt;BW19,"OK","INCORRECT")</f>
        <v>INCORRECT</v>
      </c>
      <c r="BY20" s="20" t="b">
        <f>BW20&gt;BW19</f>
        <v>0</v>
      </c>
      <c r="BZ20" s="46" t="str">
        <f t="shared" ref="BZ20:BZ38" si="12">LEFT(B20,6)</f>
        <v/>
      </c>
      <c r="CA20" s="20" t="b">
        <f t="shared" ref="CA20:CA38" si="13">ISNUMBER(INT((MID(BZ20,1,1))))</f>
        <v>0</v>
      </c>
      <c r="CB20" s="20" t="b">
        <f t="shared" ref="CB20:CB38" si="14">ISNUMBER(INT((MID(BZ20,2,1))))</f>
        <v>0</v>
      </c>
      <c r="CC20" s="20" t="b">
        <f t="shared" ref="CC20:CC38" si="15">ISNUMBER(INT((MID(BZ20,3,1))))</f>
        <v>0</v>
      </c>
      <c r="CD20" s="20" t="b">
        <f t="shared" ref="CD20:CD38" si="16">ISNUMBER(INT((MID(BZ20,4,1))))</f>
        <v>0</v>
      </c>
      <c r="CE20" s="20" t="b">
        <f t="shared" ref="CE20:CE38" si="17">ISNUMBER(INT((MID(BZ20,5,1))))</f>
        <v>0</v>
      </c>
      <c r="CF20" s="20" t="b">
        <f t="shared" ref="CF20:CF38" si="18">ISNUMBER(INT((MID(BZ20,6,1))))</f>
        <v>0</v>
      </c>
      <c r="CG20" s="20" t="str">
        <f t="shared" ref="CG20:CG38" si="19">IF(CA20=TRUE, MID(BZ20,1,1),"")</f>
        <v/>
      </c>
      <c r="CH20" s="20" t="str">
        <f t="shared" ref="CH20:CH38" si="20">IF(CB20=TRUE, MID(BZ20,2,1),"")</f>
        <v/>
      </c>
      <c r="CI20" s="20" t="str">
        <f t="shared" ref="CI20:CI38" si="21">IF(CC20=TRUE, MID(BZ20,3,1),"")</f>
        <v/>
      </c>
      <c r="CJ20" s="20" t="str">
        <f t="shared" ref="CJ20:CJ38" si="22">IF(CD20=TRUE, MID(BZ20,4,1),"")</f>
        <v/>
      </c>
      <c r="CK20" s="20" t="str">
        <f t="shared" ref="CK20:CK38" si="23">IF(CE20=TRUE, MID(BZ20,5,1),"")</f>
        <v/>
      </c>
      <c r="CL20" s="20" t="str">
        <f t="shared" ref="CL20:CL38" si="24">IF(CF20=TRUE, MID(BZ20,6,1),"")</f>
        <v/>
      </c>
      <c r="CM20" s="46" t="str">
        <f t="shared" ref="CM20:CM38" si="25">TRIM(T(CG20)&amp;T(CH20)&amp;T(CI20))</f>
        <v/>
      </c>
      <c r="CN20" s="46" t="str">
        <f t="shared" ref="CN20:CN38" si="26">TRIM(T(CJ20)&amp;T(CK20)&amp;T(CL20))</f>
        <v/>
      </c>
      <c r="CO20" s="47" t="str">
        <f t="shared" ref="CO20:CO38" si="27">IF(OR(MID(BZ20,3,1)="-",MID(BZ20,4,1)="-"),T(CM20),"NO")</f>
        <v>NO</v>
      </c>
      <c r="CP20" s="47" t="str">
        <f t="shared" ref="CP20:CP38" si="28">IF(OR(MID(BZ20,3,1)="-",MID(BZ20,4,1)="-"),T(CN20),"NO")</f>
        <v>NO</v>
      </c>
      <c r="CQ20" s="45" t="str">
        <f>IF(AND(CO20&lt;&gt;"NO", CP20&lt;&gt;"NO"),IF(CP20&lt;CO20,"OK","INCORRECT"),"NO")</f>
        <v>NO</v>
      </c>
      <c r="CR20" s="45" t="str">
        <f>IF(AND(CO20&lt;&gt;"NO", CP20&lt;&gt;"NO"),IF(CP20&lt;=CP19,"OK","INCORRECT"),"NO")</f>
        <v>NO</v>
      </c>
      <c r="CS20" s="47" t="str">
        <f>IF(OR(AND(OR(AND(CQ20="NO",CR20="NO"),AND(CQ20="OK", CR20="OK")),AND(CQ19="NO", CR19="NO")),AND(AND(CQ20="OK",CR20="OK",OR(AND(CQ19="NO", CR19="NO"),AND(CQ19="OK", CR19="OK"))))),"OK","INCORRECT")</f>
        <v>OK</v>
      </c>
      <c r="CT20" s="20" t="b">
        <f>IF(CS20="OK",IF(AND(CO19="NO",CO20="NO"),BW20&gt;BW19))</f>
        <v>0</v>
      </c>
      <c r="CU20" s="20" t="b">
        <f>IF(CS20="OK",AND(CQ20="OK",CR20="OK",CQ19="NO",CR19="NO"))</f>
        <v>0</v>
      </c>
      <c r="CV20" s="20" t="b">
        <f>IF(CS20="OK",IF(AND(EXACT(CN19,CN20)),BW20&gt;BW19))</f>
        <v>0</v>
      </c>
      <c r="CW20" s="20" t="b">
        <f>IF(CS20="OK",CP20&lt;CP19)</f>
        <v>0</v>
      </c>
      <c r="CX20" s="46" t="str">
        <f>IF(AND(CT20=FALSE,CU20=FALSE,CV20=FALSE,CW20=FALSE),"SEQUENCE INCORRECT","SEQUENCE CORRECT")</f>
        <v>SEQUENCE INCORRECT</v>
      </c>
      <c r="CY20" s="48">
        <f>COUNTIF(B19:B19,T(B20))</f>
        <v>1</v>
      </c>
    </row>
    <row r="21" spans="1:103" s="20" customFormat="1" ht="20.100000000000001" customHeight="1" thickBot="1">
      <c r="A21" s="37"/>
      <c r="B21" s="126"/>
      <c r="C21" s="127"/>
      <c r="D21" s="126"/>
      <c r="E21" s="127"/>
      <c r="F21" s="126"/>
      <c r="G21" s="127"/>
      <c r="H21" s="139" t="str">
        <f>IF(AND(AG21="OK",R21="OK"),IF(AND(A21&lt;&gt;"",D21&lt;&gt;"",F21&lt;&gt;"",OR(D21&lt;=E17,D21="ABS"),OR(F21&lt;=G17,F21="ABS")),IF(AND(F21="ABS"),"ABS",IF(SUM(D21:F21)=0,"ZERO",SUM(D21,F21))),""),"")</f>
        <v/>
      </c>
      <c r="I21" s="140"/>
      <c r="J21" s="140"/>
      <c r="K21" s="140"/>
      <c r="L21" s="140"/>
      <c r="M21" s="140"/>
      <c r="N21" s="140"/>
      <c r="O21" s="140"/>
      <c r="P21" s="141"/>
      <c r="Q21" s="194"/>
      <c r="R21" s="49" t="str">
        <f t="shared" si="1"/>
        <v/>
      </c>
      <c r="S21" s="145" t="str">
        <f>IF(OR(AND(OR(D21&lt;=E17,D21=0,D21="ABS"),OR(F21&lt;=G17,F21=0,F21="ABS"))),IF(OR(AND(A21="",B21="",D21="",F21=""),AND(A21&lt;&gt;"",B21&lt;&gt;"",D21&lt;&gt;"",F21&lt;&gt;"", AG21="OK")),"","Given Marks or Format is incorrect"), "Given Marks or Format is incorrect")</f>
        <v/>
      </c>
      <c r="T21" s="146"/>
      <c r="U21" s="146"/>
      <c r="V21" s="146"/>
      <c r="W21" s="146"/>
      <c r="X21" s="147"/>
      <c r="Y21" s="93"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15"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5"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3" t="b">
        <f>IF(AND( EXACT(LEFT(B21,LEN(G8)), G8),ISNUMBER(INT(MID(B21,(LEN(G8)+1),1))),ISNUMBER(INT(MID(B21,(LEN(G8)+2),1))), MID(B21,(LEN(G8)+1),2)&lt;&gt;"00",OR(ISNUMBER(INT(MID(B21,(LEN(G8)+3),1))),MID(B21,(LEN(G8)+3),1)=""),  OR(AND(ISNUMBER(INT(MID(B21,(LEN(G8)+1),3))),MID(B21,(LEN(G8)+1),1)&lt;&gt;"0", MID(B21,(LEN(G8)+4),1)=""),AND((ISNUMBER(INT(MID(B21,(LEN(G8)+1),2)))),MID(B21,(LEN(G8)+3),1)=""))),"OK")</f>
        <v>0</v>
      </c>
      <c r="AC21" s="14"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5"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6"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0" t="b">
        <f t="shared" ref="AF21:AF38" si="29">IF(AND(ISNUMBER(A20)&lt;&gt;"",ISNUMBER(A21)&lt;&gt;""),IF(AND(ISNUMBER(A21),ISNUMBER(A20)),IF(A21-A20=1,AND(ISNUMBER(INT(MID(A21,1,3))),MID(A21,4,1)="",MID(A21,1,1)&lt;&gt;"0"))))</f>
        <v>0</v>
      </c>
      <c r="AG21" s="20" t="str">
        <f t="shared" si="2"/>
        <v>S# INCORRECT</v>
      </c>
      <c r="BO21" s="20" t="str">
        <f t="shared" si="3"/>
        <v/>
      </c>
      <c r="BP21" s="20" t="b">
        <f t="shared" si="4"/>
        <v>0</v>
      </c>
      <c r="BQ21" s="20" t="b">
        <f t="shared" si="5"/>
        <v>0</v>
      </c>
      <c r="BR21" s="20" t="b">
        <f t="shared" si="6"/>
        <v>0</v>
      </c>
      <c r="BS21" s="20" t="str">
        <f t="shared" si="7"/>
        <v/>
      </c>
      <c r="BT21" s="20" t="str">
        <f t="shared" si="8"/>
        <v/>
      </c>
      <c r="BU21" s="20" t="str">
        <f t="shared" si="9"/>
        <v/>
      </c>
      <c r="BV21" s="20" t="str">
        <f t="shared" si="10"/>
        <v/>
      </c>
      <c r="BW21" s="44" t="str">
        <f t="shared" si="11"/>
        <v/>
      </c>
      <c r="BX21" s="45" t="str">
        <f t="shared" ref="BX21:BX38" si="30">IF(BW21&gt;BW20,"OK","INCORRECT")</f>
        <v>INCORRECT</v>
      </c>
      <c r="BY21" s="20" t="b">
        <f t="shared" ref="BY21:BY38" si="31">BW21&gt;BW20</f>
        <v>0</v>
      </c>
      <c r="BZ21" s="46" t="str">
        <f t="shared" si="12"/>
        <v/>
      </c>
      <c r="CA21" s="20" t="b">
        <f t="shared" si="13"/>
        <v>0</v>
      </c>
      <c r="CB21" s="20" t="b">
        <f t="shared" si="14"/>
        <v>0</v>
      </c>
      <c r="CC21" s="20" t="b">
        <f t="shared" si="15"/>
        <v>0</v>
      </c>
      <c r="CD21" s="20" t="b">
        <f t="shared" si="16"/>
        <v>0</v>
      </c>
      <c r="CE21" s="20" t="b">
        <f t="shared" si="17"/>
        <v>0</v>
      </c>
      <c r="CF21" s="20" t="b">
        <f t="shared" si="18"/>
        <v>0</v>
      </c>
      <c r="CG21" s="20" t="str">
        <f t="shared" si="19"/>
        <v/>
      </c>
      <c r="CH21" s="20" t="str">
        <f t="shared" si="20"/>
        <v/>
      </c>
      <c r="CI21" s="20" t="str">
        <f t="shared" si="21"/>
        <v/>
      </c>
      <c r="CJ21" s="20" t="str">
        <f t="shared" si="22"/>
        <v/>
      </c>
      <c r="CK21" s="20" t="str">
        <f t="shared" si="23"/>
        <v/>
      </c>
      <c r="CL21" s="20" t="str">
        <f t="shared" si="24"/>
        <v/>
      </c>
      <c r="CM21" s="46" t="str">
        <f t="shared" si="25"/>
        <v/>
      </c>
      <c r="CN21" s="46" t="str">
        <f t="shared" si="26"/>
        <v/>
      </c>
      <c r="CO21" s="47" t="str">
        <f t="shared" si="27"/>
        <v>NO</v>
      </c>
      <c r="CP21" s="47" t="str">
        <f t="shared" si="28"/>
        <v>NO</v>
      </c>
      <c r="CQ21" s="45" t="str">
        <f t="shared" ref="CQ21:CQ38" si="32">IF(AND(CO21&lt;&gt;"NO", CP21&lt;&gt;"NO"),IF(CP21&lt;CO21,"OK","INCORRECT"),"NO")</f>
        <v>NO</v>
      </c>
      <c r="CR21" s="45" t="str">
        <f t="shared" ref="CR21:CR38" si="33">IF(AND(CO21&lt;&gt;"NO", CP21&lt;&gt;"NO"),IF(CP21&lt;=CP20,"OK","INCORRECT"),"NO")</f>
        <v>NO</v>
      </c>
      <c r="CS21" s="47" t="str">
        <f t="shared" ref="CS21:CS38" si="34">IF(OR(AND(OR(AND(CQ21="NO",CR21="NO"),AND(CQ21="OK", CR21="OK")),AND(CQ20="NO", CR20="NO")),AND(AND(CQ21="OK",CR21="OK",OR(AND(CQ20="NO", CR20="NO"),AND(CQ20="OK", CR20="OK"))))),"OK","INCORRECT")</f>
        <v>OK</v>
      </c>
      <c r="CT21" s="20" t="b">
        <f t="shared" ref="CT21:CT38" si="35">IF(CS21="OK",IF(AND(CO20="NO",CO21="NO"),BW21&gt;BW20))</f>
        <v>0</v>
      </c>
      <c r="CU21" s="20" t="b">
        <f t="shared" ref="CU21:CU38" si="36">IF(CS21="OK",AND(CQ21="OK",CR21="OK",CQ20="NO",CR20="NO"))</f>
        <v>0</v>
      </c>
      <c r="CV21" s="20" t="b">
        <f t="shared" ref="CV21:CV38" si="37">IF(CS21="OK",IF(AND(EXACT(CN20,CN21)),BW21&gt;BW20))</f>
        <v>0</v>
      </c>
      <c r="CW21" s="20" t="b">
        <f t="shared" ref="CW21:CW38" si="38">IF(CS21="OK",CP21&lt;CP20)</f>
        <v>0</v>
      </c>
      <c r="CX21" s="46" t="str">
        <f t="shared" ref="CX21:CX38" si="39">IF(AND(CT21=FALSE,CU21=FALSE,CV21=FALSE,CW21=FALSE),"SEQUENCE INCORRECT","SEQUENCE CORRECT")</f>
        <v>SEQUENCE INCORRECT</v>
      </c>
      <c r="CY21" s="48">
        <f>COUNTIF(B19:B20,T(B21))</f>
        <v>2</v>
      </c>
    </row>
    <row r="22" spans="1:103" s="20" customFormat="1" ht="20.100000000000001" customHeight="1" thickBot="1">
      <c r="A22" s="59"/>
      <c r="B22" s="126"/>
      <c r="C22" s="127"/>
      <c r="D22" s="126"/>
      <c r="E22" s="127"/>
      <c r="F22" s="126"/>
      <c r="G22" s="127"/>
      <c r="H22" s="139" t="str">
        <f>IF(AND(AG22="OK",R22="OK"),IF(AND(A22&lt;&gt;"",D22&lt;&gt;"",F22&lt;&gt;"",OR(D22&lt;=E17,D22="ABS"),OR(F22&lt;=G17,F22="ABS")),IF(AND(F22="ABS"),"ABS",IF(SUM(D22:F22)=0,"ZERO",SUM(D22,F22))),""),"")</f>
        <v/>
      </c>
      <c r="I22" s="140"/>
      <c r="J22" s="140"/>
      <c r="K22" s="140"/>
      <c r="L22" s="140"/>
      <c r="M22" s="140"/>
      <c r="N22" s="140"/>
      <c r="O22" s="140"/>
      <c r="P22" s="141"/>
      <c r="Q22" s="194"/>
      <c r="R22" s="49" t="str">
        <f t="shared" si="1"/>
        <v/>
      </c>
      <c r="S22" s="145" t="str">
        <f>IF(OR(AND(OR(D22&lt;=E17,D22=0,D22="ABS"),OR(F22&lt;=G17,F22=0,F22="ABS"))),IF(OR(AND(A22="",B22="",D22="",F22=""),AND(A22&lt;&gt;"",B22&lt;&gt;"",D22&lt;&gt;"",F22&lt;&gt;"", AG22="OK")),"","Given Marks or Format is incorrect"), "Given Marks or Format is incorrect")</f>
        <v/>
      </c>
      <c r="T22" s="146"/>
      <c r="U22" s="146"/>
      <c r="V22" s="146"/>
      <c r="W22" s="146"/>
      <c r="X22" s="147"/>
      <c r="Y22" s="93"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15"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5"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3" t="b">
        <f>IF(AND( EXACT(LEFT(B22,LEN(G8)), G8),ISNUMBER(INT(MID(B22,(LEN(G8)+1),1))),ISNUMBER(INT(MID(B22,(LEN(G8)+2),1))), MID(B22,(LEN(G8)+1),2)&lt;&gt;"00",OR(ISNUMBER(INT(MID(B22,(LEN(G8)+3),1))),MID(B22,(LEN(G8)+3),1)=""),  OR(AND(ISNUMBER(INT(MID(B22,(LEN(G8)+1),3))),MID(B22,(LEN(G8)+1),1)&lt;&gt;"0", MID(B22,(LEN(G8)+4),1)=""),AND((ISNUMBER(INT(MID(B22,(LEN(G8)+1),2)))),MID(B22,(LEN(G8)+3),1)=""))),"OK")</f>
        <v>0</v>
      </c>
      <c r="AC22" s="14"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5"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6"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0" t="b">
        <f t="shared" si="29"/>
        <v>0</v>
      </c>
      <c r="AG22" s="20" t="str">
        <f t="shared" si="2"/>
        <v>S# INCORRECT</v>
      </c>
      <c r="BO22" s="20" t="str">
        <f t="shared" si="3"/>
        <v/>
      </c>
      <c r="BP22" s="20" t="b">
        <f t="shared" si="4"/>
        <v>0</v>
      </c>
      <c r="BQ22" s="20" t="b">
        <f t="shared" si="5"/>
        <v>0</v>
      </c>
      <c r="BR22" s="20" t="b">
        <f t="shared" si="6"/>
        <v>0</v>
      </c>
      <c r="BS22" s="20" t="str">
        <f t="shared" si="7"/>
        <v/>
      </c>
      <c r="BT22" s="20" t="str">
        <f t="shared" si="8"/>
        <v/>
      </c>
      <c r="BU22" s="20" t="str">
        <f t="shared" si="9"/>
        <v/>
      </c>
      <c r="BV22" s="20" t="str">
        <f t="shared" si="10"/>
        <v/>
      </c>
      <c r="BW22" s="44" t="str">
        <f t="shared" si="11"/>
        <v/>
      </c>
      <c r="BX22" s="45" t="str">
        <f t="shared" si="30"/>
        <v>INCORRECT</v>
      </c>
      <c r="BY22" s="20" t="b">
        <f t="shared" si="31"/>
        <v>0</v>
      </c>
      <c r="BZ22" s="46" t="str">
        <f t="shared" si="12"/>
        <v/>
      </c>
      <c r="CA22" s="20" t="b">
        <f t="shared" si="13"/>
        <v>0</v>
      </c>
      <c r="CB22" s="20" t="b">
        <f t="shared" si="14"/>
        <v>0</v>
      </c>
      <c r="CC22" s="20" t="b">
        <f t="shared" si="15"/>
        <v>0</v>
      </c>
      <c r="CD22" s="20" t="b">
        <f t="shared" si="16"/>
        <v>0</v>
      </c>
      <c r="CE22" s="20" t="b">
        <f t="shared" si="17"/>
        <v>0</v>
      </c>
      <c r="CF22" s="20" t="b">
        <f t="shared" si="18"/>
        <v>0</v>
      </c>
      <c r="CG22" s="20" t="str">
        <f t="shared" si="19"/>
        <v/>
      </c>
      <c r="CH22" s="20" t="str">
        <f t="shared" si="20"/>
        <v/>
      </c>
      <c r="CI22" s="20" t="str">
        <f t="shared" si="21"/>
        <v/>
      </c>
      <c r="CJ22" s="20" t="str">
        <f t="shared" si="22"/>
        <v/>
      </c>
      <c r="CK22" s="20" t="str">
        <f t="shared" si="23"/>
        <v/>
      </c>
      <c r="CL22" s="20" t="str">
        <f t="shared" si="24"/>
        <v/>
      </c>
      <c r="CM22" s="46" t="str">
        <f t="shared" si="25"/>
        <v/>
      </c>
      <c r="CN22" s="46" t="str">
        <f t="shared" si="26"/>
        <v/>
      </c>
      <c r="CO22" s="47" t="str">
        <f t="shared" si="27"/>
        <v>NO</v>
      </c>
      <c r="CP22" s="47" t="str">
        <f t="shared" si="28"/>
        <v>NO</v>
      </c>
      <c r="CQ22" s="45" t="str">
        <f t="shared" si="32"/>
        <v>NO</v>
      </c>
      <c r="CR22" s="45" t="str">
        <f t="shared" si="33"/>
        <v>NO</v>
      </c>
      <c r="CS22" s="47" t="str">
        <f t="shared" si="34"/>
        <v>OK</v>
      </c>
      <c r="CT22" s="20" t="b">
        <f t="shared" si="35"/>
        <v>0</v>
      </c>
      <c r="CU22" s="20" t="b">
        <f t="shared" si="36"/>
        <v>0</v>
      </c>
      <c r="CV22" s="20" t="b">
        <f t="shared" si="37"/>
        <v>0</v>
      </c>
      <c r="CW22" s="20" t="b">
        <f t="shared" si="38"/>
        <v>0</v>
      </c>
      <c r="CX22" s="46" t="str">
        <f t="shared" si="39"/>
        <v>SEQUENCE INCORRECT</v>
      </c>
      <c r="CY22" s="48">
        <f>COUNTIF(B19:B21,T(B22))</f>
        <v>3</v>
      </c>
    </row>
    <row r="23" spans="1:103" s="20" customFormat="1" ht="20.100000000000001" customHeight="1" thickBot="1">
      <c r="A23" s="37"/>
      <c r="B23" s="126"/>
      <c r="C23" s="127"/>
      <c r="D23" s="126"/>
      <c r="E23" s="127"/>
      <c r="F23" s="126"/>
      <c r="G23" s="127"/>
      <c r="H23" s="139" t="str">
        <f>IF(AND(AG23="OK",R23="OK"),IF(AND(A23&lt;&gt;"",D23&lt;&gt;"",F23&lt;&gt;"",OR(D23&lt;=E17,D23="ABS"),OR(F23&lt;=G17,F23="ABS")),IF(AND(F23="ABS"),"ABS",IF(SUM(D23:F23)=0,"ZERO",SUM(D23,F23))),""),"")</f>
        <v/>
      </c>
      <c r="I23" s="140"/>
      <c r="J23" s="140"/>
      <c r="K23" s="140"/>
      <c r="L23" s="140"/>
      <c r="M23" s="140"/>
      <c r="N23" s="140"/>
      <c r="O23" s="140"/>
      <c r="P23" s="141"/>
      <c r="Q23" s="194"/>
      <c r="R23" s="49" t="str">
        <f t="shared" si="1"/>
        <v/>
      </c>
      <c r="S23" s="145" t="str">
        <f>IF(OR(AND(OR(D23&lt;=E17,D23=0,D23="ABS"),OR(F23&lt;=G17,F23=0,F23="ABS"))),IF(OR(AND(A23="",B23="",D23="",F23=""),AND(A23&lt;&gt;"",B23&lt;&gt;"",D23&lt;&gt;"",F23&lt;&gt;"",AG23="OK")),"","Given Marks or Format is incorrect"),"Given Marks or Format is incorrect")</f>
        <v/>
      </c>
      <c r="T23" s="146"/>
      <c r="U23" s="146"/>
      <c r="V23" s="146"/>
      <c r="W23" s="146"/>
      <c r="X23" s="147"/>
      <c r="Y23" s="93"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15"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5"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3" t="b">
        <f>IF(AND( EXACT(LEFT(B23,LEN(G8)), G8),ISNUMBER(INT(MID(B23,(LEN(G8)+1),1))),ISNUMBER(INT(MID(B23,(LEN(G8)+2),1))), MID(B23,(LEN(G8)+1),2)&lt;&gt;"00",OR(ISNUMBER(INT(MID(B23,(LEN(G8)+3),1))),MID(B23,(LEN(G8)+3),1)=""),  OR(AND(ISNUMBER(INT(MID(B23,(LEN(G8)+1),3))),MID(B23,(LEN(G8)+1),1)&lt;&gt;"0", MID(B23,(LEN(G8)+4),1)=""),AND((ISNUMBER(INT(MID(B23,(LEN(G8)+1),2)))),MID(B23,(LEN(G8)+3),1)=""))),"OK")</f>
        <v>0</v>
      </c>
      <c r="AC23" s="14"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5"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6"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0" t="b">
        <f t="shared" si="29"/>
        <v>0</v>
      </c>
      <c r="AG23" s="20" t="str">
        <f t="shared" si="2"/>
        <v>S# INCORRECT</v>
      </c>
      <c r="BO23" s="20" t="str">
        <f t="shared" si="3"/>
        <v/>
      </c>
      <c r="BP23" s="20" t="b">
        <f t="shared" si="4"/>
        <v>0</v>
      </c>
      <c r="BQ23" s="20" t="b">
        <f t="shared" si="5"/>
        <v>0</v>
      </c>
      <c r="BR23" s="20" t="b">
        <f t="shared" si="6"/>
        <v>0</v>
      </c>
      <c r="BS23" s="20" t="str">
        <f t="shared" si="7"/>
        <v/>
      </c>
      <c r="BT23" s="20" t="str">
        <f t="shared" si="8"/>
        <v/>
      </c>
      <c r="BU23" s="20" t="str">
        <f t="shared" si="9"/>
        <v/>
      </c>
      <c r="BV23" s="20" t="str">
        <f t="shared" si="10"/>
        <v/>
      </c>
      <c r="BW23" s="44" t="str">
        <f t="shared" si="11"/>
        <v/>
      </c>
      <c r="BX23" s="45" t="str">
        <f t="shared" si="30"/>
        <v>INCORRECT</v>
      </c>
      <c r="BY23" s="20" t="b">
        <f t="shared" si="31"/>
        <v>0</v>
      </c>
      <c r="BZ23" s="46" t="str">
        <f t="shared" si="12"/>
        <v/>
      </c>
      <c r="CA23" s="20" t="b">
        <f t="shared" si="13"/>
        <v>0</v>
      </c>
      <c r="CB23" s="20" t="b">
        <f t="shared" si="14"/>
        <v>0</v>
      </c>
      <c r="CC23" s="20" t="b">
        <f t="shared" si="15"/>
        <v>0</v>
      </c>
      <c r="CD23" s="20" t="b">
        <f t="shared" si="16"/>
        <v>0</v>
      </c>
      <c r="CE23" s="20" t="b">
        <f t="shared" si="17"/>
        <v>0</v>
      </c>
      <c r="CF23" s="20" t="b">
        <f t="shared" si="18"/>
        <v>0</v>
      </c>
      <c r="CG23" s="20" t="str">
        <f t="shared" si="19"/>
        <v/>
      </c>
      <c r="CH23" s="20" t="str">
        <f t="shared" si="20"/>
        <v/>
      </c>
      <c r="CI23" s="20" t="str">
        <f t="shared" si="21"/>
        <v/>
      </c>
      <c r="CJ23" s="20" t="str">
        <f t="shared" si="22"/>
        <v/>
      </c>
      <c r="CK23" s="20" t="str">
        <f t="shared" si="23"/>
        <v/>
      </c>
      <c r="CL23" s="20" t="str">
        <f t="shared" si="24"/>
        <v/>
      </c>
      <c r="CM23" s="46" t="str">
        <f t="shared" si="25"/>
        <v/>
      </c>
      <c r="CN23" s="46" t="str">
        <f t="shared" si="26"/>
        <v/>
      </c>
      <c r="CO23" s="47" t="str">
        <f t="shared" si="27"/>
        <v>NO</v>
      </c>
      <c r="CP23" s="47" t="str">
        <f t="shared" si="28"/>
        <v>NO</v>
      </c>
      <c r="CQ23" s="45" t="str">
        <f t="shared" si="32"/>
        <v>NO</v>
      </c>
      <c r="CR23" s="45" t="str">
        <f t="shared" si="33"/>
        <v>NO</v>
      </c>
      <c r="CS23" s="47" t="str">
        <f t="shared" si="34"/>
        <v>OK</v>
      </c>
      <c r="CT23" s="20" t="b">
        <f t="shared" si="35"/>
        <v>0</v>
      </c>
      <c r="CU23" s="20" t="b">
        <f t="shared" si="36"/>
        <v>0</v>
      </c>
      <c r="CV23" s="20" t="b">
        <f t="shared" si="37"/>
        <v>0</v>
      </c>
      <c r="CW23" s="20" t="b">
        <f t="shared" si="38"/>
        <v>0</v>
      </c>
      <c r="CX23" s="46" t="str">
        <f t="shared" si="39"/>
        <v>SEQUENCE INCORRECT</v>
      </c>
      <c r="CY23" s="48">
        <f>COUNTIF(B19:B22,T(B23))</f>
        <v>4</v>
      </c>
    </row>
    <row r="24" spans="1:103" s="20" customFormat="1" ht="20.100000000000001" customHeight="1" thickBot="1">
      <c r="A24" s="59"/>
      <c r="B24" s="126"/>
      <c r="C24" s="127"/>
      <c r="D24" s="126"/>
      <c r="E24" s="127"/>
      <c r="F24" s="126"/>
      <c r="G24" s="127"/>
      <c r="H24" s="139" t="str">
        <f>IF(AND(AG24="OK",R24="OK"),IF(AND(A24&lt;&gt;"",D24&lt;&gt;"",F24&lt;&gt;"",OR(D24&lt;=E17,D24="ABS"),OR(F24&lt;=G17,F24="ABS")),IF(AND(F24="ABS"),"ABS",IF(SUM(D24:F24)=0,"ZERO",SUM(D24,F24))),""),"")</f>
        <v/>
      </c>
      <c r="I24" s="140"/>
      <c r="J24" s="140"/>
      <c r="K24" s="140"/>
      <c r="L24" s="140"/>
      <c r="M24" s="140"/>
      <c r="N24" s="140"/>
      <c r="O24" s="140"/>
      <c r="P24" s="141"/>
      <c r="Q24" s="194"/>
      <c r="R24" s="49" t="str">
        <f t="shared" si="1"/>
        <v/>
      </c>
      <c r="S24" s="145" t="str">
        <f>IF(OR(AND(OR(D24&lt;=E17,D24=0,D24="ABS"),OR(F24&lt;=G17,F24=0,F24="ABS"))),IF(OR(AND(A24="",B24="",D24="",F24=""),AND(A24&lt;&gt;"",B24&lt;&gt;"",D24&lt;&gt;"",F24&lt;&gt;"",AG24="OK")),"","Given Marks or Format is incorrect"),"Given Marks or Format is incorrect")</f>
        <v/>
      </c>
      <c r="T24" s="146"/>
      <c r="U24" s="146"/>
      <c r="V24" s="146"/>
      <c r="W24" s="146"/>
      <c r="X24" s="147"/>
      <c r="Y24" s="93"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15"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5"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3" t="b">
        <f>IF(AND( EXACT(LEFT(B24,LEN(G8)), G8),ISNUMBER(INT(MID(B24,(LEN(G8)+1),1))),ISNUMBER(INT(MID(B24,(LEN(G8)+2),1))), MID(B24,(LEN(G8)+1),2)&lt;&gt;"00",OR(ISNUMBER(INT(MID(B24,(LEN(G8)+3),1))),MID(B24,(LEN(G8)+3),1)=""),  OR(AND(ISNUMBER(INT(MID(B24,(LEN(G8)+1),3))),MID(B24,(LEN(G8)+1),1)&lt;&gt;"0", MID(B24,(LEN(G8)+4),1)=""),AND((ISNUMBER(INT(MID(B24,(LEN(G8)+1),2)))),MID(B24,(LEN(G8)+3),1)=""))),"OK")</f>
        <v>0</v>
      </c>
      <c r="AC24" s="14"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5"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6"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0" t="b">
        <f t="shared" si="29"/>
        <v>0</v>
      </c>
      <c r="AG24" s="20" t="str">
        <f t="shared" si="2"/>
        <v>S# INCORRECT</v>
      </c>
      <c r="BO24" s="20" t="str">
        <f t="shared" si="3"/>
        <v/>
      </c>
      <c r="BP24" s="20" t="b">
        <f t="shared" si="4"/>
        <v>0</v>
      </c>
      <c r="BQ24" s="20" t="b">
        <f t="shared" si="5"/>
        <v>0</v>
      </c>
      <c r="BR24" s="20" t="b">
        <f t="shared" si="6"/>
        <v>0</v>
      </c>
      <c r="BS24" s="20" t="str">
        <f t="shared" si="7"/>
        <v/>
      </c>
      <c r="BT24" s="20" t="str">
        <f t="shared" si="8"/>
        <v/>
      </c>
      <c r="BU24" s="20" t="str">
        <f t="shared" si="9"/>
        <v/>
      </c>
      <c r="BV24" s="20" t="str">
        <f t="shared" si="10"/>
        <v/>
      </c>
      <c r="BW24" s="44" t="str">
        <f t="shared" si="11"/>
        <v/>
      </c>
      <c r="BX24" s="45" t="str">
        <f t="shared" si="30"/>
        <v>INCORRECT</v>
      </c>
      <c r="BY24" s="20" t="b">
        <f t="shared" si="31"/>
        <v>0</v>
      </c>
      <c r="BZ24" s="46" t="str">
        <f t="shared" si="12"/>
        <v/>
      </c>
      <c r="CA24" s="20" t="b">
        <f t="shared" si="13"/>
        <v>0</v>
      </c>
      <c r="CB24" s="20" t="b">
        <f t="shared" si="14"/>
        <v>0</v>
      </c>
      <c r="CC24" s="20" t="b">
        <f t="shared" si="15"/>
        <v>0</v>
      </c>
      <c r="CD24" s="20" t="b">
        <f t="shared" si="16"/>
        <v>0</v>
      </c>
      <c r="CE24" s="20" t="b">
        <f t="shared" si="17"/>
        <v>0</v>
      </c>
      <c r="CF24" s="20" t="b">
        <f t="shared" si="18"/>
        <v>0</v>
      </c>
      <c r="CG24" s="20" t="str">
        <f t="shared" si="19"/>
        <v/>
      </c>
      <c r="CH24" s="20" t="str">
        <f t="shared" si="20"/>
        <v/>
      </c>
      <c r="CI24" s="20" t="str">
        <f t="shared" si="21"/>
        <v/>
      </c>
      <c r="CJ24" s="20" t="str">
        <f t="shared" si="22"/>
        <v/>
      </c>
      <c r="CK24" s="20" t="str">
        <f t="shared" si="23"/>
        <v/>
      </c>
      <c r="CL24" s="20" t="str">
        <f t="shared" si="24"/>
        <v/>
      </c>
      <c r="CM24" s="46" t="str">
        <f t="shared" si="25"/>
        <v/>
      </c>
      <c r="CN24" s="46" t="str">
        <f t="shared" si="26"/>
        <v/>
      </c>
      <c r="CO24" s="47" t="str">
        <f t="shared" si="27"/>
        <v>NO</v>
      </c>
      <c r="CP24" s="47" t="str">
        <f t="shared" si="28"/>
        <v>NO</v>
      </c>
      <c r="CQ24" s="45" t="str">
        <f t="shared" si="32"/>
        <v>NO</v>
      </c>
      <c r="CR24" s="45" t="str">
        <f t="shared" si="33"/>
        <v>NO</v>
      </c>
      <c r="CS24" s="47" t="str">
        <f t="shared" si="34"/>
        <v>OK</v>
      </c>
      <c r="CT24" s="20" t="b">
        <f t="shared" si="35"/>
        <v>0</v>
      </c>
      <c r="CU24" s="20" t="b">
        <f t="shared" si="36"/>
        <v>0</v>
      </c>
      <c r="CV24" s="20" t="b">
        <f t="shared" si="37"/>
        <v>0</v>
      </c>
      <c r="CW24" s="20" t="b">
        <f t="shared" si="38"/>
        <v>0</v>
      </c>
      <c r="CX24" s="46" t="str">
        <f t="shared" si="39"/>
        <v>SEQUENCE INCORRECT</v>
      </c>
      <c r="CY24" s="48">
        <f>COUNTIF(B19:B23,T(B24))</f>
        <v>5</v>
      </c>
    </row>
    <row r="25" spans="1:103" s="20" customFormat="1" ht="20.100000000000001" customHeight="1" thickBot="1">
      <c r="A25" s="37"/>
      <c r="B25" s="126"/>
      <c r="C25" s="127"/>
      <c r="D25" s="126"/>
      <c r="E25" s="127"/>
      <c r="F25" s="126"/>
      <c r="G25" s="127"/>
      <c r="H25" s="139" t="str">
        <f>IF(AND(AG25="OK",R25="OK"),IF(AND(A25&lt;&gt;"",D25&lt;&gt;"",F25&lt;&gt;"",OR(D25&lt;=E17,D25="ABS"),OR(F25&lt;=G17,F25="ABS")),IF(AND(F25="ABS"),"ABS",IF(SUM(D25:F25)=0,"ZERO",SUM(D25,F25))),""),"")</f>
        <v/>
      </c>
      <c r="I25" s="140"/>
      <c r="J25" s="140"/>
      <c r="K25" s="140"/>
      <c r="L25" s="140"/>
      <c r="M25" s="140"/>
      <c r="N25" s="140"/>
      <c r="O25" s="140"/>
      <c r="P25" s="141"/>
      <c r="Q25" s="194"/>
      <c r="R25" s="49" t="str">
        <f t="shared" si="1"/>
        <v/>
      </c>
      <c r="S25" s="145" t="str">
        <f>IF(OR(AND(OR(D25&lt;=E17,D25=0,D25="ABS"),OR(F25&lt;=G17,F25=0,F25="ABS"))),IF(OR(AND(A25="",B25="",D25="",F25=""),AND(A25&lt;&gt;"",B25&lt;&gt;"",D25&lt;&gt;"",F25&lt;&gt;"", AG25="OK")),"","Given Marks or Format is incorrect"), "Given Marks or Format is incorrect")</f>
        <v/>
      </c>
      <c r="T25" s="146"/>
      <c r="U25" s="146"/>
      <c r="V25" s="146"/>
      <c r="W25" s="146"/>
      <c r="X25" s="147"/>
      <c r="Y25" s="93"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15"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5"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3" t="b">
        <f>IF(AND( EXACT(LEFT(B25,LEN(G8)), G8),ISNUMBER(INT(MID(B25,(LEN(G8)+1),1))),ISNUMBER(INT(MID(B25,(LEN(G8)+2),1))), MID(B25,(LEN(G8)+1),2)&lt;&gt;"00",OR(ISNUMBER(INT(MID(B25,(LEN(G8)+3),1))),MID(B25,(LEN(G8)+3),1)=""),  OR(AND(ISNUMBER(INT(MID(B25,(LEN(G8)+1),3))),MID(B25,(LEN(G8)+1),1)&lt;&gt;"0", MID(B25,(LEN(G8)+4),1)=""),AND((ISNUMBER(INT(MID(B25,(LEN(G8)+1),2)))),MID(B25,(LEN(G8)+3),1)=""))),"OK")</f>
        <v>0</v>
      </c>
      <c r="AC25" s="14"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5"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6"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0" t="b">
        <f t="shared" si="29"/>
        <v>0</v>
      </c>
      <c r="AG25" s="20" t="str">
        <f t="shared" si="2"/>
        <v>S# INCORRECT</v>
      </c>
      <c r="BO25" s="20" t="str">
        <f t="shared" si="3"/>
        <v/>
      </c>
      <c r="BP25" s="20" t="b">
        <f t="shared" si="4"/>
        <v>0</v>
      </c>
      <c r="BQ25" s="20" t="b">
        <f t="shared" si="5"/>
        <v>0</v>
      </c>
      <c r="BR25" s="20" t="b">
        <f t="shared" si="6"/>
        <v>0</v>
      </c>
      <c r="BS25" s="20" t="str">
        <f t="shared" si="7"/>
        <v/>
      </c>
      <c r="BT25" s="20" t="str">
        <f t="shared" si="8"/>
        <v/>
      </c>
      <c r="BU25" s="20" t="str">
        <f t="shared" si="9"/>
        <v/>
      </c>
      <c r="BV25" s="20" t="str">
        <f t="shared" si="10"/>
        <v/>
      </c>
      <c r="BW25" s="44" t="str">
        <f t="shared" si="11"/>
        <v/>
      </c>
      <c r="BX25" s="45" t="str">
        <f t="shared" si="30"/>
        <v>INCORRECT</v>
      </c>
      <c r="BY25" s="20" t="b">
        <f t="shared" si="31"/>
        <v>0</v>
      </c>
      <c r="BZ25" s="46" t="str">
        <f t="shared" si="12"/>
        <v/>
      </c>
      <c r="CA25" s="20" t="b">
        <f t="shared" si="13"/>
        <v>0</v>
      </c>
      <c r="CB25" s="20" t="b">
        <f t="shared" si="14"/>
        <v>0</v>
      </c>
      <c r="CC25" s="20" t="b">
        <f t="shared" si="15"/>
        <v>0</v>
      </c>
      <c r="CD25" s="20" t="b">
        <f t="shared" si="16"/>
        <v>0</v>
      </c>
      <c r="CE25" s="20" t="b">
        <f t="shared" si="17"/>
        <v>0</v>
      </c>
      <c r="CF25" s="20" t="b">
        <f t="shared" si="18"/>
        <v>0</v>
      </c>
      <c r="CG25" s="20" t="str">
        <f t="shared" si="19"/>
        <v/>
      </c>
      <c r="CH25" s="20" t="str">
        <f t="shared" si="20"/>
        <v/>
      </c>
      <c r="CI25" s="20" t="str">
        <f t="shared" si="21"/>
        <v/>
      </c>
      <c r="CJ25" s="20" t="str">
        <f t="shared" si="22"/>
        <v/>
      </c>
      <c r="CK25" s="20" t="str">
        <f t="shared" si="23"/>
        <v/>
      </c>
      <c r="CL25" s="20" t="str">
        <f t="shared" si="24"/>
        <v/>
      </c>
      <c r="CM25" s="46" t="str">
        <f t="shared" si="25"/>
        <v/>
      </c>
      <c r="CN25" s="46" t="str">
        <f t="shared" si="26"/>
        <v/>
      </c>
      <c r="CO25" s="47" t="str">
        <f t="shared" si="27"/>
        <v>NO</v>
      </c>
      <c r="CP25" s="47" t="str">
        <f t="shared" si="28"/>
        <v>NO</v>
      </c>
      <c r="CQ25" s="45" t="str">
        <f t="shared" si="32"/>
        <v>NO</v>
      </c>
      <c r="CR25" s="45" t="str">
        <f t="shared" si="33"/>
        <v>NO</v>
      </c>
      <c r="CS25" s="47" t="str">
        <f t="shared" si="34"/>
        <v>OK</v>
      </c>
      <c r="CT25" s="20" t="b">
        <f t="shared" si="35"/>
        <v>0</v>
      </c>
      <c r="CU25" s="20" t="b">
        <f t="shared" si="36"/>
        <v>0</v>
      </c>
      <c r="CV25" s="20" t="b">
        <f t="shared" si="37"/>
        <v>0</v>
      </c>
      <c r="CW25" s="20" t="b">
        <f t="shared" si="38"/>
        <v>0</v>
      </c>
      <c r="CX25" s="46" t="str">
        <f t="shared" si="39"/>
        <v>SEQUENCE INCORRECT</v>
      </c>
      <c r="CY25" s="48">
        <f>COUNTIF(B19:B24,T(B25))</f>
        <v>6</v>
      </c>
    </row>
    <row r="26" spans="1:103" s="20" customFormat="1" ht="20.100000000000001" customHeight="1" thickBot="1">
      <c r="A26" s="59"/>
      <c r="B26" s="126"/>
      <c r="C26" s="127"/>
      <c r="D26" s="126"/>
      <c r="E26" s="127"/>
      <c r="F26" s="126"/>
      <c r="G26" s="127"/>
      <c r="H26" s="139" t="str">
        <f>IF(AND(AG26="OK",R26="OK"),IF(AND(A26&lt;&gt;"",D26&lt;&gt;"",F26&lt;&gt;"",OR(D26&lt;=E17,D26="ABS"),OR(F26&lt;=G17,F26="ABS")),IF(AND(F26="ABS"),"ABS",IF(SUM(D26:F26)=0,"ZERO",SUM(D26,F26))),""),"")</f>
        <v/>
      </c>
      <c r="I26" s="140"/>
      <c r="J26" s="140"/>
      <c r="K26" s="140"/>
      <c r="L26" s="140"/>
      <c r="M26" s="140"/>
      <c r="N26" s="140"/>
      <c r="O26" s="140"/>
      <c r="P26" s="141"/>
      <c r="Q26" s="194"/>
      <c r="R26" s="49" t="str">
        <f t="shared" si="1"/>
        <v/>
      </c>
      <c r="S26" s="145" t="str">
        <f>IF(OR(AND(OR(D26&lt;=E17,D26=0,D26="ABS"),OR(F26&lt;=G17,F26=0,F26="ABS"))),IF(OR(AND(A26="",B26="",D26="",F26=""),AND(A26&lt;&gt;"",B26&lt;&gt;"",D26&lt;&gt;"",F26&lt;&gt;"", AG26="OK")),"","Given Marks or Format is incorrect"), "Given Marks or Format is incorrect")</f>
        <v/>
      </c>
      <c r="T26" s="146"/>
      <c r="U26" s="146"/>
      <c r="V26" s="146"/>
      <c r="W26" s="146"/>
      <c r="X26" s="147"/>
      <c r="Y26" s="93"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15"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5"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3" t="b">
        <f>IF(AND( EXACT(LEFT(B26,LEN(G8)), G8),ISNUMBER(INT(MID(B26,(LEN(G8)+1),1))),ISNUMBER(INT(MID(B26,(LEN(G8)+2),1))), MID(B26,(LEN(G8)+1),2)&lt;&gt;"00",OR(ISNUMBER(INT(MID(B26,(LEN(G8)+3),1))),MID(B26,(LEN(G8)+3),1)=""),  OR(AND(ISNUMBER(INT(MID(B26,(LEN(G8)+1),3))),MID(B26,(LEN(G8)+1),1)&lt;&gt;"0", MID(B26,(LEN(G8)+4),1)=""),AND((ISNUMBER(INT(MID(B26,(LEN(G8)+1),2)))),MID(B26,(LEN(G8)+3),1)=""))),"OK")</f>
        <v>0</v>
      </c>
      <c r="AC26" s="14"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5"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6"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0" t="b">
        <f t="shared" si="29"/>
        <v>0</v>
      </c>
      <c r="AG26" s="20" t="str">
        <f t="shared" si="2"/>
        <v>S# INCORRECT</v>
      </c>
      <c r="BO26" s="20" t="str">
        <f t="shared" si="3"/>
        <v/>
      </c>
      <c r="BP26" s="20" t="b">
        <f t="shared" si="4"/>
        <v>0</v>
      </c>
      <c r="BQ26" s="20" t="b">
        <f t="shared" si="5"/>
        <v>0</v>
      </c>
      <c r="BR26" s="20" t="b">
        <f t="shared" si="6"/>
        <v>0</v>
      </c>
      <c r="BS26" s="20" t="str">
        <f t="shared" si="7"/>
        <v/>
      </c>
      <c r="BT26" s="20" t="str">
        <f t="shared" si="8"/>
        <v/>
      </c>
      <c r="BU26" s="20" t="str">
        <f t="shared" si="9"/>
        <v/>
      </c>
      <c r="BV26" s="20" t="str">
        <f t="shared" si="10"/>
        <v/>
      </c>
      <c r="BW26" s="44" t="str">
        <f t="shared" si="11"/>
        <v/>
      </c>
      <c r="BX26" s="45" t="str">
        <f t="shared" si="30"/>
        <v>INCORRECT</v>
      </c>
      <c r="BY26" s="20" t="b">
        <f t="shared" si="31"/>
        <v>0</v>
      </c>
      <c r="BZ26" s="46" t="str">
        <f t="shared" si="12"/>
        <v/>
      </c>
      <c r="CA26" s="20" t="b">
        <f t="shared" si="13"/>
        <v>0</v>
      </c>
      <c r="CB26" s="20" t="b">
        <f t="shared" si="14"/>
        <v>0</v>
      </c>
      <c r="CC26" s="20" t="b">
        <f t="shared" si="15"/>
        <v>0</v>
      </c>
      <c r="CD26" s="20" t="b">
        <f t="shared" si="16"/>
        <v>0</v>
      </c>
      <c r="CE26" s="20" t="b">
        <f t="shared" si="17"/>
        <v>0</v>
      </c>
      <c r="CF26" s="20" t="b">
        <f t="shared" si="18"/>
        <v>0</v>
      </c>
      <c r="CG26" s="20" t="str">
        <f t="shared" si="19"/>
        <v/>
      </c>
      <c r="CH26" s="20" t="str">
        <f t="shared" si="20"/>
        <v/>
      </c>
      <c r="CI26" s="20" t="str">
        <f t="shared" si="21"/>
        <v/>
      </c>
      <c r="CJ26" s="20" t="str">
        <f t="shared" si="22"/>
        <v/>
      </c>
      <c r="CK26" s="20" t="str">
        <f t="shared" si="23"/>
        <v/>
      </c>
      <c r="CL26" s="20" t="str">
        <f t="shared" si="24"/>
        <v/>
      </c>
      <c r="CM26" s="46" t="str">
        <f t="shared" si="25"/>
        <v/>
      </c>
      <c r="CN26" s="46" t="str">
        <f t="shared" si="26"/>
        <v/>
      </c>
      <c r="CO26" s="47" t="str">
        <f t="shared" si="27"/>
        <v>NO</v>
      </c>
      <c r="CP26" s="47" t="str">
        <f t="shared" si="28"/>
        <v>NO</v>
      </c>
      <c r="CQ26" s="45" t="str">
        <f t="shared" si="32"/>
        <v>NO</v>
      </c>
      <c r="CR26" s="45" t="str">
        <f t="shared" si="33"/>
        <v>NO</v>
      </c>
      <c r="CS26" s="47" t="str">
        <f t="shared" si="34"/>
        <v>OK</v>
      </c>
      <c r="CT26" s="20" t="b">
        <f t="shared" si="35"/>
        <v>0</v>
      </c>
      <c r="CU26" s="20" t="b">
        <f t="shared" si="36"/>
        <v>0</v>
      </c>
      <c r="CV26" s="20" t="b">
        <f t="shared" si="37"/>
        <v>0</v>
      </c>
      <c r="CW26" s="20" t="b">
        <f t="shared" si="38"/>
        <v>0</v>
      </c>
      <c r="CX26" s="46" t="str">
        <f t="shared" si="39"/>
        <v>SEQUENCE INCORRECT</v>
      </c>
      <c r="CY26" s="48">
        <f>COUNTIF(B19:B25,T(B26))</f>
        <v>7</v>
      </c>
    </row>
    <row r="27" spans="1:103" s="20" customFormat="1" ht="20.100000000000001" customHeight="1" thickBot="1">
      <c r="A27" s="37"/>
      <c r="B27" s="126"/>
      <c r="C27" s="127"/>
      <c r="D27" s="126"/>
      <c r="E27" s="127"/>
      <c r="F27" s="126"/>
      <c r="G27" s="127"/>
      <c r="H27" s="139" t="str">
        <f>IF(AND(AG27="OK",R27="OK"),IF(AND(A27&lt;&gt;"",D27&lt;&gt;"",F27&lt;&gt;"",OR(D27&lt;=E17,D27="ABS"),OR(F27&lt;=G17,F27="ABS")),IF(AND(F27="ABS"),"ABS",IF(SUM(D27:F27)=0,"ZERO",SUM(D27,F27))),""),"")</f>
        <v/>
      </c>
      <c r="I27" s="140"/>
      <c r="J27" s="140"/>
      <c r="K27" s="140"/>
      <c r="L27" s="140"/>
      <c r="M27" s="140"/>
      <c r="N27" s="140"/>
      <c r="O27" s="140"/>
      <c r="P27" s="141"/>
      <c r="Q27" s="194"/>
      <c r="R27" s="49" t="str">
        <f t="shared" si="1"/>
        <v/>
      </c>
      <c r="S27" s="145" t="str">
        <f>IF(OR(AND(OR(D27&lt;=E17,D27=0,D27="ABS"),OR(F27&lt;=G17,F27=0,F27="ABS"))),IF(OR(AND(A27="",B27="",D27="",F27=""),AND(A27&lt;&gt;"",B27&lt;&gt;"",D27&lt;&gt;"",F27&lt;&gt;"", AG27="OK")),"","Given Marks or Format is incorrect"), "Given Marks or Format is incorrect")</f>
        <v/>
      </c>
      <c r="T27" s="146"/>
      <c r="U27" s="146"/>
      <c r="V27" s="146"/>
      <c r="W27" s="146"/>
      <c r="X27" s="147"/>
      <c r="Y27" s="93"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15"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5"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3" t="b">
        <f>IF(AND( EXACT(LEFT(B27,LEN(G8)), G8),ISNUMBER(INT(MID(B27,(LEN(G8)+1),1))),ISNUMBER(INT(MID(B27,(LEN(G8)+2),1))), MID(B27,(LEN(G8)+1),2)&lt;&gt;"00",OR(ISNUMBER(INT(MID(B27,(LEN(G8)+3),1))),MID(B27,(LEN(G8)+3),1)=""),  OR(AND(ISNUMBER(INT(MID(B27,(LEN(G8)+1),3))),MID(B27,(LEN(G8)+1),1)&lt;&gt;"0", MID(B27,(LEN(G8)+4),1)=""),AND((ISNUMBER(INT(MID(B27,(LEN(G8)+1),2)))),MID(B27,(LEN(G8)+3),1)=""))),"OK")</f>
        <v>0</v>
      </c>
      <c r="AC27" s="14"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5"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6"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0" t="b">
        <f t="shared" si="29"/>
        <v>0</v>
      </c>
      <c r="AG27" s="20" t="str">
        <f t="shared" si="2"/>
        <v>S# INCORRECT</v>
      </c>
      <c r="BO27" s="20" t="str">
        <f t="shared" si="3"/>
        <v/>
      </c>
      <c r="BP27" s="20" t="b">
        <f t="shared" si="4"/>
        <v>0</v>
      </c>
      <c r="BQ27" s="20" t="b">
        <f t="shared" si="5"/>
        <v>0</v>
      </c>
      <c r="BR27" s="20" t="b">
        <f t="shared" si="6"/>
        <v>0</v>
      </c>
      <c r="BS27" s="20" t="str">
        <f t="shared" si="7"/>
        <v/>
      </c>
      <c r="BT27" s="20" t="str">
        <f t="shared" si="8"/>
        <v/>
      </c>
      <c r="BU27" s="20" t="str">
        <f t="shared" si="9"/>
        <v/>
      </c>
      <c r="BV27" s="20" t="str">
        <f t="shared" si="10"/>
        <v/>
      </c>
      <c r="BW27" s="44" t="str">
        <f t="shared" si="11"/>
        <v/>
      </c>
      <c r="BX27" s="45" t="str">
        <f t="shared" si="30"/>
        <v>INCORRECT</v>
      </c>
      <c r="BY27" s="20" t="b">
        <f t="shared" si="31"/>
        <v>0</v>
      </c>
      <c r="BZ27" s="46" t="str">
        <f t="shared" si="12"/>
        <v/>
      </c>
      <c r="CA27" s="20" t="b">
        <f t="shared" si="13"/>
        <v>0</v>
      </c>
      <c r="CB27" s="20" t="b">
        <f t="shared" si="14"/>
        <v>0</v>
      </c>
      <c r="CC27" s="20" t="b">
        <f t="shared" si="15"/>
        <v>0</v>
      </c>
      <c r="CD27" s="20" t="b">
        <f t="shared" si="16"/>
        <v>0</v>
      </c>
      <c r="CE27" s="20" t="b">
        <f t="shared" si="17"/>
        <v>0</v>
      </c>
      <c r="CF27" s="20" t="b">
        <f t="shared" si="18"/>
        <v>0</v>
      </c>
      <c r="CG27" s="20" t="str">
        <f t="shared" si="19"/>
        <v/>
      </c>
      <c r="CH27" s="20" t="str">
        <f t="shared" si="20"/>
        <v/>
      </c>
      <c r="CI27" s="20" t="str">
        <f t="shared" si="21"/>
        <v/>
      </c>
      <c r="CJ27" s="20" t="str">
        <f t="shared" si="22"/>
        <v/>
      </c>
      <c r="CK27" s="20" t="str">
        <f t="shared" si="23"/>
        <v/>
      </c>
      <c r="CL27" s="20" t="str">
        <f t="shared" si="24"/>
        <v/>
      </c>
      <c r="CM27" s="46" t="str">
        <f t="shared" si="25"/>
        <v/>
      </c>
      <c r="CN27" s="46" t="str">
        <f t="shared" si="26"/>
        <v/>
      </c>
      <c r="CO27" s="47" t="str">
        <f t="shared" si="27"/>
        <v>NO</v>
      </c>
      <c r="CP27" s="47" t="str">
        <f t="shared" si="28"/>
        <v>NO</v>
      </c>
      <c r="CQ27" s="45" t="str">
        <f t="shared" si="32"/>
        <v>NO</v>
      </c>
      <c r="CR27" s="45" t="str">
        <f t="shared" si="33"/>
        <v>NO</v>
      </c>
      <c r="CS27" s="47" t="str">
        <f t="shared" si="34"/>
        <v>OK</v>
      </c>
      <c r="CT27" s="20" t="b">
        <f t="shared" si="35"/>
        <v>0</v>
      </c>
      <c r="CU27" s="20" t="b">
        <f t="shared" si="36"/>
        <v>0</v>
      </c>
      <c r="CV27" s="20" t="b">
        <f t="shared" si="37"/>
        <v>0</v>
      </c>
      <c r="CW27" s="20" t="b">
        <f t="shared" si="38"/>
        <v>0</v>
      </c>
      <c r="CX27" s="46" t="str">
        <f t="shared" si="39"/>
        <v>SEQUENCE INCORRECT</v>
      </c>
      <c r="CY27" s="48">
        <f>COUNTIF(B19:B26,T(B27))</f>
        <v>8</v>
      </c>
    </row>
    <row r="28" spans="1:103" s="20" customFormat="1" ht="20.100000000000001" customHeight="1" thickBot="1">
      <c r="A28" s="59"/>
      <c r="B28" s="126"/>
      <c r="C28" s="127"/>
      <c r="D28" s="126"/>
      <c r="E28" s="127"/>
      <c r="F28" s="126"/>
      <c r="G28" s="127"/>
      <c r="H28" s="139" t="str">
        <f>IF(AND(AG28="OK",R28="OK"),IF(AND(A28&lt;&gt;"",D28&lt;&gt;"",F28&lt;&gt;"",OR(D28&lt;=E17,D28="ABS"),OR(F28&lt;=G17,F28="ABS")),IF(AND(F28="ABS"),"ABS",IF(SUM(D28:F28)=0,"ZERO",SUM(D28,F28))),""),"")</f>
        <v/>
      </c>
      <c r="I28" s="140"/>
      <c r="J28" s="140"/>
      <c r="K28" s="140"/>
      <c r="L28" s="140"/>
      <c r="M28" s="140"/>
      <c r="N28" s="140"/>
      <c r="O28" s="140"/>
      <c r="P28" s="141"/>
      <c r="Q28" s="194"/>
      <c r="R28" s="49" t="str">
        <f t="shared" si="1"/>
        <v/>
      </c>
      <c r="S28" s="145" t="str">
        <f>IF(OR(AND(OR(D28&lt;=E17,D28=0,D28="ABS"),OR(F28&lt;=G17,F28=0,F28="ABS"))),IF(OR(AND(A28="",B28="",D28="",F28=""),AND(A28&lt;&gt;"",B28&lt;&gt;"",D28&lt;&gt;"",F28&lt;&gt;"", AG28="OK")),"","Given Marks or Format is incorrect"), "Given Marks or Format is incorrect")</f>
        <v/>
      </c>
      <c r="T28" s="146"/>
      <c r="U28" s="146"/>
      <c r="V28" s="146"/>
      <c r="W28" s="146"/>
      <c r="X28" s="147"/>
      <c r="Y28" s="93"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15"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5"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3" t="b">
        <f>IF(AND( EXACT(LEFT(B28,LEN(G8)), G8),ISNUMBER(INT(MID(B28,(LEN(G8)+1),1))),ISNUMBER(INT(MID(B28,(LEN(G8)+2),1))), MID(B28,(LEN(G8)+1),2)&lt;&gt;"00",OR(ISNUMBER(INT(MID(B28,(LEN(G8)+3),1))),MID(B28,(LEN(G8)+3),1)=""),  OR(AND(ISNUMBER(INT(MID(B28,(LEN(G8)+1),3))),MID(B28,(LEN(G8)+1),1)&lt;&gt;"0", MID(B28,(LEN(G8)+4),1)=""),AND((ISNUMBER(INT(MID(B28,(LEN(G8)+1),2)))),MID(B28,(LEN(G8)+3),1)=""))),"OK")</f>
        <v>0</v>
      </c>
      <c r="AC28" s="14"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5"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6"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0" t="b">
        <f t="shared" si="29"/>
        <v>0</v>
      </c>
      <c r="AG28" s="20" t="str">
        <f t="shared" si="2"/>
        <v>S# INCORRECT</v>
      </c>
      <c r="BO28" s="20" t="str">
        <f t="shared" si="3"/>
        <v/>
      </c>
      <c r="BP28" s="20" t="b">
        <f t="shared" si="4"/>
        <v>0</v>
      </c>
      <c r="BQ28" s="20" t="b">
        <f t="shared" si="5"/>
        <v>0</v>
      </c>
      <c r="BR28" s="20" t="b">
        <f t="shared" si="6"/>
        <v>0</v>
      </c>
      <c r="BS28" s="20" t="str">
        <f t="shared" si="7"/>
        <v/>
      </c>
      <c r="BT28" s="20" t="str">
        <f t="shared" si="8"/>
        <v/>
      </c>
      <c r="BU28" s="20" t="str">
        <f t="shared" si="9"/>
        <v/>
      </c>
      <c r="BV28" s="20" t="str">
        <f t="shared" si="10"/>
        <v/>
      </c>
      <c r="BW28" s="44" t="str">
        <f t="shared" si="11"/>
        <v/>
      </c>
      <c r="BX28" s="45" t="str">
        <f t="shared" si="30"/>
        <v>INCORRECT</v>
      </c>
      <c r="BY28" s="20" t="b">
        <f t="shared" si="31"/>
        <v>0</v>
      </c>
      <c r="BZ28" s="46" t="str">
        <f t="shared" si="12"/>
        <v/>
      </c>
      <c r="CA28" s="20" t="b">
        <f t="shared" si="13"/>
        <v>0</v>
      </c>
      <c r="CB28" s="20" t="b">
        <f t="shared" si="14"/>
        <v>0</v>
      </c>
      <c r="CC28" s="20" t="b">
        <f t="shared" si="15"/>
        <v>0</v>
      </c>
      <c r="CD28" s="20" t="b">
        <f t="shared" si="16"/>
        <v>0</v>
      </c>
      <c r="CE28" s="20" t="b">
        <f t="shared" si="17"/>
        <v>0</v>
      </c>
      <c r="CF28" s="20" t="b">
        <f t="shared" si="18"/>
        <v>0</v>
      </c>
      <c r="CG28" s="20" t="str">
        <f t="shared" si="19"/>
        <v/>
      </c>
      <c r="CH28" s="20" t="str">
        <f t="shared" si="20"/>
        <v/>
      </c>
      <c r="CI28" s="20" t="str">
        <f t="shared" si="21"/>
        <v/>
      </c>
      <c r="CJ28" s="20" t="str">
        <f t="shared" si="22"/>
        <v/>
      </c>
      <c r="CK28" s="20" t="str">
        <f t="shared" si="23"/>
        <v/>
      </c>
      <c r="CL28" s="20" t="str">
        <f t="shared" si="24"/>
        <v/>
      </c>
      <c r="CM28" s="46" t="str">
        <f t="shared" si="25"/>
        <v/>
      </c>
      <c r="CN28" s="46" t="str">
        <f t="shared" si="26"/>
        <v/>
      </c>
      <c r="CO28" s="47" t="str">
        <f t="shared" si="27"/>
        <v>NO</v>
      </c>
      <c r="CP28" s="47" t="str">
        <f t="shared" si="28"/>
        <v>NO</v>
      </c>
      <c r="CQ28" s="45" t="str">
        <f t="shared" si="32"/>
        <v>NO</v>
      </c>
      <c r="CR28" s="45" t="str">
        <f t="shared" si="33"/>
        <v>NO</v>
      </c>
      <c r="CS28" s="47" t="str">
        <f t="shared" si="34"/>
        <v>OK</v>
      </c>
      <c r="CT28" s="20" t="b">
        <f t="shared" si="35"/>
        <v>0</v>
      </c>
      <c r="CU28" s="20" t="b">
        <f t="shared" si="36"/>
        <v>0</v>
      </c>
      <c r="CV28" s="20" t="b">
        <f t="shared" si="37"/>
        <v>0</v>
      </c>
      <c r="CW28" s="20" t="b">
        <f t="shared" si="38"/>
        <v>0</v>
      </c>
      <c r="CX28" s="46" t="str">
        <f t="shared" si="39"/>
        <v>SEQUENCE INCORRECT</v>
      </c>
      <c r="CY28" s="48">
        <f>COUNTIF(B19:B27,T(B28))</f>
        <v>9</v>
      </c>
    </row>
    <row r="29" spans="1:103" s="20" customFormat="1" ht="20.100000000000001" customHeight="1" thickBot="1">
      <c r="A29" s="37"/>
      <c r="B29" s="126"/>
      <c r="C29" s="127"/>
      <c r="D29" s="126"/>
      <c r="E29" s="127"/>
      <c r="F29" s="126"/>
      <c r="G29" s="127"/>
      <c r="H29" s="139" t="str">
        <f>IF(AND(AG29="OK",R29="OK"),IF(AND(A29&lt;&gt;"",D29&lt;&gt;"",F29&lt;&gt;"",OR(D29&lt;=E17,D29="ABS"),OR(F29&lt;=G17,F29="ABS")),IF(AND(F29="ABS"),"ABS",IF(SUM(D29:F29)=0,"ZERO",SUM(D29,F29))),""),"")</f>
        <v/>
      </c>
      <c r="I29" s="140"/>
      <c r="J29" s="140"/>
      <c r="K29" s="140"/>
      <c r="L29" s="140"/>
      <c r="M29" s="140"/>
      <c r="N29" s="140"/>
      <c r="O29" s="140"/>
      <c r="P29" s="141"/>
      <c r="Q29" s="194"/>
      <c r="R29" s="49" t="str">
        <f t="shared" si="1"/>
        <v/>
      </c>
      <c r="S29" s="145" t="str">
        <f>IF(OR(AND(OR(D29&lt;=E17,D29=0,D29="ABS"),OR(F29&lt;=G17,F29=0,F29="ABS"))),IF(OR(AND(A29="",B29="",D29="",F29=""),AND(A29&lt;&gt;"",B29&lt;&gt;"",D29&lt;&gt;"",F29&lt;&gt;"", AG29="OK")),"","Given Marks or Format is incorrect"), "Given Marks or Format is incorrect")</f>
        <v/>
      </c>
      <c r="T29" s="146"/>
      <c r="U29" s="146"/>
      <c r="V29" s="146"/>
      <c r="W29" s="146"/>
      <c r="X29" s="147"/>
      <c r="Y29" s="93"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15"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5"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3" t="b">
        <f>IF(AND( EXACT(LEFT(B29,LEN(G8)), G8),ISNUMBER(INT(MID(B29,(LEN(G8)+1),1))),ISNUMBER(INT(MID(B29,(LEN(G8)+2),1))), MID(B29,(LEN(G8)+1),2)&lt;&gt;"00",OR(ISNUMBER(INT(MID(B29,(LEN(G8)+3),1))),MID(B29,(LEN(G8)+3),1)=""),  OR(AND(ISNUMBER(INT(MID(B29,(LEN(G8)+1),3))),MID(B29,(LEN(G8)+1),1)&lt;&gt;"0", MID(B29,(LEN(G8)+4),1)=""),AND((ISNUMBER(INT(MID(B29,(LEN(G8)+1),2)))),MID(B29,(LEN(G8)+3),1)=""))),"OK")</f>
        <v>0</v>
      </c>
      <c r="AC29" s="14"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5"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6"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0" t="b">
        <f t="shared" si="29"/>
        <v>0</v>
      </c>
      <c r="AG29" s="20" t="str">
        <f t="shared" si="2"/>
        <v>S# INCORRECT</v>
      </c>
      <c r="BO29" s="20" t="str">
        <f t="shared" si="3"/>
        <v/>
      </c>
      <c r="BP29" s="20" t="b">
        <f t="shared" si="4"/>
        <v>0</v>
      </c>
      <c r="BQ29" s="20" t="b">
        <f t="shared" si="5"/>
        <v>0</v>
      </c>
      <c r="BR29" s="20" t="b">
        <f t="shared" si="6"/>
        <v>0</v>
      </c>
      <c r="BS29" s="20" t="str">
        <f t="shared" si="7"/>
        <v/>
      </c>
      <c r="BT29" s="20" t="str">
        <f t="shared" si="8"/>
        <v/>
      </c>
      <c r="BU29" s="20" t="str">
        <f t="shared" si="9"/>
        <v/>
      </c>
      <c r="BV29" s="20" t="str">
        <f t="shared" si="10"/>
        <v/>
      </c>
      <c r="BW29" s="44" t="str">
        <f t="shared" si="11"/>
        <v/>
      </c>
      <c r="BX29" s="45" t="str">
        <f t="shared" si="30"/>
        <v>INCORRECT</v>
      </c>
      <c r="BY29" s="20" t="b">
        <f t="shared" si="31"/>
        <v>0</v>
      </c>
      <c r="BZ29" s="46" t="str">
        <f t="shared" si="12"/>
        <v/>
      </c>
      <c r="CA29" s="20" t="b">
        <f t="shared" si="13"/>
        <v>0</v>
      </c>
      <c r="CB29" s="20" t="b">
        <f t="shared" si="14"/>
        <v>0</v>
      </c>
      <c r="CC29" s="20" t="b">
        <f t="shared" si="15"/>
        <v>0</v>
      </c>
      <c r="CD29" s="20" t="b">
        <f t="shared" si="16"/>
        <v>0</v>
      </c>
      <c r="CE29" s="20" t="b">
        <f t="shared" si="17"/>
        <v>0</v>
      </c>
      <c r="CF29" s="20" t="b">
        <f t="shared" si="18"/>
        <v>0</v>
      </c>
      <c r="CG29" s="20" t="str">
        <f t="shared" si="19"/>
        <v/>
      </c>
      <c r="CH29" s="20" t="str">
        <f t="shared" si="20"/>
        <v/>
      </c>
      <c r="CI29" s="20" t="str">
        <f t="shared" si="21"/>
        <v/>
      </c>
      <c r="CJ29" s="20" t="str">
        <f t="shared" si="22"/>
        <v/>
      </c>
      <c r="CK29" s="20" t="str">
        <f t="shared" si="23"/>
        <v/>
      </c>
      <c r="CL29" s="20" t="str">
        <f t="shared" si="24"/>
        <v/>
      </c>
      <c r="CM29" s="46" t="str">
        <f t="shared" si="25"/>
        <v/>
      </c>
      <c r="CN29" s="46" t="str">
        <f t="shared" si="26"/>
        <v/>
      </c>
      <c r="CO29" s="47" t="str">
        <f t="shared" si="27"/>
        <v>NO</v>
      </c>
      <c r="CP29" s="47" t="str">
        <f t="shared" si="28"/>
        <v>NO</v>
      </c>
      <c r="CQ29" s="45" t="str">
        <f t="shared" si="32"/>
        <v>NO</v>
      </c>
      <c r="CR29" s="45" t="str">
        <f t="shared" si="33"/>
        <v>NO</v>
      </c>
      <c r="CS29" s="47" t="str">
        <f t="shared" si="34"/>
        <v>OK</v>
      </c>
      <c r="CT29" s="20" t="b">
        <f t="shared" si="35"/>
        <v>0</v>
      </c>
      <c r="CU29" s="20" t="b">
        <f t="shared" si="36"/>
        <v>0</v>
      </c>
      <c r="CV29" s="20" t="b">
        <f t="shared" si="37"/>
        <v>0</v>
      </c>
      <c r="CW29" s="20" t="b">
        <f t="shared" si="38"/>
        <v>0</v>
      </c>
      <c r="CX29" s="46" t="str">
        <f t="shared" si="39"/>
        <v>SEQUENCE INCORRECT</v>
      </c>
      <c r="CY29" s="48">
        <f>COUNTIF(B19:B28,T(B29))</f>
        <v>10</v>
      </c>
    </row>
    <row r="30" spans="1:103" s="20" customFormat="1" ht="20.100000000000001" customHeight="1" thickBot="1">
      <c r="A30" s="59"/>
      <c r="B30" s="126"/>
      <c r="C30" s="127"/>
      <c r="D30" s="126"/>
      <c r="E30" s="127"/>
      <c r="F30" s="126"/>
      <c r="G30" s="127"/>
      <c r="H30" s="139" t="str">
        <f>IF(AND(AG30="OK",R30="OK"),IF(AND(A30&lt;&gt;"",D30&lt;&gt;"",F30&lt;&gt;"",OR(D30&lt;=E17,D30="ABS"),OR(F30&lt;=G17,F30="ABS")),IF(AND(F30="ABS"),"ABS",IF(SUM(D30:F30)=0,"ZERO",SUM(D30,F30))),""),"")</f>
        <v/>
      </c>
      <c r="I30" s="140"/>
      <c r="J30" s="140"/>
      <c r="K30" s="140"/>
      <c r="L30" s="140"/>
      <c r="M30" s="140"/>
      <c r="N30" s="140"/>
      <c r="O30" s="140"/>
      <c r="P30" s="141"/>
      <c r="Q30" s="194"/>
      <c r="R30" s="49" t="str">
        <f t="shared" si="1"/>
        <v/>
      </c>
      <c r="S30" s="145" t="str">
        <f>IF(OR(AND(OR(D30&lt;=E17,D30=0,D30="ABS"),OR(F30&lt;=G17,F30=0,F30="ABS"))),IF(OR(AND(A30="",B30="",D30="",F30=""),AND(A30&lt;&gt;"",B30&lt;&gt;"",D30&lt;&gt;"",F30&lt;&gt;"", AG30="OK")),"","Given Marks or Format is incorrect"), "Given Marks or Format is incorrect")</f>
        <v/>
      </c>
      <c r="T30" s="146"/>
      <c r="U30" s="146"/>
      <c r="V30" s="146"/>
      <c r="W30" s="146"/>
      <c r="X30" s="147"/>
      <c r="Y30" s="93"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15"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5"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3" t="b">
        <f>IF(AND( EXACT(LEFT(B30,LEN(G8)), G8),ISNUMBER(INT(MID(B30,(LEN(G8)+1),1))),ISNUMBER(INT(MID(B30,(LEN(G8)+2),1))), MID(B30,(LEN(G8)+1),2)&lt;&gt;"00",OR(ISNUMBER(INT(MID(B30,(LEN(G8)+3),1))),MID(B30,(LEN(G8)+3),1)=""),  OR(AND(ISNUMBER(INT(MID(B30,(LEN(G8)+1),3))),MID(B30,(LEN(G8)+1),1)&lt;&gt;"0", MID(B30,(LEN(G8)+4),1)=""),AND((ISNUMBER(INT(MID(B30,(LEN(G8)+1),2)))),MID(B30,(LEN(G8)+3),1)=""))),"OK")</f>
        <v>0</v>
      </c>
      <c r="AC30" s="14"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5"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6"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0" t="b">
        <f t="shared" si="29"/>
        <v>0</v>
      </c>
      <c r="AG30" s="20" t="str">
        <f t="shared" si="2"/>
        <v>S# INCORRECT</v>
      </c>
      <c r="BO30" s="20" t="str">
        <f t="shared" si="3"/>
        <v/>
      </c>
      <c r="BP30" s="20" t="b">
        <f t="shared" si="4"/>
        <v>0</v>
      </c>
      <c r="BQ30" s="20" t="b">
        <f t="shared" si="5"/>
        <v>0</v>
      </c>
      <c r="BR30" s="20" t="b">
        <f t="shared" si="6"/>
        <v>0</v>
      </c>
      <c r="BS30" s="20" t="str">
        <f t="shared" si="7"/>
        <v/>
      </c>
      <c r="BT30" s="20" t="str">
        <f t="shared" si="8"/>
        <v/>
      </c>
      <c r="BU30" s="20" t="str">
        <f t="shared" si="9"/>
        <v/>
      </c>
      <c r="BV30" s="20" t="str">
        <f t="shared" si="10"/>
        <v/>
      </c>
      <c r="BW30" s="44" t="str">
        <f t="shared" si="11"/>
        <v/>
      </c>
      <c r="BX30" s="45" t="str">
        <f t="shared" si="30"/>
        <v>INCORRECT</v>
      </c>
      <c r="BY30" s="20" t="b">
        <f t="shared" si="31"/>
        <v>0</v>
      </c>
      <c r="BZ30" s="46" t="str">
        <f t="shared" si="12"/>
        <v/>
      </c>
      <c r="CA30" s="20" t="b">
        <f t="shared" si="13"/>
        <v>0</v>
      </c>
      <c r="CB30" s="20" t="b">
        <f t="shared" si="14"/>
        <v>0</v>
      </c>
      <c r="CC30" s="20" t="b">
        <f t="shared" si="15"/>
        <v>0</v>
      </c>
      <c r="CD30" s="20" t="b">
        <f t="shared" si="16"/>
        <v>0</v>
      </c>
      <c r="CE30" s="20" t="b">
        <f t="shared" si="17"/>
        <v>0</v>
      </c>
      <c r="CF30" s="20" t="b">
        <f t="shared" si="18"/>
        <v>0</v>
      </c>
      <c r="CG30" s="20" t="str">
        <f t="shared" si="19"/>
        <v/>
      </c>
      <c r="CH30" s="20" t="str">
        <f t="shared" si="20"/>
        <v/>
      </c>
      <c r="CI30" s="20" t="str">
        <f t="shared" si="21"/>
        <v/>
      </c>
      <c r="CJ30" s="20" t="str">
        <f t="shared" si="22"/>
        <v/>
      </c>
      <c r="CK30" s="20" t="str">
        <f t="shared" si="23"/>
        <v/>
      </c>
      <c r="CL30" s="20" t="str">
        <f t="shared" si="24"/>
        <v/>
      </c>
      <c r="CM30" s="46" t="str">
        <f t="shared" si="25"/>
        <v/>
      </c>
      <c r="CN30" s="46" t="str">
        <f t="shared" si="26"/>
        <v/>
      </c>
      <c r="CO30" s="47" t="str">
        <f t="shared" si="27"/>
        <v>NO</v>
      </c>
      <c r="CP30" s="47" t="str">
        <f t="shared" si="28"/>
        <v>NO</v>
      </c>
      <c r="CQ30" s="45" t="str">
        <f t="shared" si="32"/>
        <v>NO</v>
      </c>
      <c r="CR30" s="45" t="str">
        <f t="shared" si="33"/>
        <v>NO</v>
      </c>
      <c r="CS30" s="47" t="str">
        <f t="shared" si="34"/>
        <v>OK</v>
      </c>
      <c r="CT30" s="20" t="b">
        <f t="shared" si="35"/>
        <v>0</v>
      </c>
      <c r="CU30" s="20" t="b">
        <f t="shared" si="36"/>
        <v>0</v>
      </c>
      <c r="CV30" s="20" t="b">
        <f t="shared" si="37"/>
        <v>0</v>
      </c>
      <c r="CW30" s="20" t="b">
        <f t="shared" si="38"/>
        <v>0</v>
      </c>
      <c r="CX30" s="46" t="str">
        <f t="shared" si="39"/>
        <v>SEQUENCE INCORRECT</v>
      </c>
      <c r="CY30" s="48">
        <f>COUNTIF(B19:B29,T(B30))</f>
        <v>11</v>
      </c>
    </row>
    <row r="31" spans="1:103" s="20" customFormat="1" ht="20.100000000000001" customHeight="1" thickBot="1">
      <c r="A31" s="37"/>
      <c r="B31" s="126"/>
      <c r="C31" s="127"/>
      <c r="D31" s="126"/>
      <c r="E31" s="127"/>
      <c r="F31" s="126"/>
      <c r="G31" s="127"/>
      <c r="H31" s="139" t="str">
        <f>IF(AND(AG31="OK",R31="OK"),IF(AND(A31&lt;&gt;"",D31&lt;&gt;"",F31&lt;&gt;"",OR(D31&lt;=E17,D31="ABS"),OR(F31&lt;=G17,F31="ABS")),IF(AND(F31="ABS"),"ABS",IF(SUM(D31:F31)=0,"ZERO",SUM(D31,F31))),""),"")</f>
        <v/>
      </c>
      <c r="I31" s="140"/>
      <c r="J31" s="140"/>
      <c r="K31" s="140"/>
      <c r="L31" s="140"/>
      <c r="M31" s="140"/>
      <c r="N31" s="140"/>
      <c r="O31" s="140"/>
      <c r="P31" s="141"/>
      <c r="Q31" s="194"/>
      <c r="R31" s="49" t="str">
        <f t="shared" si="1"/>
        <v/>
      </c>
      <c r="S31" s="145" t="str">
        <f>IF(OR(AND(OR(D31&lt;=E17,D31=0,D31="ABS"),OR(F31&lt;=G17,F31=0,F31="ABS"))),IF(OR(AND(A31="",B31="",D31="",F31=""),AND(A31&lt;&gt;"",B31&lt;&gt;"",D31&lt;&gt;"",F31&lt;&gt;"", AG31="OK")),"","Given Marks or Format is incorrect"), "Given Marks or Format is incorrect")</f>
        <v/>
      </c>
      <c r="T31" s="146"/>
      <c r="U31" s="146"/>
      <c r="V31" s="146"/>
      <c r="W31" s="146"/>
      <c r="X31" s="147"/>
      <c r="Y31" s="93"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15"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5"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3" t="b">
        <f>IF(AND( EXACT(LEFT(B31,LEN(G8)), G8),ISNUMBER(INT(MID(B31,(LEN(G8)+1),1))),ISNUMBER(INT(MID(B31,(LEN(G8)+2),1))), MID(B31,(LEN(G8)+1),2)&lt;&gt;"00",OR(ISNUMBER(INT(MID(B31,(LEN(G8)+3),1))),MID(B31,(LEN(G8)+3),1)=""),  OR(AND(ISNUMBER(INT(MID(B31,(LEN(G8)+1),3))),MID(B31,(LEN(G8)+1),1)&lt;&gt;"0", MID(B31,(LEN(G8)+4),1)=""),AND((ISNUMBER(INT(MID(B31,(LEN(G8)+1),2)))),MID(B31,(LEN(G8)+3),1)=""))),"OK")</f>
        <v>0</v>
      </c>
      <c r="AC31" s="14"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5"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6"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0" t="b">
        <f t="shared" si="29"/>
        <v>0</v>
      </c>
      <c r="AG31" s="20" t="str">
        <f t="shared" si="2"/>
        <v>S# INCORRECT</v>
      </c>
      <c r="BO31" s="20" t="str">
        <f t="shared" si="3"/>
        <v/>
      </c>
      <c r="BP31" s="20" t="b">
        <f t="shared" si="4"/>
        <v>0</v>
      </c>
      <c r="BQ31" s="20" t="b">
        <f t="shared" si="5"/>
        <v>0</v>
      </c>
      <c r="BR31" s="20" t="b">
        <f t="shared" si="6"/>
        <v>0</v>
      </c>
      <c r="BS31" s="20" t="str">
        <f t="shared" si="7"/>
        <v/>
      </c>
      <c r="BT31" s="20" t="str">
        <f t="shared" si="8"/>
        <v/>
      </c>
      <c r="BU31" s="20" t="str">
        <f t="shared" si="9"/>
        <v/>
      </c>
      <c r="BV31" s="20" t="str">
        <f t="shared" si="10"/>
        <v/>
      </c>
      <c r="BW31" s="44" t="str">
        <f t="shared" si="11"/>
        <v/>
      </c>
      <c r="BX31" s="45" t="str">
        <f t="shared" si="30"/>
        <v>INCORRECT</v>
      </c>
      <c r="BY31" s="20" t="b">
        <f t="shared" si="31"/>
        <v>0</v>
      </c>
      <c r="BZ31" s="46" t="str">
        <f t="shared" si="12"/>
        <v/>
      </c>
      <c r="CA31" s="20" t="b">
        <f t="shared" si="13"/>
        <v>0</v>
      </c>
      <c r="CB31" s="20" t="b">
        <f t="shared" si="14"/>
        <v>0</v>
      </c>
      <c r="CC31" s="20" t="b">
        <f t="shared" si="15"/>
        <v>0</v>
      </c>
      <c r="CD31" s="20" t="b">
        <f t="shared" si="16"/>
        <v>0</v>
      </c>
      <c r="CE31" s="20" t="b">
        <f t="shared" si="17"/>
        <v>0</v>
      </c>
      <c r="CF31" s="20" t="b">
        <f t="shared" si="18"/>
        <v>0</v>
      </c>
      <c r="CG31" s="20" t="str">
        <f t="shared" si="19"/>
        <v/>
      </c>
      <c r="CH31" s="20" t="str">
        <f t="shared" si="20"/>
        <v/>
      </c>
      <c r="CI31" s="20" t="str">
        <f t="shared" si="21"/>
        <v/>
      </c>
      <c r="CJ31" s="20" t="str">
        <f t="shared" si="22"/>
        <v/>
      </c>
      <c r="CK31" s="20" t="str">
        <f t="shared" si="23"/>
        <v/>
      </c>
      <c r="CL31" s="20" t="str">
        <f t="shared" si="24"/>
        <v/>
      </c>
      <c r="CM31" s="46" t="str">
        <f t="shared" si="25"/>
        <v/>
      </c>
      <c r="CN31" s="46" t="str">
        <f t="shared" si="26"/>
        <v/>
      </c>
      <c r="CO31" s="47" t="str">
        <f t="shared" si="27"/>
        <v>NO</v>
      </c>
      <c r="CP31" s="47" t="str">
        <f t="shared" si="28"/>
        <v>NO</v>
      </c>
      <c r="CQ31" s="45" t="str">
        <f t="shared" si="32"/>
        <v>NO</v>
      </c>
      <c r="CR31" s="45" t="str">
        <f t="shared" si="33"/>
        <v>NO</v>
      </c>
      <c r="CS31" s="47" t="str">
        <f t="shared" si="34"/>
        <v>OK</v>
      </c>
      <c r="CT31" s="20" t="b">
        <f t="shared" si="35"/>
        <v>0</v>
      </c>
      <c r="CU31" s="20" t="b">
        <f t="shared" si="36"/>
        <v>0</v>
      </c>
      <c r="CV31" s="20" t="b">
        <f t="shared" si="37"/>
        <v>0</v>
      </c>
      <c r="CW31" s="20" t="b">
        <f t="shared" si="38"/>
        <v>0</v>
      </c>
      <c r="CX31" s="46" t="str">
        <f t="shared" si="39"/>
        <v>SEQUENCE INCORRECT</v>
      </c>
      <c r="CY31" s="48">
        <f>COUNTIF(B19:B30,T(B31))</f>
        <v>12</v>
      </c>
    </row>
    <row r="32" spans="1:103" s="20" customFormat="1" ht="20.100000000000001" customHeight="1" thickBot="1">
      <c r="A32" s="59"/>
      <c r="B32" s="126"/>
      <c r="C32" s="127"/>
      <c r="D32" s="126"/>
      <c r="E32" s="127"/>
      <c r="F32" s="126"/>
      <c r="G32" s="127"/>
      <c r="H32" s="139" t="str">
        <f>IF(AND(AG32="OK",R32="OK"),IF(AND(A32&lt;&gt;"",D32&lt;&gt;"",F32&lt;&gt;"",OR(D32&lt;=E17,D32="ABS"),OR(F32&lt;=G17,F32="ABS")),IF(AND(F32="ABS"),"ABS",IF(SUM(D32:F32)=0,"ZERO",SUM(D32,F32))),""),"")</f>
        <v/>
      </c>
      <c r="I32" s="140"/>
      <c r="J32" s="140"/>
      <c r="K32" s="140"/>
      <c r="L32" s="140"/>
      <c r="M32" s="140"/>
      <c r="N32" s="140"/>
      <c r="O32" s="140"/>
      <c r="P32" s="141"/>
      <c r="Q32" s="194"/>
      <c r="R32" s="49" t="str">
        <f t="shared" si="1"/>
        <v/>
      </c>
      <c r="S32" s="145" t="str">
        <f>IF(OR(AND(OR(D32&lt;=E17,D32=0,D32="ABS"),OR(F32&lt;=G17,F32=0,F32="ABS"))),IF(OR(AND(A32="",B32="",D32="",F32=""),AND(A32&lt;&gt;"",B32&lt;&gt;"",D32&lt;&gt;"",F32&lt;&gt;"", AG32="OK")),"","Given Marks or Format is incorrect"), "Given Marks or Format is incorrect")</f>
        <v/>
      </c>
      <c r="T32" s="146"/>
      <c r="U32" s="146"/>
      <c r="V32" s="146"/>
      <c r="W32" s="146"/>
      <c r="X32" s="147"/>
      <c r="Y32" s="93"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15"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5"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3" t="b">
        <f>IF(AND( EXACT(LEFT(B32,LEN(G8)), G8),ISNUMBER(INT(MID(B32,(LEN(G8)+1),1))),ISNUMBER(INT(MID(B32,(LEN(G8)+2),1))), MID(B32,(LEN(G8)+1),2)&lt;&gt;"00",OR(ISNUMBER(INT(MID(B32,(LEN(G8)+3),1))),MID(B32,(LEN(G8)+3),1)=""),  OR(AND(ISNUMBER(INT(MID(B32,(LEN(G8)+1),3))),MID(B32,(LEN(G8)+1),1)&lt;&gt;"0", MID(B32,(LEN(G8)+4),1)=""),AND((ISNUMBER(INT(MID(B32,(LEN(G8)+1),2)))),MID(B32,(LEN(G8)+3),1)=""))),"OK")</f>
        <v>0</v>
      </c>
      <c r="AC32" s="14"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5"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6"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0" t="b">
        <f t="shared" si="29"/>
        <v>0</v>
      </c>
      <c r="AG32" s="20" t="str">
        <f t="shared" si="2"/>
        <v>S# INCORRECT</v>
      </c>
      <c r="BO32" s="20" t="str">
        <f t="shared" si="3"/>
        <v/>
      </c>
      <c r="BP32" s="20" t="b">
        <f t="shared" si="4"/>
        <v>0</v>
      </c>
      <c r="BQ32" s="20" t="b">
        <f t="shared" si="5"/>
        <v>0</v>
      </c>
      <c r="BR32" s="20" t="b">
        <f t="shared" si="6"/>
        <v>0</v>
      </c>
      <c r="BS32" s="20" t="str">
        <f t="shared" si="7"/>
        <v/>
      </c>
      <c r="BT32" s="20" t="str">
        <f t="shared" si="8"/>
        <v/>
      </c>
      <c r="BU32" s="20" t="str">
        <f t="shared" si="9"/>
        <v/>
      </c>
      <c r="BV32" s="20" t="str">
        <f t="shared" si="10"/>
        <v/>
      </c>
      <c r="BW32" s="44" t="str">
        <f t="shared" si="11"/>
        <v/>
      </c>
      <c r="BX32" s="45" t="str">
        <f t="shared" si="30"/>
        <v>INCORRECT</v>
      </c>
      <c r="BY32" s="20" t="b">
        <f t="shared" si="31"/>
        <v>0</v>
      </c>
      <c r="BZ32" s="46" t="str">
        <f t="shared" si="12"/>
        <v/>
      </c>
      <c r="CA32" s="20" t="b">
        <f t="shared" si="13"/>
        <v>0</v>
      </c>
      <c r="CB32" s="20" t="b">
        <f t="shared" si="14"/>
        <v>0</v>
      </c>
      <c r="CC32" s="20" t="b">
        <f t="shared" si="15"/>
        <v>0</v>
      </c>
      <c r="CD32" s="20" t="b">
        <f t="shared" si="16"/>
        <v>0</v>
      </c>
      <c r="CE32" s="20" t="b">
        <f t="shared" si="17"/>
        <v>0</v>
      </c>
      <c r="CF32" s="20" t="b">
        <f t="shared" si="18"/>
        <v>0</v>
      </c>
      <c r="CG32" s="20" t="str">
        <f t="shared" si="19"/>
        <v/>
      </c>
      <c r="CH32" s="20" t="str">
        <f t="shared" si="20"/>
        <v/>
      </c>
      <c r="CI32" s="20" t="str">
        <f t="shared" si="21"/>
        <v/>
      </c>
      <c r="CJ32" s="20" t="str">
        <f t="shared" si="22"/>
        <v/>
      </c>
      <c r="CK32" s="20" t="str">
        <f t="shared" si="23"/>
        <v/>
      </c>
      <c r="CL32" s="20" t="str">
        <f t="shared" si="24"/>
        <v/>
      </c>
      <c r="CM32" s="46" t="str">
        <f t="shared" si="25"/>
        <v/>
      </c>
      <c r="CN32" s="46" t="str">
        <f t="shared" si="26"/>
        <v/>
      </c>
      <c r="CO32" s="47" t="str">
        <f t="shared" si="27"/>
        <v>NO</v>
      </c>
      <c r="CP32" s="47" t="str">
        <f t="shared" si="28"/>
        <v>NO</v>
      </c>
      <c r="CQ32" s="45" t="str">
        <f t="shared" si="32"/>
        <v>NO</v>
      </c>
      <c r="CR32" s="45" t="str">
        <f t="shared" si="33"/>
        <v>NO</v>
      </c>
      <c r="CS32" s="47" t="str">
        <f t="shared" si="34"/>
        <v>OK</v>
      </c>
      <c r="CT32" s="20" t="b">
        <f t="shared" si="35"/>
        <v>0</v>
      </c>
      <c r="CU32" s="20" t="b">
        <f t="shared" si="36"/>
        <v>0</v>
      </c>
      <c r="CV32" s="20" t="b">
        <f t="shared" si="37"/>
        <v>0</v>
      </c>
      <c r="CW32" s="20" t="b">
        <f t="shared" si="38"/>
        <v>0</v>
      </c>
      <c r="CX32" s="46" t="str">
        <f t="shared" si="39"/>
        <v>SEQUENCE INCORRECT</v>
      </c>
      <c r="CY32" s="48">
        <f>COUNTIF(B19:B31,T(B32))</f>
        <v>13</v>
      </c>
    </row>
    <row r="33" spans="1:103" s="20" customFormat="1" ht="20.100000000000001" customHeight="1" thickBot="1">
      <c r="A33" s="37"/>
      <c r="B33" s="126"/>
      <c r="C33" s="127"/>
      <c r="D33" s="126"/>
      <c r="E33" s="127"/>
      <c r="F33" s="126"/>
      <c r="G33" s="127"/>
      <c r="H33" s="139" t="str">
        <f>IF(AND(AG33="OK",R33="OK"),IF(AND(A33&lt;&gt;"",D33&lt;&gt;"",F33&lt;&gt;"",OR(D33&lt;=E17,D33="ABS"),OR(F33&lt;=G17,F33="ABS")),IF(AND(F33="ABS"),"ABS",IF(SUM(D33:F33)=0,"ZERO",SUM(D33,F33))),""),"")</f>
        <v/>
      </c>
      <c r="I33" s="140"/>
      <c r="J33" s="140"/>
      <c r="K33" s="140"/>
      <c r="L33" s="140"/>
      <c r="M33" s="140"/>
      <c r="N33" s="140"/>
      <c r="O33" s="140"/>
      <c r="P33" s="141"/>
      <c r="Q33" s="194"/>
      <c r="R33" s="49" t="str">
        <f t="shared" si="1"/>
        <v/>
      </c>
      <c r="S33" s="145" t="str">
        <f>IF(OR(AND(OR(D33&lt;=E17,D33=0,D33="ABS"),OR(F33&lt;=G17,F33=0,F33="ABS"))),IF(OR(AND(A33="",B33="",D33="",F33=""),AND(A33&lt;&gt;"",B33&lt;&gt;"",D33&lt;&gt;"",F33&lt;&gt;"", AG33="OK")),"","Given Marks or Format is incorrect"), "Given Marks or Format is incorrect")</f>
        <v/>
      </c>
      <c r="T33" s="146"/>
      <c r="U33" s="146"/>
      <c r="V33" s="146"/>
      <c r="W33" s="146"/>
      <c r="X33" s="147"/>
      <c r="Y33" s="93"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15"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5"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3" t="b">
        <f>IF(AND( EXACT(LEFT(B33,LEN(G8)), G8),ISNUMBER(INT(MID(B33,(LEN(G8)+1),1))),ISNUMBER(INT(MID(B33,(LEN(G8)+2),1))), MID(B33,(LEN(G8)+1),2)&lt;&gt;"00",OR(ISNUMBER(INT(MID(B33,(LEN(G8)+3),1))),MID(B33,(LEN(G8)+3),1)=""),  OR(AND(ISNUMBER(INT(MID(B33,(LEN(G8)+1),3))),MID(B33,(LEN(G8)+1),1)&lt;&gt;"0", MID(B33,(LEN(G8)+4),1)=""),AND((ISNUMBER(INT(MID(B33,(LEN(G8)+1),2)))),MID(B33,(LEN(G8)+3),1)=""))),"OK")</f>
        <v>0</v>
      </c>
      <c r="AC33" s="14"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5"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6"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0" t="b">
        <f t="shared" si="29"/>
        <v>0</v>
      </c>
      <c r="AG33" s="20" t="str">
        <f t="shared" si="2"/>
        <v>S# INCORRECT</v>
      </c>
      <c r="BO33" s="20" t="str">
        <f t="shared" si="3"/>
        <v/>
      </c>
      <c r="BP33" s="20" t="b">
        <f t="shared" si="4"/>
        <v>0</v>
      </c>
      <c r="BQ33" s="20" t="b">
        <f t="shared" si="5"/>
        <v>0</v>
      </c>
      <c r="BR33" s="20" t="b">
        <f t="shared" si="6"/>
        <v>0</v>
      </c>
      <c r="BS33" s="20" t="str">
        <f t="shared" si="7"/>
        <v/>
      </c>
      <c r="BT33" s="20" t="str">
        <f t="shared" si="8"/>
        <v/>
      </c>
      <c r="BU33" s="20" t="str">
        <f t="shared" si="9"/>
        <v/>
      </c>
      <c r="BV33" s="20" t="str">
        <f t="shared" si="10"/>
        <v/>
      </c>
      <c r="BW33" s="44" t="str">
        <f t="shared" si="11"/>
        <v/>
      </c>
      <c r="BX33" s="45" t="str">
        <f t="shared" si="30"/>
        <v>INCORRECT</v>
      </c>
      <c r="BY33" s="20" t="b">
        <f t="shared" si="31"/>
        <v>0</v>
      </c>
      <c r="BZ33" s="46" t="str">
        <f t="shared" si="12"/>
        <v/>
      </c>
      <c r="CA33" s="20" t="b">
        <f t="shared" si="13"/>
        <v>0</v>
      </c>
      <c r="CB33" s="20" t="b">
        <f t="shared" si="14"/>
        <v>0</v>
      </c>
      <c r="CC33" s="20" t="b">
        <f t="shared" si="15"/>
        <v>0</v>
      </c>
      <c r="CD33" s="20" t="b">
        <f t="shared" si="16"/>
        <v>0</v>
      </c>
      <c r="CE33" s="20" t="b">
        <f t="shared" si="17"/>
        <v>0</v>
      </c>
      <c r="CF33" s="20" t="b">
        <f t="shared" si="18"/>
        <v>0</v>
      </c>
      <c r="CG33" s="20" t="str">
        <f t="shared" si="19"/>
        <v/>
      </c>
      <c r="CH33" s="20" t="str">
        <f t="shared" si="20"/>
        <v/>
      </c>
      <c r="CI33" s="20" t="str">
        <f t="shared" si="21"/>
        <v/>
      </c>
      <c r="CJ33" s="20" t="str">
        <f t="shared" si="22"/>
        <v/>
      </c>
      <c r="CK33" s="20" t="str">
        <f t="shared" si="23"/>
        <v/>
      </c>
      <c r="CL33" s="20" t="str">
        <f t="shared" si="24"/>
        <v/>
      </c>
      <c r="CM33" s="46" t="str">
        <f t="shared" si="25"/>
        <v/>
      </c>
      <c r="CN33" s="46" t="str">
        <f t="shared" si="26"/>
        <v/>
      </c>
      <c r="CO33" s="47" t="str">
        <f t="shared" si="27"/>
        <v>NO</v>
      </c>
      <c r="CP33" s="47" t="str">
        <f t="shared" si="28"/>
        <v>NO</v>
      </c>
      <c r="CQ33" s="45" t="str">
        <f t="shared" si="32"/>
        <v>NO</v>
      </c>
      <c r="CR33" s="45" t="str">
        <f t="shared" si="33"/>
        <v>NO</v>
      </c>
      <c r="CS33" s="47" t="str">
        <f t="shared" si="34"/>
        <v>OK</v>
      </c>
      <c r="CT33" s="20" t="b">
        <f t="shared" si="35"/>
        <v>0</v>
      </c>
      <c r="CU33" s="20" t="b">
        <f t="shared" si="36"/>
        <v>0</v>
      </c>
      <c r="CV33" s="20" t="b">
        <f t="shared" si="37"/>
        <v>0</v>
      </c>
      <c r="CW33" s="20" t="b">
        <f t="shared" si="38"/>
        <v>0</v>
      </c>
      <c r="CX33" s="46" t="str">
        <f t="shared" si="39"/>
        <v>SEQUENCE INCORRECT</v>
      </c>
      <c r="CY33" s="48">
        <f>COUNTIF(B19:B32,T(B33))</f>
        <v>14</v>
      </c>
    </row>
    <row r="34" spans="1:103" s="20" customFormat="1" ht="20.100000000000001" customHeight="1" thickBot="1">
      <c r="A34" s="59"/>
      <c r="B34" s="126"/>
      <c r="C34" s="127"/>
      <c r="D34" s="126"/>
      <c r="E34" s="127"/>
      <c r="F34" s="126"/>
      <c r="G34" s="127"/>
      <c r="H34" s="139" t="str">
        <f>IF(AND(AG34="OK",R34="OK"),IF(AND(A34&lt;&gt;"",D34&lt;&gt;"",F34&lt;&gt;"",OR(D34&lt;=E17,D34="ABS"),OR(F34&lt;=G17,F34="ABS")),IF(AND(F34="ABS"),"ABS",IF(SUM(D34:F34)=0,"ZERO",SUM(D34,F34))),""),"")</f>
        <v/>
      </c>
      <c r="I34" s="140"/>
      <c r="J34" s="140"/>
      <c r="K34" s="140"/>
      <c r="L34" s="140"/>
      <c r="M34" s="140"/>
      <c r="N34" s="140"/>
      <c r="O34" s="140"/>
      <c r="P34" s="141"/>
      <c r="Q34" s="194"/>
      <c r="R34" s="49" t="str">
        <f t="shared" si="1"/>
        <v/>
      </c>
      <c r="S34" s="145" t="str">
        <f>IF(OR(AND(OR(D34&lt;=E17,D34=0,D34="ABS"),OR(F34&lt;=G17,F34=0,F34="ABS"))),IF(OR(AND(A34="",B34="",D34="",F34=""),AND(A34&lt;&gt;"",B34&lt;&gt;"",D34&lt;&gt;"",F34&lt;&gt;"", AG34="OK")),"","Given Marks or Format is incorrect"), "Given Marks or Format is incorrect")</f>
        <v/>
      </c>
      <c r="T34" s="146"/>
      <c r="U34" s="146"/>
      <c r="V34" s="146"/>
      <c r="W34" s="146"/>
      <c r="X34" s="147"/>
      <c r="Y34" s="93"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15"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5"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3" t="b">
        <f>IF(AND( EXACT(LEFT(B34,LEN(G8)), G8),ISNUMBER(INT(MID(B34,(LEN(G8)+1),1))),ISNUMBER(INT(MID(B34,(LEN(G8)+2),1))), MID(B34,(LEN(G8)+1),2)&lt;&gt;"00",OR(ISNUMBER(INT(MID(B34,(LEN(G8)+3),1))),MID(B34,(LEN(G8)+3),1)=""),  OR(AND(ISNUMBER(INT(MID(B34,(LEN(G8)+1),3))),MID(B34,(LEN(G8)+1),1)&lt;&gt;"0", MID(B34,(LEN(G8)+4),1)=""),AND((ISNUMBER(INT(MID(B34,(LEN(G8)+1),2)))),MID(B34,(LEN(G8)+3),1)=""))),"OK")</f>
        <v>0</v>
      </c>
      <c r="AC34" s="14"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5"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6"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0" t="b">
        <f t="shared" si="29"/>
        <v>0</v>
      </c>
      <c r="AG34" s="20" t="str">
        <f t="shared" si="2"/>
        <v>S# INCORRECT</v>
      </c>
      <c r="BO34" s="20" t="str">
        <f t="shared" si="3"/>
        <v/>
      </c>
      <c r="BP34" s="20" t="b">
        <f t="shared" si="4"/>
        <v>0</v>
      </c>
      <c r="BQ34" s="20" t="b">
        <f t="shared" si="5"/>
        <v>0</v>
      </c>
      <c r="BR34" s="20" t="b">
        <f t="shared" si="6"/>
        <v>0</v>
      </c>
      <c r="BS34" s="20" t="str">
        <f t="shared" si="7"/>
        <v/>
      </c>
      <c r="BT34" s="20" t="str">
        <f t="shared" si="8"/>
        <v/>
      </c>
      <c r="BU34" s="20" t="str">
        <f t="shared" si="9"/>
        <v/>
      </c>
      <c r="BV34" s="20" t="str">
        <f t="shared" si="10"/>
        <v/>
      </c>
      <c r="BW34" s="44" t="str">
        <f t="shared" si="11"/>
        <v/>
      </c>
      <c r="BX34" s="45" t="str">
        <f t="shared" si="30"/>
        <v>INCORRECT</v>
      </c>
      <c r="BY34" s="20" t="b">
        <f t="shared" si="31"/>
        <v>0</v>
      </c>
      <c r="BZ34" s="46" t="str">
        <f t="shared" si="12"/>
        <v/>
      </c>
      <c r="CA34" s="20" t="b">
        <f t="shared" si="13"/>
        <v>0</v>
      </c>
      <c r="CB34" s="20" t="b">
        <f t="shared" si="14"/>
        <v>0</v>
      </c>
      <c r="CC34" s="20" t="b">
        <f t="shared" si="15"/>
        <v>0</v>
      </c>
      <c r="CD34" s="20" t="b">
        <f t="shared" si="16"/>
        <v>0</v>
      </c>
      <c r="CE34" s="20" t="b">
        <f t="shared" si="17"/>
        <v>0</v>
      </c>
      <c r="CF34" s="20" t="b">
        <f t="shared" si="18"/>
        <v>0</v>
      </c>
      <c r="CG34" s="20" t="str">
        <f t="shared" si="19"/>
        <v/>
      </c>
      <c r="CH34" s="20" t="str">
        <f t="shared" si="20"/>
        <v/>
      </c>
      <c r="CI34" s="20" t="str">
        <f t="shared" si="21"/>
        <v/>
      </c>
      <c r="CJ34" s="20" t="str">
        <f t="shared" si="22"/>
        <v/>
      </c>
      <c r="CK34" s="20" t="str">
        <f t="shared" si="23"/>
        <v/>
      </c>
      <c r="CL34" s="20" t="str">
        <f t="shared" si="24"/>
        <v/>
      </c>
      <c r="CM34" s="46" t="str">
        <f t="shared" si="25"/>
        <v/>
      </c>
      <c r="CN34" s="46" t="str">
        <f t="shared" si="26"/>
        <v/>
      </c>
      <c r="CO34" s="47" t="str">
        <f t="shared" si="27"/>
        <v>NO</v>
      </c>
      <c r="CP34" s="47" t="str">
        <f t="shared" si="28"/>
        <v>NO</v>
      </c>
      <c r="CQ34" s="45" t="str">
        <f t="shared" si="32"/>
        <v>NO</v>
      </c>
      <c r="CR34" s="45" t="str">
        <f t="shared" si="33"/>
        <v>NO</v>
      </c>
      <c r="CS34" s="47" t="str">
        <f t="shared" si="34"/>
        <v>OK</v>
      </c>
      <c r="CT34" s="20" t="b">
        <f t="shared" si="35"/>
        <v>0</v>
      </c>
      <c r="CU34" s="20" t="b">
        <f t="shared" si="36"/>
        <v>0</v>
      </c>
      <c r="CV34" s="20" t="b">
        <f t="shared" si="37"/>
        <v>0</v>
      </c>
      <c r="CW34" s="20" t="b">
        <f t="shared" si="38"/>
        <v>0</v>
      </c>
      <c r="CX34" s="46" t="str">
        <f t="shared" si="39"/>
        <v>SEQUENCE INCORRECT</v>
      </c>
      <c r="CY34" s="48">
        <f>COUNTIF(B19:B33,T(B34))</f>
        <v>15</v>
      </c>
    </row>
    <row r="35" spans="1:103" s="20" customFormat="1" ht="20.100000000000001" customHeight="1" thickBot="1">
      <c r="A35" s="37"/>
      <c r="B35" s="126"/>
      <c r="C35" s="127"/>
      <c r="D35" s="126"/>
      <c r="E35" s="127"/>
      <c r="F35" s="126"/>
      <c r="G35" s="127"/>
      <c r="H35" s="139" t="str">
        <f>IF(AND(AG35="OK",R35="OK"),IF(AND(A35&lt;&gt;"",D35&lt;&gt;"",F35&lt;&gt;"",OR(D35&lt;=E17,D35="ABS"),OR(F35&lt;=G17,F35="ABS")),IF(AND(F35="ABS"),"ABS",IF(SUM(D35:F35)=0,"ZERO",SUM(D35,F35))),""),"")</f>
        <v/>
      </c>
      <c r="I35" s="140"/>
      <c r="J35" s="140"/>
      <c r="K35" s="140"/>
      <c r="L35" s="140"/>
      <c r="M35" s="140"/>
      <c r="N35" s="140"/>
      <c r="O35" s="140"/>
      <c r="P35" s="141"/>
      <c r="Q35" s="194"/>
      <c r="R35" s="49" t="str">
        <f t="shared" si="1"/>
        <v/>
      </c>
      <c r="S35" s="145" t="str">
        <f>IF(OR(AND(OR(D35&lt;=E17,D35=0,D35="ABS"),OR(F35&lt;=G17,F35=0,F35="ABS"))),IF(OR(AND(A35="",B35="",D35="",F35=""),AND(A35&lt;&gt;"",B35&lt;&gt;"",D35&lt;&gt;"",F35&lt;&gt;"", AG35="OK")),"","Given Marks or Format is incorrect"), "Given Marks or Format is incorrect")</f>
        <v/>
      </c>
      <c r="T35" s="146"/>
      <c r="U35" s="146"/>
      <c r="V35" s="146"/>
      <c r="W35" s="146"/>
      <c r="X35" s="147"/>
      <c r="Y35" s="93"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15"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5"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3" t="b">
        <f>IF(AND( EXACT(LEFT(B35,LEN(G8)), G8),ISNUMBER(INT(MID(B35,(LEN(G8)+1),1))),ISNUMBER(INT(MID(B35,(LEN(G8)+2),1))), MID(B35,(LEN(G8)+1),2)&lt;&gt;"00",OR(ISNUMBER(INT(MID(B35,(LEN(G8)+3),1))),MID(B35,(LEN(G8)+3),1)=""),  OR(AND(ISNUMBER(INT(MID(B35,(LEN(G8)+1),3))),MID(B35,(LEN(G8)+1),1)&lt;&gt;"0", MID(B35,(LEN(G8)+4),1)=""),AND((ISNUMBER(INT(MID(B35,(LEN(G8)+1),2)))),MID(B35,(LEN(G8)+3),1)=""))),"OK")</f>
        <v>0</v>
      </c>
      <c r="AC35" s="14"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5"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6"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0" t="b">
        <f t="shared" si="29"/>
        <v>0</v>
      </c>
      <c r="AG35" s="20" t="str">
        <f t="shared" si="2"/>
        <v>S# INCORRECT</v>
      </c>
      <c r="BO35" s="20" t="str">
        <f t="shared" si="3"/>
        <v/>
      </c>
      <c r="BP35" s="20" t="b">
        <f t="shared" si="4"/>
        <v>0</v>
      </c>
      <c r="BQ35" s="20" t="b">
        <f t="shared" si="5"/>
        <v>0</v>
      </c>
      <c r="BR35" s="20" t="b">
        <f t="shared" si="6"/>
        <v>0</v>
      </c>
      <c r="BS35" s="20" t="str">
        <f t="shared" si="7"/>
        <v/>
      </c>
      <c r="BT35" s="20" t="str">
        <f t="shared" si="8"/>
        <v/>
      </c>
      <c r="BU35" s="20" t="str">
        <f t="shared" si="9"/>
        <v/>
      </c>
      <c r="BV35" s="20" t="str">
        <f t="shared" si="10"/>
        <v/>
      </c>
      <c r="BW35" s="44" t="str">
        <f t="shared" si="11"/>
        <v/>
      </c>
      <c r="BX35" s="45" t="str">
        <f t="shared" si="30"/>
        <v>INCORRECT</v>
      </c>
      <c r="BY35" s="20" t="b">
        <f t="shared" si="31"/>
        <v>0</v>
      </c>
      <c r="BZ35" s="46" t="str">
        <f t="shared" si="12"/>
        <v/>
      </c>
      <c r="CA35" s="20" t="b">
        <f t="shared" si="13"/>
        <v>0</v>
      </c>
      <c r="CB35" s="20" t="b">
        <f t="shared" si="14"/>
        <v>0</v>
      </c>
      <c r="CC35" s="20" t="b">
        <f t="shared" si="15"/>
        <v>0</v>
      </c>
      <c r="CD35" s="20" t="b">
        <f t="shared" si="16"/>
        <v>0</v>
      </c>
      <c r="CE35" s="20" t="b">
        <f t="shared" si="17"/>
        <v>0</v>
      </c>
      <c r="CF35" s="20" t="b">
        <f t="shared" si="18"/>
        <v>0</v>
      </c>
      <c r="CG35" s="20" t="str">
        <f t="shared" si="19"/>
        <v/>
      </c>
      <c r="CH35" s="20" t="str">
        <f t="shared" si="20"/>
        <v/>
      </c>
      <c r="CI35" s="20" t="str">
        <f t="shared" si="21"/>
        <v/>
      </c>
      <c r="CJ35" s="20" t="str">
        <f t="shared" si="22"/>
        <v/>
      </c>
      <c r="CK35" s="20" t="str">
        <f t="shared" si="23"/>
        <v/>
      </c>
      <c r="CL35" s="20" t="str">
        <f t="shared" si="24"/>
        <v/>
      </c>
      <c r="CM35" s="46" t="str">
        <f t="shared" si="25"/>
        <v/>
      </c>
      <c r="CN35" s="46" t="str">
        <f t="shared" si="26"/>
        <v/>
      </c>
      <c r="CO35" s="47" t="str">
        <f t="shared" si="27"/>
        <v>NO</v>
      </c>
      <c r="CP35" s="47" t="str">
        <f t="shared" si="28"/>
        <v>NO</v>
      </c>
      <c r="CQ35" s="45" t="str">
        <f t="shared" si="32"/>
        <v>NO</v>
      </c>
      <c r="CR35" s="45" t="str">
        <f t="shared" si="33"/>
        <v>NO</v>
      </c>
      <c r="CS35" s="47" t="str">
        <f t="shared" si="34"/>
        <v>OK</v>
      </c>
      <c r="CT35" s="20" t="b">
        <f t="shared" si="35"/>
        <v>0</v>
      </c>
      <c r="CU35" s="20" t="b">
        <f t="shared" si="36"/>
        <v>0</v>
      </c>
      <c r="CV35" s="20" t="b">
        <f t="shared" si="37"/>
        <v>0</v>
      </c>
      <c r="CW35" s="20" t="b">
        <f t="shared" si="38"/>
        <v>0</v>
      </c>
      <c r="CX35" s="46" t="str">
        <f t="shared" si="39"/>
        <v>SEQUENCE INCORRECT</v>
      </c>
      <c r="CY35" s="48">
        <f>COUNTIF(B19:B34,T(B35))</f>
        <v>16</v>
      </c>
    </row>
    <row r="36" spans="1:103" s="20" customFormat="1" ht="20.100000000000001" customHeight="1" thickBot="1">
      <c r="A36" s="59"/>
      <c r="B36" s="126"/>
      <c r="C36" s="127"/>
      <c r="D36" s="126"/>
      <c r="E36" s="127"/>
      <c r="F36" s="126"/>
      <c r="G36" s="127"/>
      <c r="H36" s="139" t="str">
        <f>IF(AND(AG36="OK",R36="OK"),IF(AND(A36&lt;&gt;"",D36&lt;&gt;"",F36&lt;&gt;"",OR(D36&lt;=E17,D36="ABS"),OR(F36&lt;=G17,F36="ABS")),IF(AND(F36="ABS"),"ABS",IF(SUM(D36:F36)=0,"ZERO",SUM(D36,F36))),""),"")</f>
        <v/>
      </c>
      <c r="I36" s="140"/>
      <c r="J36" s="140"/>
      <c r="K36" s="140"/>
      <c r="L36" s="140"/>
      <c r="M36" s="140"/>
      <c r="N36" s="140"/>
      <c r="O36" s="140"/>
      <c r="P36" s="141"/>
      <c r="Q36" s="194"/>
      <c r="R36" s="49" t="str">
        <f t="shared" si="1"/>
        <v/>
      </c>
      <c r="S36" s="145" t="str">
        <f>IF(OR(AND(OR(D36&lt;=E17,D36=0,D36="ABS"),OR(F36&lt;=G17,F36=0,F36="ABS"))),IF(OR(AND(A36="",B36="",D36="",F36=""),AND(A36&lt;&gt;"",B36&lt;&gt;"",D36&lt;&gt;"",F36&lt;&gt;"", AG36="OK")),"","Given Marks or Format is incorrect"), "Given Marks or Format is incorrect")</f>
        <v/>
      </c>
      <c r="T36" s="146"/>
      <c r="U36" s="146"/>
      <c r="V36" s="146"/>
      <c r="W36" s="146"/>
      <c r="X36" s="147"/>
      <c r="Y36" s="93"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15"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5"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3" t="b">
        <f>IF(AND( EXACT(LEFT(B36,LEN(G8)), G8),ISNUMBER(INT(MID(B36,(LEN(G8)+1),1))),ISNUMBER(INT(MID(B36,(LEN(G8)+2),1))), MID(B36,(LEN(G8)+1),2)&lt;&gt;"00",OR(ISNUMBER(INT(MID(B36,(LEN(G8)+3),1))),MID(B36,(LEN(G8)+3),1)=""),  OR(AND(ISNUMBER(INT(MID(B36,(LEN(G8)+1),3))),MID(B36,(LEN(G8)+1),1)&lt;&gt;"0", MID(B36,(LEN(G8)+4),1)=""),AND((ISNUMBER(INT(MID(B36,(LEN(G8)+1),2)))),MID(B36,(LEN(G8)+3),1)=""))),"OK")</f>
        <v>0</v>
      </c>
      <c r="AC36" s="14"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5"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6"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0" t="b">
        <f t="shared" si="29"/>
        <v>0</v>
      </c>
      <c r="AG36" s="20" t="str">
        <f t="shared" si="2"/>
        <v>S# INCORRECT</v>
      </c>
      <c r="BO36" s="20" t="str">
        <f t="shared" si="3"/>
        <v/>
      </c>
      <c r="BP36" s="20" t="b">
        <f t="shared" si="4"/>
        <v>0</v>
      </c>
      <c r="BQ36" s="20" t="b">
        <f t="shared" si="5"/>
        <v>0</v>
      </c>
      <c r="BR36" s="20" t="b">
        <f t="shared" si="6"/>
        <v>0</v>
      </c>
      <c r="BS36" s="20" t="str">
        <f t="shared" si="7"/>
        <v/>
      </c>
      <c r="BT36" s="20" t="str">
        <f t="shared" si="8"/>
        <v/>
      </c>
      <c r="BU36" s="20" t="str">
        <f t="shared" si="9"/>
        <v/>
      </c>
      <c r="BV36" s="20" t="str">
        <f t="shared" si="10"/>
        <v/>
      </c>
      <c r="BW36" s="44" t="str">
        <f t="shared" si="11"/>
        <v/>
      </c>
      <c r="BX36" s="45" t="str">
        <f t="shared" si="30"/>
        <v>INCORRECT</v>
      </c>
      <c r="BY36" s="20" t="b">
        <f t="shared" si="31"/>
        <v>0</v>
      </c>
      <c r="BZ36" s="46" t="str">
        <f t="shared" si="12"/>
        <v/>
      </c>
      <c r="CA36" s="20" t="b">
        <f t="shared" si="13"/>
        <v>0</v>
      </c>
      <c r="CB36" s="20" t="b">
        <f t="shared" si="14"/>
        <v>0</v>
      </c>
      <c r="CC36" s="20" t="b">
        <f t="shared" si="15"/>
        <v>0</v>
      </c>
      <c r="CD36" s="20" t="b">
        <f t="shared" si="16"/>
        <v>0</v>
      </c>
      <c r="CE36" s="20" t="b">
        <f t="shared" si="17"/>
        <v>0</v>
      </c>
      <c r="CF36" s="20" t="b">
        <f t="shared" si="18"/>
        <v>0</v>
      </c>
      <c r="CG36" s="20" t="str">
        <f t="shared" si="19"/>
        <v/>
      </c>
      <c r="CH36" s="20" t="str">
        <f t="shared" si="20"/>
        <v/>
      </c>
      <c r="CI36" s="20" t="str">
        <f t="shared" si="21"/>
        <v/>
      </c>
      <c r="CJ36" s="20" t="str">
        <f t="shared" si="22"/>
        <v/>
      </c>
      <c r="CK36" s="20" t="str">
        <f t="shared" si="23"/>
        <v/>
      </c>
      <c r="CL36" s="20" t="str">
        <f t="shared" si="24"/>
        <v/>
      </c>
      <c r="CM36" s="46" t="str">
        <f t="shared" si="25"/>
        <v/>
      </c>
      <c r="CN36" s="46" t="str">
        <f t="shared" si="26"/>
        <v/>
      </c>
      <c r="CO36" s="47" t="str">
        <f t="shared" si="27"/>
        <v>NO</v>
      </c>
      <c r="CP36" s="47" t="str">
        <f t="shared" si="28"/>
        <v>NO</v>
      </c>
      <c r="CQ36" s="45" t="str">
        <f t="shared" si="32"/>
        <v>NO</v>
      </c>
      <c r="CR36" s="45" t="str">
        <f t="shared" si="33"/>
        <v>NO</v>
      </c>
      <c r="CS36" s="47" t="str">
        <f t="shared" si="34"/>
        <v>OK</v>
      </c>
      <c r="CT36" s="20" t="b">
        <f t="shared" si="35"/>
        <v>0</v>
      </c>
      <c r="CU36" s="20" t="b">
        <f t="shared" si="36"/>
        <v>0</v>
      </c>
      <c r="CV36" s="20" t="b">
        <f t="shared" si="37"/>
        <v>0</v>
      </c>
      <c r="CW36" s="20" t="b">
        <f t="shared" si="38"/>
        <v>0</v>
      </c>
      <c r="CX36" s="46" t="str">
        <f t="shared" si="39"/>
        <v>SEQUENCE INCORRECT</v>
      </c>
      <c r="CY36" s="48">
        <f>COUNTIF(B19:B35,T(B36))</f>
        <v>17</v>
      </c>
    </row>
    <row r="37" spans="1:103" s="20" customFormat="1" ht="20.100000000000001" customHeight="1" thickBot="1">
      <c r="A37" s="37"/>
      <c r="B37" s="126"/>
      <c r="C37" s="127"/>
      <c r="D37" s="126"/>
      <c r="E37" s="127"/>
      <c r="F37" s="126"/>
      <c r="G37" s="127"/>
      <c r="H37" s="139" t="str">
        <f>IF(AND(AG37="OK",R37="OK"),IF(AND(A37&lt;&gt;"",D37&lt;&gt;"",F37&lt;&gt;"",OR(D37&lt;=E17,D37="ABS"),OR(F37&lt;=G17,F37="ABS")),IF(AND(F37="ABS"),"ABS",IF(SUM(D37:F37)=0,"ZERO",SUM(D37,F37))),""),"")</f>
        <v/>
      </c>
      <c r="I37" s="140"/>
      <c r="J37" s="140"/>
      <c r="K37" s="140"/>
      <c r="L37" s="140"/>
      <c r="M37" s="140"/>
      <c r="N37" s="140"/>
      <c r="O37" s="140"/>
      <c r="P37" s="141"/>
      <c r="Q37" s="194"/>
      <c r="R37" s="49" t="str">
        <f t="shared" si="1"/>
        <v/>
      </c>
      <c r="S37" s="145" t="str">
        <f>IF(OR(AND(OR(D37&lt;=E17,D37=0,D37="ABS"),OR(F37&lt;=G17,F37=0,F37="ABS"))),IF(OR(AND(A37="",B37="",D37="",F37=""),AND(A37&lt;&gt;"",B37&lt;&gt;"",D37&lt;&gt;"",F37&lt;&gt;"", AG37="OK")),"","Given Marks or Format is incorrect"), "Given Marks or Format is incorrect")</f>
        <v/>
      </c>
      <c r="T37" s="146"/>
      <c r="U37" s="146"/>
      <c r="V37" s="146"/>
      <c r="W37" s="146"/>
      <c r="X37" s="147"/>
      <c r="Y37" s="93"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15"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5"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3" t="b">
        <f>IF(AND( EXACT(LEFT(B37,LEN(G8)), G8),ISNUMBER(INT(MID(B37,(LEN(G8)+1),1))),ISNUMBER(INT(MID(B37,(LEN(G8)+2),1))), MID(B37,(LEN(G8)+1),2)&lt;&gt;"00",OR(ISNUMBER(INT(MID(B37,(LEN(G8)+3),1))),MID(B37,(LEN(G8)+3),1)=""),  OR(AND(ISNUMBER(INT(MID(B37,(LEN(G8)+1),3))),MID(B37,(LEN(G8)+1),1)&lt;&gt;"0", MID(B37,(LEN(G8)+4),1)=""),AND((ISNUMBER(INT(MID(B37,(LEN(G8)+1),2)))),MID(B37,(LEN(G8)+3),1)=""))),"OK")</f>
        <v>0</v>
      </c>
      <c r="AC37" s="14"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5"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6"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0" t="b">
        <f t="shared" si="29"/>
        <v>0</v>
      </c>
      <c r="AG37" s="20" t="str">
        <f t="shared" si="2"/>
        <v>S# INCORRECT</v>
      </c>
      <c r="BO37" s="20" t="str">
        <f t="shared" si="3"/>
        <v/>
      </c>
      <c r="BP37" s="20" t="b">
        <f t="shared" si="4"/>
        <v>0</v>
      </c>
      <c r="BQ37" s="20" t="b">
        <f t="shared" si="5"/>
        <v>0</v>
      </c>
      <c r="BR37" s="20" t="b">
        <f t="shared" si="6"/>
        <v>0</v>
      </c>
      <c r="BS37" s="20" t="str">
        <f t="shared" si="7"/>
        <v/>
      </c>
      <c r="BT37" s="20" t="str">
        <f t="shared" si="8"/>
        <v/>
      </c>
      <c r="BU37" s="20" t="str">
        <f t="shared" si="9"/>
        <v/>
      </c>
      <c r="BV37" s="20" t="str">
        <f t="shared" si="10"/>
        <v/>
      </c>
      <c r="BW37" s="44" t="str">
        <f t="shared" si="11"/>
        <v/>
      </c>
      <c r="BX37" s="45" t="str">
        <f t="shared" si="30"/>
        <v>INCORRECT</v>
      </c>
      <c r="BY37" s="20" t="b">
        <f t="shared" si="31"/>
        <v>0</v>
      </c>
      <c r="BZ37" s="46" t="str">
        <f t="shared" si="12"/>
        <v/>
      </c>
      <c r="CA37" s="20" t="b">
        <f t="shared" si="13"/>
        <v>0</v>
      </c>
      <c r="CB37" s="20" t="b">
        <f t="shared" si="14"/>
        <v>0</v>
      </c>
      <c r="CC37" s="20" t="b">
        <f t="shared" si="15"/>
        <v>0</v>
      </c>
      <c r="CD37" s="20" t="b">
        <f t="shared" si="16"/>
        <v>0</v>
      </c>
      <c r="CE37" s="20" t="b">
        <f t="shared" si="17"/>
        <v>0</v>
      </c>
      <c r="CF37" s="20" t="b">
        <f t="shared" si="18"/>
        <v>0</v>
      </c>
      <c r="CG37" s="20" t="str">
        <f t="shared" si="19"/>
        <v/>
      </c>
      <c r="CH37" s="20" t="str">
        <f t="shared" si="20"/>
        <v/>
      </c>
      <c r="CI37" s="20" t="str">
        <f t="shared" si="21"/>
        <v/>
      </c>
      <c r="CJ37" s="20" t="str">
        <f t="shared" si="22"/>
        <v/>
      </c>
      <c r="CK37" s="20" t="str">
        <f t="shared" si="23"/>
        <v/>
      </c>
      <c r="CL37" s="20" t="str">
        <f t="shared" si="24"/>
        <v/>
      </c>
      <c r="CM37" s="46" t="str">
        <f t="shared" si="25"/>
        <v/>
      </c>
      <c r="CN37" s="46" t="str">
        <f t="shared" si="26"/>
        <v/>
      </c>
      <c r="CO37" s="47" t="str">
        <f t="shared" si="27"/>
        <v>NO</v>
      </c>
      <c r="CP37" s="47" t="str">
        <f t="shared" si="28"/>
        <v>NO</v>
      </c>
      <c r="CQ37" s="45" t="str">
        <f t="shared" si="32"/>
        <v>NO</v>
      </c>
      <c r="CR37" s="45" t="str">
        <f t="shared" si="33"/>
        <v>NO</v>
      </c>
      <c r="CS37" s="47" t="str">
        <f t="shared" si="34"/>
        <v>OK</v>
      </c>
      <c r="CT37" s="20" t="b">
        <f t="shared" si="35"/>
        <v>0</v>
      </c>
      <c r="CU37" s="20" t="b">
        <f t="shared" si="36"/>
        <v>0</v>
      </c>
      <c r="CV37" s="20" t="b">
        <f t="shared" si="37"/>
        <v>0</v>
      </c>
      <c r="CW37" s="20" t="b">
        <f t="shared" si="38"/>
        <v>0</v>
      </c>
      <c r="CX37" s="46" t="str">
        <f t="shared" si="39"/>
        <v>SEQUENCE INCORRECT</v>
      </c>
      <c r="CY37" s="48">
        <f>COUNTIF(B19:B36,T(B37))</f>
        <v>18</v>
      </c>
    </row>
    <row r="38" spans="1:103" s="20" customFormat="1" ht="20.100000000000001" customHeight="1" thickBot="1">
      <c r="A38" s="37"/>
      <c r="B38" s="126"/>
      <c r="C38" s="127"/>
      <c r="D38" s="126"/>
      <c r="E38" s="127"/>
      <c r="F38" s="126"/>
      <c r="G38" s="127"/>
      <c r="H38" s="139" t="str">
        <f>IF(AND(AG38="OK",R38="OK"),IF(AND(A38&lt;&gt;"",D38&lt;&gt;"",F38&lt;&gt;"",OR(D38&lt;=E17,D38="ABS"),OR(F38&lt;=G17,F38="ABS")),IF(AND(F38="ABS"),"ABS",IF(SUM(D38:F38)=0,"ZERO",SUM(D38,F38))),""),"")</f>
        <v/>
      </c>
      <c r="I38" s="140"/>
      <c r="J38" s="140"/>
      <c r="K38" s="140"/>
      <c r="L38" s="140"/>
      <c r="M38" s="140"/>
      <c r="N38" s="140"/>
      <c r="O38" s="140"/>
      <c r="P38" s="141"/>
      <c r="Q38" s="194"/>
      <c r="R38" s="49" t="str">
        <f t="shared" si="1"/>
        <v/>
      </c>
      <c r="S38" s="145" t="str">
        <f>IF(OR(AND(OR(D38&lt;=E17,D38=0,D38="ABS"),OR(F38&lt;=G17,F38=0,F38="ABS"))),IF(OR(AND(A38="",B38="",D38="",F38=""),AND(A38&lt;&gt;"",B38&lt;&gt;"",D38&lt;&gt;"",F38&lt;&gt;"", AG38="OK")),"","Given Marks or Format is incorrect"), "Given Marks or Format is incorrect")</f>
        <v/>
      </c>
      <c r="T38" s="146"/>
      <c r="U38" s="146"/>
      <c r="V38" s="146"/>
      <c r="W38" s="146"/>
      <c r="X38" s="147"/>
      <c r="Y38" s="93"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15"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5"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3" t="b">
        <f>IF(AND( EXACT(LEFT(B38,LEN(G8)), G8),ISNUMBER(INT(MID(B38,(LEN(G8)+1),1))),ISNUMBER(INT(MID(B38,(LEN(G8)+2),1))), MID(B38,(LEN(G8)+1),2)&lt;&gt;"00",OR(ISNUMBER(INT(MID(B38,(LEN(G8)+3),1))),MID(B38,(LEN(G8)+3),1)=""),  OR(AND(ISNUMBER(INT(MID(B38,(LEN(G8)+1),3))),MID(B38,(LEN(G8)+1),1)&lt;&gt;"0", MID(B38,(LEN(G8)+4),1)=""),AND((ISNUMBER(INT(MID(B38,(LEN(G8)+1),2)))),MID(B38,(LEN(G8)+3),1)=""))),"OK")</f>
        <v>0</v>
      </c>
      <c r="AC38" s="14"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5"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6"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0" t="b">
        <f t="shared" si="29"/>
        <v>0</v>
      </c>
      <c r="AG38" s="20" t="str">
        <f t="shared" si="2"/>
        <v>S# INCORRECT</v>
      </c>
      <c r="BO38" s="20" t="str">
        <f t="shared" si="3"/>
        <v/>
      </c>
      <c r="BP38" s="20" t="b">
        <f t="shared" si="4"/>
        <v>0</v>
      </c>
      <c r="BQ38" s="20" t="b">
        <f t="shared" si="5"/>
        <v>0</v>
      </c>
      <c r="BR38" s="20" t="b">
        <f t="shared" si="6"/>
        <v>0</v>
      </c>
      <c r="BS38" s="20" t="str">
        <f t="shared" si="7"/>
        <v/>
      </c>
      <c r="BT38" s="20" t="str">
        <f t="shared" si="8"/>
        <v/>
      </c>
      <c r="BU38" s="20" t="str">
        <f t="shared" si="9"/>
        <v/>
      </c>
      <c r="BV38" s="20" t="str">
        <f t="shared" si="10"/>
        <v/>
      </c>
      <c r="BW38" s="44" t="str">
        <f t="shared" si="11"/>
        <v/>
      </c>
      <c r="BX38" s="45" t="str">
        <f t="shared" si="30"/>
        <v>INCORRECT</v>
      </c>
      <c r="BY38" s="20" t="b">
        <f t="shared" si="31"/>
        <v>0</v>
      </c>
      <c r="BZ38" s="46" t="str">
        <f t="shared" si="12"/>
        <v/>
      </c>
      <c r="CA38" s="20" t="b">
        <f t="shared" si="13"/>
        <v>0</v>
      </c>
      <c r="CB38" s="20" t="b">
        <f t="shared" si="14"/>
        <v>0</v>
      </c>
      <c r="CC38" s="20" t="b">
        <f t="shared" si="15"/>
        <v>0</v>
      </c>
      <c r="CD38" s="20" t="b">
        <f t="shared" si="16"/>
        <v>0</v>
      </c>
      <c r="CE38" s="20" t="b">
        <f t="shared" si="17"/>
        <v>0</v>
      </c>
      <c r="CF38" s="20" t="b">
        <f t="shared" si="18"/>
        <v>0</v>
      </c>
      <c r="CG38" s="20" t="str">
        <f t="shared" si="19"/>
        <v/>
      </c>
      <c r="CH38" s="20" t="str">
        <f t="shared" si="20"/>
        <v/>
      </c>
      <c r="CI38" s="20" t="str">
        <f t="shared" si="21"/>
        <v/>
      </c>
      <c r="CJ38" s="20" t="str">
        <f t="shared" si="22"/>
        <v/>
      </c>
      <c r="CK38" s="20" t="str">
        <f t="shared" si="23"/>
        <v/>
      </c>
      <c r="CL38" s="20" t="str">
        <f t="shared" si="24"/>
        <v/>
      </c>
      <c r="CM38" s="46" t="str">
        <f t="shared" si="25"/>
        <v/>
      </c>
      <c r="CN38" s="46" t="str">
        <f t="shared" si="26"/>
        <v/>
      </c>
      <c r="CO38" s="47" t="str">
        <f t="shared" si="27"/>
        <v>NO</v>
      </c>
      <c r="CP38" s="47" t="str">
        <f t="shared" si="28"/>
        <v>NO</v>
      </c>
      <c r="CQ38" s="45" t="str">
        <f t="shared" si="32"/>
        <v>NO</v>
      </c>
      <c r="CR38" s="45" t="str">
        <f t="shared" si="33"/>
        <v>NO</v>
      </c>
      <c r="CS38" s="47" t="str">
        <f t="shared" si="34"/>
        <v>OK</v>
      </c>
      <c r="CT38" s="20" t="b">
        <f t="shared" si="35"/>
        <v>0</v>
      </c>
      <c r="CU38" s="20" t="b">
        <f t="shared" si="36"/>
        <v>0</v>
      </c>
      <c r="CV38" s="20" t="b">
        <f t="shared" si="37"/>
        <v>0</v>
      </c>
      <c r="CW38" s="20" t="b">
        <f t="shared" si="38"/>
        <v>0</v>
      </c>
      <c r="CX38" s="46" t="str">
        <f t="shared" si="39"/>
        <v>SEQUENCE INCORRECT</v>
      </c>
      <c r="CY38" s="48">
        <f>COUNTIF(B19:B37,T(B38))</f>
        <v>19</v>
      </c>
    </row>
    <row r="39" spans="1:103" ht="14.25" customHeight="1" thickBot="1">
      <c r="A39" s="42" t="s">
        <v>140</v>
      </c>
      <c r="B39" s="42" t="s">
        <v>140</v>
      </c>
      <c r="C39" s="151" t="s">
        <v>127</v>
      </c>
      <c r="D39" s="151"/>
      <c r="E39" s="151"/>
      <c r="F39" s="151"/>
      <c r="G39" s="151"/>
      <c r="H39" s="151"/>
      <c r="I39" s="151"/>
      <c r="J39" s="151"/>
      <c r="K39" s="151"/>
      <c r="L39" s="151"/>
      <c r="M39" s="151"/>
      <c r="N39" s="151"/>
      <c r="O39" s="151"/>
      <c r="P39" s="151"/>
      <c r="Q39" s="194"/>
      <c r="R39" s="19">
        <f>COUNTIF(R19:R38,"FORMAT INCORRECT")+COUNTIF(R19:R38,"SEQUENCE INCORRECT")</f>
        <v>0</v>
      </c>
      <c r="S39" s="142">
        <f>COUNTIF(S19:S38,"Given Marks or Format is incorrect")</f>
        <v>0</v>
      </c>
      <c r="T39" s="143"/>
      <c r="U39" s="143"/>
      <c r="V39" s="143"/>
      <c r="W39" s="143"/>
      <c r="X39" s="143"/>
      <c r="Y39" s="143"/>
      <c r="Z39" s="143"/>
      <c r="AA39" s="143"/>
      <c r="AB39" s="143"/>
      <c r="AC39" s="144"/>
    </row>
    <row r="40" spans="1:103" ht="11.25" customHeight="1" thickBot="1">
      <c r="A40" s="43" t="s">
        <v>140</v>
      </c>
      <c r="B40" s="43" t="s">
        <v>140</v>
      </c>
      <c r="C40" s="152"/>
      <c r="D40" s="152"/>
      <c r="E40" s="152"/>
      <c r="F40" s="152"/>
      <c r="G40" s="152"/>
      <c r="H40" s="152"/>
      <c r="I40" s="152"/>
      <c r="J40" s="152"/>
      <c r="K40" s="152"/>
      <c r="L40" s="152"/>
      <c r="M40" s="152"/>
      <c r="N40" s="152"/>
      <c r="O40" s="152"/>
      <c r="P40" s="152"/>
      <c r="Q40" s="194"/>
      <c r="R40" s="289"/>
      <c r="S40" s="289"/>
      <c r="T40" s="289"/>
      <c r="U40" s="289"/>
      <c r="V40" s="289"/>
      <c r="W40" s="289"/>
      <c r="X40" s="289"/>
      <c r="Y40" s="85"/>
      <c r="Z40" s="73"/>
      <c r="AA40" s="73"/>
    </row>
    <row r="41" spans="1:103" ht="15.75" customHeight="1">
      <c r="A41" s="231"/>
      <c r="B41" s="231"/>
      <c r="C41" s="231"/>
      <c r="D41" s="231"/>
      <c r="E41" s="231"/>
      <c r="F41" s="231"/>
      <c r="G41" s="231"/>
      <c r="H41" s="231"/>
      <c r="I41" s="231"/>
      <c r="J41" s="231"/>
      <c r="K41" s="231"/>
      <c r="L41" s="231"/>
      <c r="M41" s="231"/>
      <c r="N41" s="231"/>
      <c r="O41" s="231"/>
      <c r="P41" s="231"/>
      <c r="Q41" s="194"/>
      <c r="R41" s="221" t="s">
        <v>130</v>
      </c>
      <c r="S41" s="222"/>
      <c r="T41" s="223"/>
      <c r="U41" s="227">
        <f>SUM(R39:AC39)</f>
        <v>0</v>
      </c>
      <c r="V41" s="228"/>
      <c r="W41" s="218"/>
      <c r="X41" s="111"/>
      <c r="Y41" s="86"/>
      <c r="Z41" s="74"/>
      <c r="AA41" s="74"/>
    </row>
    <row r="42" spans="1:103" ht="24.75" customHeight="1" thickBot="1">
      <c r="A42" s="232"/>
      <c r="B42" s="232"/>
      <c r="C42" s="232"/>
      <c r="D42" s="232"/>
      <c r="E42" s="232"/>
      <c r="F42" s="232"/>
      <c r="G42" s="232"/>
      <c r="H42" s="232"/>
      <c r="I42" s="232"/>
      <c r="J42" s="232"/>
      <c r="K42" s="232"/>
      <c r="L42" s="232"/>
      <c r="M42" s="232"/>
      <c r="N42" s="232"/>
      <c r="O42" s="232"/>
      <c r="P42" s="232"/>
      <c r="Q42" s="194"/>
      <c r="R42" s="224"/>
      <c r="S42" s="225"/>
      <c r="T42" s="226"/>
      <c r="U42" s="229"/>
      <c r="V42" s="230"/>
      <c r="W42" s="218"/>
      <c r="X42" s="111"/>
      <c r="Y42" s="86"/>
      <c r="Z42" s="74"/>
      <c r="AA42" s="74"/>
    </row>
    <row r="43" spans="1:103" ht="15.75" customHeight="1">
      <c r="A43" s="148" t="s">
        <v>129</v>
      </c>
      <c r="B43" s="148"/>
      <c r="C43" s="148"/>
      <c r="D43" s="111"/>
      <c r="E43" s="111"/>
      <c r="F43" s="148" t="s">
        <v>16</v>
      </c>
      <c r="G43" s="148"/>
      <c r="H43" s="148"/>
      <c r="I43" s="148"/>
      <c r="J43" s="111"/>
      <c r="K43" s="111"/>
      <c r="L43" s="148" t="s">
        <v>17</v>
      </c>
      <c r="M43" s="148"/>
      <c r="N43" s="148"/>
      <c r="O43" s="148"/>
      <c r="P43" s="148"/>
      <c r="Q43" s="194"/>
      <c r="R43" s="202" t="s">
        <v>147</v>
      </c>
      <c r="S43" s="203"/>
      <c r="T43" s="203"/>
      <c r="U43" s="203"/>
      <c r="V43" s="203"/>
      <c r="W43" s="203"/>
      <c r="X43" s="204"/>
      <c r="Y43" s="83"/>
      <c r="Z43" s="72"/>
      <c r="AA43" s="72"/>
    </row>
    <row r="44" spans="1:103" ht="15.75" customHeight="1">
      <c r="A44" s="149"/>
      <c r="B44" s="149"/>
      <c r="C44" s="149"/>
      <c r="D44" s="111"/>
      <c r="E44" s="111"/>
      <c r="F44" s="149"/>
      <c r="G44" s="149"/>
      <c r="H44" s="149"/>
      <c r="I44" s="149"/>
      <c r="J44" s="111"/>
      <c r="K44" s="111"/>
      <c r="L44" s="149"/>
      <c r="M44" s="149"/>
      <c r="N44" s="149"/>
      <c r="O44" s="149"/>
      <c r="P44" s="149"/>
      <c r="Q44" s="194"/>
      <c r="R44" s="205"/>
      <c r="S44" s="206"/>
      <c r="T44" s="206"/>
      <c r="U44" s="206"/>
      <c r="V44" s="206"/>
      <c r="W44" s="206"/>
      <c r="X44" s="207"/>
      <c r="Y44" s="83"/>
      <c r="Z44" s="72"/>
      <c r="AA44" s="72"/>
    </row>
    <row r="45" spans="1:103" ht="15.75" customHeight="1">
      <c r="A45" s="150"/>
      <c r="B45" s="150"/>
      <c r="C45" s="150"/>
      <c r="D45" s="233"/>
      <c r="E45" s="233"/>
      <c r="F45" s="150"/>
      <c r="G45" s="150"/>
      <c r="H45" s="150"/>
      <c r="I45" s="150"/>
      <c r="J45" s="233"/>
      <c r="K45" s="233"/>
      <c r="L45" s="150"/>
      <c r="M45" s="150"/>
      <c r="N45" s="150"/>
      <c r="O45" s="150"/>
      <c r="P45" s="150"/>
      <c r="Q45" s="194"/>
      <c r="R45" s="205"/>
      <c r="S45" s="206"/>
      <c r="T45" s="206"/>
      <c r="U45" s="206"/>
      <c r="V45" s="206"/>
      <c r="W45" s="206"/>
      <c r="X45" s="207"/>
      <c r="Y45" s="83"/>
      <c r="Z45" s="72"/>
      <c r="AA45" s="72"/>
    </row>
    <row r="46" spans="1:103" ht="15.75" customHeight="1">
      <c r="A46" s="34" t="s">
        <v>13</v>
      </c>
      <c r="B46" s="252" t="s">
        <v>169</v>
      </c>
      <c r="C46" s="253"/>
      <c r="D46" s="253"/>
      <c r="E46" s="253"/>
      <c r="F46" s="253"/>
      <c r="G46" s="253"/>
      <c r="H46" s="253"/>
      <c r="I46" s="253"/>
      <c r="J46" s="253"/>
      <c r="K46" s="253"/>
      <c r="L46" s="253"/>
      <c r="M46" s="253"/>
      <c r="N46" s="253"/>
      <c r="O46" s="253"/>
      <c r="P46" s="254"/>
      <c r="Q46" s="194"/>
      <c r="R46" s="205"/>
      <c r="S46" s="206"/>
      <c r="T46" s="206"/>
      <c r="U46" s="206"/>
      <c r="V46" s="206"/>
      <c r="W46" s="206"/>
      <c r="X46" s="207"/>
      <c r="Y46" s="83"/>
      <c r="Z46" s="72"/>
      <c r="AA46" s="72"/>
    </row>
    <row r="47" spans="1:103" ht="12.75" customHeight="1" thickBot="1">
      <c r="A47" s="36">
        <f>$U$41</f>
        <v>0</v>
      </c>
      <c r="B47" s="255"/>
      <c r="C47" s="256"/>
      <c r="D47" s="256"/>
      <c r="E47" s="256"/>
      <c r="F47" s="256"/>
      <c r="G47" s="256"/>
      <c r="H47" s="256"/>
      <c r="I47" s="256"/>
      <c r="J47" s="256"/>
      <c r="K47" s="256"/>
      <c r="L47" s="256"/>
      <c r="M47" s="256"/>
      <c r="N47" s="256"/>
      <c r="O47" s="256"/>
      <c r="P47" s="257"/>
      <c r="Q47" s="194"/>
      <c r="R47" s="208"/>
      <c r="S47" s="209"/>
      <c r="T47" s="209"/>
      <c r="U47" s="209"/>
      <c r="V47" s="209"/>
      <c r="W47" s="209"/>
      <c r="X47" s="210"/>
      <c r="Y47" s="83"/>
      <c r="Z47" s="72"/>
      <c r="AA47" s="72"/>
    </row>
    <row r="48" spans="1:103" ht="15.75" customHeight="1">
      <c r="A48" s="231"/>
      <c r="B48" s="231"/>
      <c r="C48" s="231"/>
      <c r="D48" s="231"/>
      <c r="E48" s="231"/>
      <c r="F48" s="231"/>
      <c r="G48" s="231"/>
      <c r="H48" s="231"/>
      <c r="I48" s="231"/>
      <c r="J48" s="231"/>
      <c r="K48" s="231"/>
      <c r="L48" s="231"/>
      <c r="M48" s="231"/>
      <c r="N48" s="231"/>
      <c r="O48" s="231"/>
      <c r="P48" s="231"/>
      <c r="Q48" s="111"/>
      <c r="R48" s="117" t="s">
        <v>148</v>
      </c>
      <c r="S48" s="118"/>
      <c r="T48" s="118"/>
      <c r="U48" s="118"/>
      <c r="V48" s="118"/>
      <c r="W48" s="118"/>
      <c r="X48" s="118"/>
      <c r="Y48" s="118"/>
      <c r="Z48" s="118"/>
      <c r="AA48" s="118"/>
      <c r="AB48" s="118"/>
      <c r="AC48" s="119"/>
    </row>
    <row r="49" spans="1:29" ht="16.5" customHeight="1" thickBot="1">
      <c r="A49" s="232"/>
      <c r="B49" s="232"/>
      <c r="C49" s="232"/>
      <c r="D49" s="232"/>
      <c r="E49" s="232"/>
      <c r="F49" s="232"/>
      <c r="G49" s="232"/>
      <c r="H49" s="232"/>
      <c r="I49" s="232"/>
      <c r="J49" s="232"/>
      <c r="K49" s="232"/>
      <c r="L49" s="232"/>
      <c r="M49" s="232"/>
      <c r="N49" s="232"/>
      <c r="O49" s="232"/>
      <c r="P49" s="232"/>
      <c r="Q49" s="111"/>
      <c r="R49" s="120"/>
      <c r="S49" s="121"/>
      <c r="T49" s="121"/>
      <c r="U49" s="121"/>
      <c r="V49" s="121"/>
      <c r="W49" s="121"/>
      <c r="X49" s="121"/>
      <c r="Y49" s="121"/>
      <c r="Z49" s="121"/>
      <c r="AA49" s="121"/>
      <c r="AB49" s="121"/>
      <c r="AC49" s="122"/>
    </row>
    <row r="50" spans="1:29" ht="21" thickBot="1">
      <c r="A50" s="232"/>
      <c r="B50" s="232"/>
      <c r="C50" s="232"/>
      <c r="D50" s="232"/>
      <c r="E50" s="232"/>
      <c r="F50" s="232"/>
      <c r="G50" s="232"/>
      <c r="H50" s="232"/>
      <c r="I50" s="232"/>
      <c r="J50" s="232"/>
      <c r="K50" s="232"/>
      <c r="L50" s="232"/>
      <c r="M50" s="232"/>
      <c r="N50" s="232"/>
      <c r="O50" s="232"/>
      <c r="P50" s="232"/>
      <c r="Q50" s="111"/>
      <c r="R50" s="50" t="s">
        <v>7</v>
      </c>
      <c r="S50" s="123" t="s">
        <v>8</v>
      </c>
      <c r="T50" s="124"/>
      <c r="U50" s="125"/>
      <c r="V50" s="114" t="s">
        <v>154</v>
      </c>
      <c r="W50" s="115"/>
      <c r="X50" s="115"/>
      <c r="Y50" s="115"/>
      <c r="Z50" s="115"/>
      <c r="AA50" s="115"/>
      <c r="AB50" s="115"/>
      <c r="AC50" s="116"/>
    </row>
    <row r="51" spans="1:29" ht="16.5" thickBot="1">
      <c r="A51" s="232"/>
      <c r="B51" s="232"/>
      <c r="C51" s="232"/>
      <c r="D51" s="232"/>
      <c r="E51" s="232"/>
      <c r="F51" s="232"/>
      <c r="G51" s="232"/>
      <c r="H51" s="232"/>
      <c r="I51" s="232"/>
      <c r="J51" s="232"/>
      <c r="K51" s="232"/>
      <c r="L51" s="232"/>
      <c r="M51" s="232"/>
      <c r="N51" s="232"/>
      <c r="O51" s="232"/>
      <c r="P51" s="232"/>
      <c r="Q51" s="111"/>
      <c r="R51" s="51">
        <v>1</v>
      </c>
      <c r="S51" s="112" t="s">
        <v>141</v>
      </c>
      <c r="T51" s="113"/>
      <c r="U51" s="113"/>
      <c r="V51" s="58">
        <v>1</v>
      </c>
      <c r="W51" s="110" t="s">
        <v>155</v>
      </c>
      <c r="X51" s="110"/>
      <c r="Y51" s="90"/>
      <c r="Z51" s="78"/>
      <c r="AA51" s="78"/>
      <c r="AB51" s="52"/>
      <c r="AC51" s="53"/>
    </row>
    <row r="52" spans="1:29" ht="16.5" thickBot="1">
      <c r="A52" s="232"/>
      <c r="B52" s="232"/>
      <c r="C52" s="232"/>
      <c r="D52" s="232"/>
      <c r="E52" s="232"/>
      <c r="F52" s="232"/>
      <c r="G52" s="232"/>
      <c r="H52" s="232"/>
      <c r="I52" s="232"/>
      <c r="J52" s="232"/>
      <c r="K52" s="232"/>
      <c r="L52" s="232"/>
      <c r="M52" s="232"/>
      <c r="N52" s="232"/>
      <c r="O52" s="232"/>
      <c r="P52" s="232"/>
      <c r="Q52" s="111"/>
      <c r="R52" s="51">
        <v>2</v>
      </c>
      <c r="S52" s="112" t="s">
        <v>142</v>
      </c>
      <c r="T52" s="113"/>
      <c r="U52" s="113"/>
      <c r="V52" s="58">
        <v>2</v>
      </c>
      <c r="W52" s="110" t="s">
        <v>156</v>
      </c>
      <c r="X52" s="110"/>
      <c r="Y52" s="92"/>
      <c r="Z52" s="80"/>
      <c r="AA52" s="80"/>
      <c r="AB52" s="54"/>
      <c r="AC52" s="55"/>
    </row>
    <row r="53" spans="1:29" ht="16.5" thickBot="1">
      <c r="A53" s="232"/>
      <c r="B53" s="232"/>
      <c r="C53" s="232"/>
      <c r="D53" s="232"/>
      <c r="E53" s="232"/>
      <c r="F53" s="232"/>
      <c r="G53" s="232"/>
      <c r="H53" s="232"/>
      <c r="I53" s="232"/>
      <c r="J53" s="232"/>
      <c r="K53" s="232"/>
      <c r="L53" s="232"/>
      <c r="M53" s="232"/>
      <c r="N53" s="232"/>
      <c r="O53" s="232"/>
      <c r="P53" s="232"/>
      <c r="Q53" s="111"/>
      <c r="R53" s="51">
        <v>3</v>
      </c>
      <c r="S53" s="112" t="s">
        <v>149</v>
      </c>
      <c r="T53" s="113"/>
      <c r="U53" s="113"/>
      <c r="V53" s="58">
        <v>3</v>
      </c>
      <c r="W53" s="110" t="s">
        <v>157</v>
      </c>
      <c r="X53" s="110"/>
      <c r="Y53" s="92"/>
      <c r="Z53" s="80"/>
      <c r="AA53" s="80"/>
      <c r="AB53" s="54"/>
      <c r="AC53" s="55"/>
    </row>
    <row r="54" spans="1:29" ht="16.5" thickBot="1">
      <c r="A54" s="232"/>
      <c r="B54" s="232"/>
      <c r="C54" s="232"/>
      <c r="D54" s="232"/>
      <c r="E54" s="232"/>
      <c r="F54" s="232"/>
      <c r="G54" s="232"/>
      <c r="H54" s="232"/>
      <c r="I54" s="232"/>
      <c r="J54" s="232"/>
      <c r="K54" s="232"/>
      <c r="L54" s="232"/>
      <c r="M54" s="232"/>
      <c r="N54" s="232"/>
      <c r="O54" s="232"/>
      <c r="P54" s="232"/>
      <c r="Q54" s="111"/>
      <c r="R54" s="51">
        <v>4</v>
      </c>
      <c r="S54" s="112" t="s">
        <v>150</v>
      </c>
      <c r="T54" s="113"/>
      <c r="U54" s="113"/>
      <c r="V54" s="58">
        <v>4</v>
      </c>
      <c r="W54" s="110" t="s">
        <v>158</v>
      </c>
      <c r="X54" s="110"/>
      <c r="Y54" s="92"/>
      <c r="Z54" s="80"/>
      <c r="AA54" s="80"/>
      <c r="AB54" s="54"/>
      <c r="AC54" s="55"/>
    </row>
    <row r="55" spans="1:29" ht="16.5" thickBot="1">
      <c r="A55" s="232"/>
      <c r="B55" s="232"/>
      <c r="C55" s="232"/>
      <c r="D55" s="232"/>
      <c r="E55" s="232"/>
      <c r="F55" s="232"/>
      <c r="G55" s="232"/>
      <c r="H55" s="232"/>
      <c r="I55" s="232"/>
      <c r="J55" s="232"/>
      <c r="K55" s="232"/>
      <c r="L55" s="232"/>
      <c r="M55" s="232"/>
      <c r="N55" s="232"/>
      <c r="O55" s="232"/>
      <c r="P55" s="232"/>
      <c r="Q55" s="111"/>
      <c r="R55" s="51">
        <v>5</v>
      </c>
      <c r="S55" s="112" t="s">
        <v>151</v>
      </c>
      <c r="T55" s="113"/>
      <c r="U55" s="113"/>
      <c r="V55" s="58">
        <v>5</v>
      </c>
      <c r="W55" s="110" t="s">
        <v>159</v>
      </c>
      <c r="X55" s="110"/>
      <c r="Y55" s="92"/>
      <c r="Z55" s="80"/>
      <c r="AA55" s="80"/>
      <c r="AB55" s="54"/>
      <c r="AC55" s="55"/>
    </row>
    <row r="56" spans="1:29" ht="16.5" thickBot="1">
      <c r="A56" s="232"/>
      <c r="B56" s="232"/>
      <c r="C56" s="232"/>
      <c r="D56" s="232"/>
      <c r="E56" s="232"/>
      <c r="F56" s="232"/>
      <c r="G56" s="232"/>
      <c r="H56" s="232"/>
      <c r="I56" s="232"/>
      <c r="J56" s="232"/>
      <c r="K56" s="232"/>
      <c r="L56" s="232"/>
      <c r="M56" s="232"/>
      <c r="N56" s="232"/>
      <c r="O56" s="232"/>
      <c r="P56" s="232"/>
      <c r="Q56" s="111"/>
      <c r="R56" s="51">
        <v>6</v>
      </c>
      <c r="S56" s="112" t="s">
        <v>152</v>
      </c>
      <c r="T56" s="113"/>
      <c r="U56" s="113"/>
      <c r="V56" s="58">
        <v>6</v>
      </c>
      <c r="W56" s="110" t="s">
        <v>160</v>
      </c>
      <c r="X56" s="110"/>
      <c r="Y56" s="92"/>
      <c r="Z56" s="80"/>
      <c r="AA56" s="80"/>
      <c r="AB56" s="54"/>
      <c r="AC56" s="55"/>
    </row>
    <row r="57" spans="1:29" ht="16.5" thickBot="1">
      <c r="A57" s="232"/>
      <c r="B57" s="232"/>
      <c r="C57" s="232"/>
      <c r="D57" s="232"/>
      <c r="E57" s="232"/>
      <c r="F57" s="232"/>
      <c r="G57" s="232"/>
      <c r="H57" s="232"/>
      <c r="I57" s="232"/>
      <c r="J57" s="232"/>
      <c r="K57" s="232"/>
      <c r="L57" s="232"/>
      <c r="M57" s="232"/>
      <c r="N57" s="232"/>
      <c r="O57" s="232"/>
      <c r="P57" s="232"/>
      <c r="Q57" s="111"/>
      <c r="R57" s="51">
        <v>7</v>
      </c>
      <c r="S57" s="112" t="s">
        <v>153</v>
      </c>
      <c r="T57" s="113"/>
      <c r="U57" s="113"/>
      <c r="V57" s="58">
        <v>7</v>
      </c>
      <c r="W57" s="110" t="s">
        <v>161</v>
      </c>
      <c r="X57" s="110"/>
      <c r="Y57" s="84"/>
      <c r="Z57" s="71"/>
      <c r="AA57" s="71"/>
      <c r="AB57" s="56"/>
      <c r="AC57" s="57"/>
    </row>
    <row r="58" spans="1:29">
      <c r="B58" s="2"/>
      <c r="C58" s="2"/>
      <c r="Q58" s="111"/>
    </row>
    <row r="59" spans="1:29">
      <c r="B59" s="2"/>
      <c r="C59" s="2"/>
      <c r="Q59" s="111"/>
    </row>
    <row r="60" spans="1:29">
      <c r="B60" s="2"/>
      <c r="C60" s="2"/>
      <c r="Q60" s="111"/>
    </row>
    <row r="61" spans="1:29">
      <c r="B61" s="2"/>
      <c r="C61" s="2"/>
      <c r="Q61" s="111"/>
    </row>
    <row r="62" spans="1:29">
      <c r="B62" s="2"/>
      <c r="C62" s="2"/>
      <c r="Q62" s="111"/>
    </row>
    <row r="63" spans="1:29">
      <c r="B63" s="2"/>
      <c r="C63" s="2"/>
      <c r="Q63" s="111"/>
    </row>
    <row r="64" spans="1:29">
      <c r="B64" s="2"/>
      <c r="C64" s="2"/>
      <c r="Q64" s="111"/>
    </row>
    <row r="65" spans="2:17">
      <c r="B65" s="2"/>
      <c r="C65" s="2"/>
      <c r="Q65" s="111"/>
    </row>
    <row r="66" spans="2:17">
      <c r="B66" s="2"/>
      <c r="C66" s="2"/>
      <c r="Q66" s="111"/>
    </row>
    <row r="67" spans="2:17">
      <c r="B67" s="2"/>
      <c r="C67" s="2"/>
      <c r="Q67" s="111"/>
    </row>
  </sheetData>
  <sheetProtection password="8D2A" sheet="1" objects="1" scenarios="1" selectLockedCells="1" autoFilter="0"/>
  <autoFilter ref="A18:C18">
    <filterColumn colId="1" showButton="0"/>
  </autoFilter>
  <dataConsolidate/>
  <mergeCells count="180">
    <mergeCell ref="A48:P57"/>
    <mergeCell ref="C39:P40"/>
    <mergeCell ref="F18:G18"/>
    <mergeCell ref="H18:P18"/>
    <mergeCell ref="S18:X18"/>
    <mergeCell ref="D43:E45"/>
    <mergeCell ref="A41:P42"/>
    <mergeCell ref="R41:T42"/>
    <mergeCell ref="U41:V42"/>
    <mergeCell ref="W41:X42"/>
    <mergeCell ref="S39:AC39"/>
    <mergeCell ref="R40:X40"/>
    <mergeCell ref="J43:K45"/>
    <mergeCell ref="B36:C36"/>
    <mergeCell ref="D36:E36"/>
    <mergeCell ref="F36:G36"/>
    <mergeCell ref="H36:P36"/>
    <mergeCell ref="S36:X36"/>
    <mergeCell ref="B37:C37"/>
    <mergeCell ref="D37:E37"/>
    <mergeCell ref="A43:C45"/>
    <mergeCell ref="F43:I45"/>
    <mergeCell ref="L43:P45"/>
    <mergeCell ref="R43:X47"/>
    <mergeCell ref="B46:P47"/>
    <mergeCell ref="B38:C38"/>
    <mergeCell ref="D38:E38"/>
    <mergeCell ref="F38:G38"/>
    <mergeCell ref="H38:P38"/>
    <mergeCell ref="S38:X38"/>
    <mergeCell ref="F37:G37"/>
    <mergeCell ref="H37:P37"/>
    <mergeCell ref="S37:X37"/>
    <mergeCell ref="B34:C34"/>
    <mergeCell ref="D34:E34"/>
    <mergeCell ref="F34:G34"/>
    <mergeCell ref="H34:P34"/>
    <mergeCell ref="S34:X34"/>
    <mergeCell ref="B35:C35"/>
    <mergeCell ref="D35:E35"/>
    <mergeCell ref="F35:G35"/>
    <mergeCell ref="H35:P35"/>
    <mergeCell ref="S35:X35"/>
    <mergeCell ref="B32:C32"/>
    <mergeCell ref="D32:E32"/>
    <mergeCell ref="F32:G32"/>
    <mergeCell ref="H32:P32"/>
    <mergeCell ref="S32:X32"/>
    <mergeCell ref="B33:C33"/>
    <mergeCell ref="D33:E33"/>
    <mergeCell ref="F33:G33"/>
    <mergeCell ref="H33:P33"/>
    <mergeCell ref="S33:X33"/>
    <mergeCell ref="B30:C30"/>
    <mergeCell ref="D30:E30"/>
    <mergeCell ref="F30:G30"/>
    <mergeCell ref="H30:P30"/>
    <mergeCell ref="S30:X30"/>
    <mergeCell ref="B31:C31"/>
    <mergeCell ref="D31:E31"/>
    <mergeCell ref="F31:G31"/>
    <mergeCell ref="H31:P31"/>
    <mergeCell ref="S31:X31"/>
    <mergeCell ref="B28:C28"/>
    <mergeCell ref="D28:E28"/>
    <mergeCell ref="F28:G28"/>
    <mergeCell ref="H28:P28"/>
    <mergeCell ref="S28:X28"/>
    <mergeCell ref="B29:C29"/>
    <mergeCell ref="D29:E29"/>
    <mergeCell ref="F29:G29"/>
    <mergeCell ref="H29:P29"/>
    <mergeCell ref="S29:X29"/>
    <mergeCell ref="B26:C26"/>
    <mergeCell ref="D26:E26"/>
    <mergeCell ref="F26:G26"/>
    <mergeCell ref="H26:P26"/>
    <mergeCell ref="S26:X26"/>
    <mergeCell ref="B27:C27"/>
    <mergeCell ref="D27:E27"/>
    <mergeCell ref="F27:G27"/>
    <mergeCell ref="H27:P27"/>
    <mergeCell ref="S27:X27"/>
    <mergeCell ref="B24:C24"/>
    <mergeCell ref="D24:E24"/>
    <mergeCell ref="F24:G24"/>
    <mergeCell ref="H24:P24"/>
    <mergeCell ref="S24:X24"/>
    <mergeCell ref="B25:C25"/>
    <mergeCell ref="D25:E25"/>
    <mergeCell ref="F25:G25"/>
    <mergeCell ref="H25:P25"/>
    <mergeCell ref="S25:X25"/>
    <mergeCell ref="D18:E18"/>
    <mergeCell ref="F21:G21"/>
    <mergeCell ref="B19:C19"/>
    <mergeCell ref="D19:E19"/>
    <mergeCell ref="F19:G19"/>
    <mergeCell ref="H19:P19"/>
    <mergeCell ref="S19:X19"/>
    <mergeCell ref="B12:C17"/>
    <mergeCell ref="D12:N13"/>
    <mergeCell ref="O12:P13"/>
    <mergeCell ref="H14:P16"/>
    <mergeCell ref="B22:C22"/>
    <mergeCell ref="D22:E22"/>
    <mergeCell ref="F22:G22"/>
    <mergeCell ref="H22:P22"/>
    <mergeCell ref="S22:X22"/>
    <mergeCell ref="B23:C23"/>
    <mergeCell ref="D23:E23"/>
    <mergeCell ref="F23:G23"/>
    <mergeCell ref="H23:P23"/>
    <mergeCell ref="S23:X23"/>
    <mergeCell ref="A5:P5"/>
    <mergeCell ref="A6:D6"/>
    <mergeCell ref="E6:P6"/>
    <mergeCell ref="B4:C4"/>
    <mergeCell ref="D4:K4"/>
    <mergeCell ref="U6:X10"/>
    <mergeCell ref="K10:P10"/>
    <mergeCell ref="G8:H8"/>
    <mergeCell ref="I8:M8"/>
    <mergeCell ref="N8:P8"/>
    <mergeCell ref="B9:K9"/>
    <mergeCell ref="A10:B10"/>
    <mergeCell ref="C10:G10"/>
    <mergeCell ref="H10:J10"/>
    <mergeCell ref="L9:N9"/>
    <mergeCell ref="O9:P9"/>
    <mergeCell ref="A7:B7"/>
    <mergeCell ref="C7:P7"/>
    <mergeCell ref="E8:F8"/>
    <mergeCell ref="R1:T16"/>
    <mergeCell ref="A1:A4"/>
    <mergeCell ref="D11:E11"/>
    <mergeCell ref="D14:E16"/>
    <mergeCell ref="F14:G16"/>
    <mergeCell ref="O1:P3"/>
    <mergeCell ref="Q1:Q47"/>
    <mergeCell ref="A12:A17"/>
    <mergeCell ref="B20:C20"/>
    <mergeCell ref="D20:E20"/>
    <mergeCell ref="F20:G20"/>
    <mergeCell ref="H20:P20"/>
    <mergeCell ref="S20:X20"/>
    <mergeCell ref="B21:C21"/>
    <mergeCell ref="D21:E21"/>
    <mergeCell ref="B18:C18"/>
    <mergeCell ref="H21:P21"/>
    <mergeCell ref="S21:X21"/>
    <mergeCell ref="H17:O17"/>
    <mergeCell ref="S17:X17"/>
    <mergeCell ref="B2:N3"/>
    <mergeCell ref="B1:N1"/>
    <mergeCell ref="F11:G11"/>
    <mergeCell ref="A11:C11"/>
    <mergeCell ref="H11:P11"/>
    <mergeCell ref="U11:X16"/>
    <mergeCell ref="U1:X1"/>
    <mergeCell ref="U2:X5"/>
    <mergeCell ref="L4:P4"/>
    <mergeCell ref="W56:X56"/>
    <mergeCell ref="W57:X57"/>
    <mergeCell ref="S56:U56"/>
    <mergeCell ref="S57:U57"/>
    <mergeCell ref="Q48:Q67"/>
    <mergeCell ref="V50:AC50"/>
    <mergeCell ref="W51:X51"/>
    <mergeCell ref="W52:X52"/>
    <mergeCell ref="W53:X53"/>
    <mergeCell ref="W54:X54"/>
    <mergeCell ref="R48:AC49"/>
    <mergeCell ref="S50:U50"/>
    <mergeCell ref="S51:U51"/>
    <mergeCell ref="S52:U52"/>
    <mergeCell ref="S53:U53"/>
    <mergeCell ref="S54:U54"/>
    <mergeCell ref="S55:U55"/>
    <mergeCell ref="W55:X55"/>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43009" r:id="rId3"/>
    <oleObject progId="PBrush" shapeId="43010" r:id="rId4"/>
  </oleObjects>
</worksheet>
</file>

<file path=xl/worksheets/sheet7.xml><?xml version="1.0" encoding="utf-8"?>
<worksheet xmlns="http://schemas.openxmlformats.org/spreadsheetml/2006/main" xmlns:r="http://schemas.openxmlformats.org/officeDocument/2006/relationships">
  <sheetPr codeName="Sheet7"/>
  <dimension ref="A1:CY67"/>
  <sheetViews>
    <sheetView workbookViewId="0">
      <selection activeCell="A19" sqref="A19"/>
    </sheetView>
  </sheetViews>
  <sheetFormatPr defaultRowHeight="15.75"/>
  <cols>
    <col min="1" max="1" width="9.85546875" style="2" customWidth="1"/>
    <col min="2" max="2" width="8.7109375" style="22" customWidth="1"/>
    <col min="3" max="3" width="5.7109375" style="22" customWidth="1"/>
    <col min="4" max="4" width="8" style="2" customWidth="1"/>
    <col min="5" max="5" width="4.140625" style="2" customWidth="1"/>
    <col min="6" max="6" width="7" style="2" customWidth="1"/>
    <col min="7" max="7" width="5.140625" style="2" customWidth="1"/>
    <col min="8" max="8" width="7" style="2" customWidth="1"/>
    <col min="9" max="9" width="3.28515625" style="2" customWidth="1"/>
    <col min="10" max="10" width="7.28515625" style="2" customWidth="1"/>
    <col min="11" max="11" width="2.5703125" style="2" customWidth="1"/>
    <col min="12" max="12" width="7.42578125" style="2" customWidth="1"/>
    <col min="13" max="13" width="1.85546875" style="2" customWidth="1"/>
    <col min="14" max="14" width="7" style="2" customWidth="1"/>
    <col min="15" max="15" width="4.140625" style="2" customWidth="1"/>
    <col min="16" max="16" width="7.140625" style="2" customWidth="1"/>
    <col min="17" max="17" width="3.7109375" style="2" customWidth="1"/>
    <col min="18" max="18" width="19.85546875" style="2" customWidth="1"/>
    <col min="19" max="19" width="9.140625" style="2"/>
    <col min="20" max="20" width="4.7109375" style="2" customWidth="1"/>
    <col min="21" max="21" width="7.140625" style="2" customWidth="1"/>
    <col min="22" max="22" width="8" style="2" customWidth="1"/>
    <col min="23" max="23" width="6.28515625" style="2" customWidth="1"/>
    <col min="24" max="24" width="16.28515625" style="2" customWidth="1"/>
    <col min="25" max="27" width="16.28515625" style="2" hidden="1" customWidth="1"/>
    <col min="28" max="29" width="11.140625" style="2" hidden="1" customWidth="1"/>
    <col min="30" max="30" width="10.7109375" style="2" hidden="1" customWidth="1"/>
    <col min="31" max="31" width="11.140625" style="2" hidden="1" customWidth="1"/>
    <col min="32" max="32" width="11" style="2" hidden="1" customWidth="1"/>
    <col min="33" max="33" width="11.140625" style="2" hidden="1" customWidth="1"/>
    <col min="34" max="34" width="11.42578125" style="2" hidden="1" customWidth="1"/>
    <col min="35" max="35" width="11.85546875" style="2" hidden="1" customWidth="1"/>
    <col min="36" max="36" width="11.7109375" style="2" hidden="1" customWidth="1"/>
    <col min="37" max="37" width="11.42578125" style="2" hidden="1" customWidth="1"/>
    <col min="38" max="38" width="11.28515625" style="2" hidden="1" customWidth="1"/>
    <col min="39" max="40" width="11.7109375" style="2" hidden="1" customWidth="1"/>
    <col min="41" max="41" width="11" style="2" hidden="1" customWidth="1"/>
    <col min="42" max="42" width="11.42578125" style="2" hidden="1" customWidth="1"/>
    <col min="43" max="43" width="11.5703125" style="2" hidden="1" customWidth="1"/>
    <col min="44" max="44" width="11.85546875" style="2" hidden="1" customWidth="1"/>
    <col min="45" max="45" width="12.28515625" style="2" hidden="1" customWidth="1"/>
    <col min="46" max="46" width="11.85546875" style="2" hidden="1" customWidth="1"/>
    <col min="47" max="48" width="11.7109375" style="2" hidden="1" customWidth="1"/>
    <col min="49" max="49" width="11.42578125" style="2" hidden="1" customWidth="1"/>
    <col min="50" max="50" width="11.28515625" style="2" hidden="1" customWidth="1"/>
    <col min="51" max="51" width="11.7109375" style="2" hidden="1" customWidth="1"/>
    <col min="52" max="54" width="11.85546875" style="2" hidden="1" customWidth="1"/>
    <col min="55" max="55" width="11.7109375" style="2" hidden="1" customWidth="1"/>
    <col min="56" max="56" width="12.140625" style="2" hidden="1" customWidth="1"/>
    <col min="57" max="57" width="11.85546875" style="2" hidden="1" customWidth="1"/>
    <col min="58" max="58" width="12" style="2" hidden="1" customWidth="1"/>
    <col min="59" max="60" width="12.7109375" style="2" hidden="1" customWidth="1"/>
    <col min="61" max="61" width="12.5703125" style="2" hidden="1" customWidth="1"/>
    <col min="62" max="62" width="12.28515625" style="2" hidden="1" customWidth="1"/>
    <col min="63" max="63" width="12.5703125" style="2" hidden="1" customWidth="1"/>
    <col min="64" max="64" width="12.7109375" style="2" hidden="1" customWidth="1"/>
    <col min="65" max="65" width="12.85546875" style="2" hidden="1" customWidth="1"/>
    <col min="66" max="66" width="13.140625" style="2" hidden="1" customWidth="1"/>
    <col min="67" max="67" width="13" style="2" hidden="1" customWidth="1"/>
    <col min="68" max="69" width="13.28515625" style="2" hidden="1" customWidth="1"/>
    <col min="70" max="70" width="12.7109375" style="2" hidden="1" customWidth="1"/>
    <col min="71" max="72" width="13.42578125" style="2" hidden="1" customWidth="1"/>
    <col min="73" max="73" width="13" style="2" hidden="1" customWidth="1"/>
    <col min="74" max="74" width="13.5703125" style="2" hidden="1" customWidth="1"/>
    <col min="75" max="75" width="13.85546875" style="2" hidden="1" customWidth="1"/>
    <col min="76" max="76" width="13.5703125" style="2" hidden="1" customWidth="1"/>
    <col min="77" max="78" width="13.42578125" style="2" hidden="1" customWidth="1"/>
    <col min="79" max="79" width="12.7109375" style="2" hidden="1" customWidth="1"/>
    <col min="80" max="82" width="12.85546875" style="2" hidden="1" customWidth="1"/>
    <col min="83" max="83" width="12.7109375" style="2" hidden="1" customWidth="1"/>
    <col min="84" max="84" width="12.85546875" style="2" hidden="1" customWidth="1"/>
    <col min="85" max="85" width="13.42578125" style="2" hidden="1" customWidth="1"/>
    <col min="86" max="86" width="13.140625" style="2" hidden="1" customWidth="1"/>
    <col min="87" max="87" width="13.7109375" style="2" hidden="1" customWidth="1"/>
    <col min="88" max="88" width="13.42578125" style="2" hidden="1" customWidth="1"/>
    <col min="89" max="89" width="12.28515625" style="2" hidden="1" customWidth="1"/>
    <col min="90" max="90" width="12" style="2" hidden="1" customWidth="1"/>
    <col min="91" max="91" width="12.140625" style="2" hidden="1" customWidth="1"/>
    <col min="92" max="92" width="11.42578125" style="2" hidden="1" customWidth="1"/>
    <col min="93" max="93" width="11.140625" style="2" hidden="1" customWidth="1"/>
    <col min="94" max="94" width="10.5703125" style="2" hidden="1" customWidth="1"/>
    <col min="95" max="95" width="9.140625" style="2" hidden="1" customWidth="1"/>
    <col min="96" max="96" width="9.7109375" style="2" hidden="1" customWidth="1"/>
    <col min="97" max="97" width="9.42578125" style="2" hidden="1" customWidth="1"/>
    <col min="98" max="98" width="9.5703125" style="2" hidden="1" customWidth="1"/>
    <col min="99" max="101" width="9.140625" style="2" hidden="1" customWidth="1"/>
    <col min="102" max="102" width="7.85546875" style="2" hidden="1" customWidth="1"/>
    <col min="103" max="103" width="8.42578125" style="2" hidden="1" customWidth="1"/>
    <col min="104" max="16384" width="9.140625" style="2"/>
  </cols>
  <sheetData>
    <row r="1" spans="1:34" s="20" customFormat="1" ht="15.75" customHeight="1" thickBot="1">
      <c r="A1" s="183"/>
      <c r="B1" s="195" t="s">
        <v>171</v>
      </c>
      <c r="C1" s="195"/>
      <c r="D1" s="195"/>
      <c r="E1" s="195"/>
      <c r="F1" s="195"/>
      <c r="G1" s="195"/>
      <c r="H1" s="195"/>
      <c r="I1" s="195"/>
      <c r="J1" s="195"/>
      <c r="K1" s="195"/>
      <c r="L1" s="195"/>
      <c r="M1" s="195"/>
      <c r="N1" s="195"/>
      <c r="O1" s="194"/>
      <c r="P1" s="194"/>
      <c r="Q1" s="194"/>
      <c r="R1" s="265" t="s">
        <v>135</v>
      </c>
      <c r="S1" s="266"/>
      <c r="T1" s="267"/>
      <c r="U1" s="250" t="s">
        <v>126</v>
      </c>
      <c r="V1" s="250"/>
      <c r="W1" s="250"/>
      <c r="X1" s="251"/>
      <c r="Y1" s="81"/>
      <c r="Z1" s="81"/>
      <c r="AA1" s="81"/>
    </row>
    <row r="2" spans="1:34" s="20" customFormat="1" ht="14.25" customHeight="1">
      <c r="A2" s="183"/>
      <c r="B2" s="153" t="s">
        <v>0</v>
      </c>
      <c r="C2" s="153"/>
      <c r="D2" s="153"/>
      <c r="E2" s="153"/>
      <c r="F2" s="153"/>
      <c r="G2" s="153"/>
      <c r="H2" s="153"/>
      <c r="I2" s="153"/>
      <c r="J2" s="153"/>
      <c r="K2" s="153"/>
      <c r="L2" s="153"/>
      <c r="M2" s="153"/>
      <c r="N2" s="153"/>
      <c r="O2" s="194"/>
      <c r="P2" s="194"/>
      <c r="Q2" s="194"/>
      <c r="R2" s="268"/>
      <c r="S2" s="269"/>
      <c r="T2" s="270"/>
      <c r="U2" s="277" t="s">
        <v>128</v>
      </c>
      <c r="V2" s="243"/>
      <c r="W2" s="243"/>
      <c r="X2" s="244"/>
      <c r="Y2" s="87"/>
      <c r="Z2" s="75"/>
      <c r="AA2" s="75"/>
    </row>
    <row r="3" spans="1:34" s="20" customFormat="1" ht="19.5" customHeight="1">
      <c r="A3" s="183"/>
      <c r="B3" s="153"/>
      <c r="C3" s="153"/>
      <c r="D3" s="153"/>
      <c r="E3" s="153"/>
      <c r="F3" s="153"/>
      <c r="G3" s="153"/>
      <c r="H3" s="153"/>
      <c r="I3" s="153"/>
      <c r="J3" s="153"/>
      <c r="K3" s="153"/>
      <c r="L3" s="153"/>
      <c r="M3" s="153"/>
      <c r="N3" s="153"/>
      <c r="O3" s="194"/>
      <c r="P3" s="194"/>
      <c r="Q3" s="194"/>
      <c r="R3" s="268"/>
      <c r="S3" s="269"/>
      <c r="T3" s="270"/>
      <c r="U3" s="248"/>
      <c r="V3" s="246"/>
      <c r="W3" s="246"/>
      <c r="X3" s="247"/>
      <c r="Y3" s="87"/>
      <c r="Z3" s="75"/>
      <c r="AA3" s="75"/>
    </row>
    <row r="4" spans="1:34" s="20" customFormat="1" ht="18" customHeight="1">
      <c r="A4" s="183"/>
      <c r="B4" s="183"/>
      <c r="C4" s="183"/>
      <c r="D4" s="194" t="s">
        <v>14</v>
      </c>
      <c r="E4" s="194"/>
      <c r="F4" s="194"/>
      <c r="G4" s="194"/>
      <c r="H4" s="194"/>
      <c r="I4" s="194"/>
      <c r="J4" s="194"/>
      <c r="K4" s="194"/>
      <c r="L4" s="183"/>
      <c r="M4" s="183"/>
      <c r="N4" s="183"/>
      <c r="O4" s="183"/>
      <c r="P4" s="183"/>
      <c r="Q4" s="194"/>
      <c r="R4" s="268"/>
      <c r="S4" s="269"/>
      <c r="T4" s="270"/>
      <c r="U4" s="248"/>
      <c r="V4" s="246"/>
      <c r="W4" s="246"/>
      <c r="X4" s="247"/>
      <c r="Y4" s="87"/>
      <c r="Z4" s="75"/>
      <c r="AA4" s="75"/>
      <c r="AH4" s="20">
        <f>IF(R4&lt;&gt;"",1,0)</f>
        <v>0</v>
      </c>
    </row>
    <row r="5" spans="1:34" s="20" customFormat="1" ht="11.25" customHeight="1">
      <c r="A5" s="183"/>
      <c r="B5" s="183"/>
      <c r="C5" s="183"/>
      <c r="D5" s="183"/>
      <c r="E5" s="183"/>
      <c r="F5" s="183"/>
      <c r="G5" s="183"/>
      <c r="H5" s="183"/>
      <c r="I5" s="183"/>
      <c r="J5" s="183"/>
      <c r="K5" s="183"/>
      <c r="L5" s="183"/>
      <c r="M5" s="183"/>
      <c r="N5" s="183"/>
      <c r="O5" s="183"/>
      <c r="P5" s="183"/>
      <c r="Q5" s="194"/>
      <c r="R5" s="268"/>
      <c r="S5" s="269"/>
      <c r="T5" s="270"/>
      <c r="U5" s="248"/>
      <c r="V5" s="246"/>
      <c r="W5" s="246"/>
      <c r="X5" s="247"/>
      <c r="Y5" s="87"/>
      <c r="Z5" s="75"/>
      <c r="AA5" s="75"/>
      <c r="AH5" s="20">
        <f t="shared" ref="AH5:AH15" si="0">IF(R5&lt;&gt;"",1,0)</f>
        <v>0</v>
      </c>
    </row>
    <row r="6" spans="1:34" s="20" customFormat="1" ht="20.100000000000001" customHeight="1">
      <c r="A6" s="262" t="s">
        <v>123</v>
      </c>
      <c r="B6" s="262"/>
      <c r="C6" s="262"/>
      <c r="D6" s="262"/>
      <c r="E6" s="201" t="str">
        <f>Sheet1!$E$6</f>
        <v>Communication Design</v>
      </c>
      <c r="F6" s="201"/>
      <c r="G6" s="201"/>
      <c r="H6" s="201"/>
      <c r="I6" s="201"/>
      <c r="J6" s="201"/>
      <c r="K6" s="201"/>
      <c r="L6" s="201"/>
      <c r="M6" s="201"/>
      <c r="N6" s="201"/>
      <c r="O6" s="201"/>
      <c r="P6" s="201"/>
      <c r="Q6" s="194"/>
      <c r="R6" s="268"/>
      <c r="S6" s="269"/>
      <c r="T6" s="270"/>
      <c r="U6" s="258" t="s">
        <v>163</v>
      </c>
      <c r="V6" s="199"/>
      <c r="W6" s="199"/>
      <c r="X6" s="200"/>
      <c r="Y6" s="89"/>
      <c r="Z6" s="77"/>
      <c r="AA6" s="77"/>
      <c r="AH6" s="20">
        <f t="shared" si="0"/>
        <v>0</v>
      </c>
    </row>
    <row r="7" spans="1:34" s="20" customFormat="1" ht="20.100000000000001" customHeight="1">
      <c r="A7" s="262" t="s">
        <v>124</v>
      </c>
      <c r="B7" s="262"/>
      <c r="C7" s="201" t="str">
        <f>Sheet1!$C$7</f>
        <v>Bachelor</v>
      </c>
      <c r="D7" s="201"/>
      <c r="E7" s="201"/>
      <c r="F7" s="201"/>
      <c r="G7" s="201"/>
      <c r="H7" s="201"/>
      <c r="I7" s="201"/>
      <c r="J7" s="201"/>
      <c r="K7" s="201"/>
      <c r="L7" s="201"/>
      <c r="M7" s="201"/>
      <c r="N7" s="201"/>
      <c r="O7" s="201"/>
      <c r="P7" s="201"/>
      <c r="Q7" s="194"/>
      <c r="R7" s="268"/>
      <c r="S7" s="269"/>
      <c r="T7" s="270"/>
      <c r="U7" s="258"/>
      <c r="V7" s="199"/>
      <c r="W7" s="199"/>
      <c r="X7" s="200"/>
      <c r="Y7" s="89"/>
      <c r="Z7" s="77"/>
      <c r="AA7" s="77"/>
      <c r="AH7" s="20">
        <f t="shared" si="0"/>
        <v>0</v>
      </c>
    </row>
    <row r="8" spans="1:34" s="20" customFormat="1" ht="20.100000000000001" customHeight="1">
      <c r="A8" s="27" t="s">
        <v>1</v>
      </c>
      <c r="B8" s="28" t="str">
        <f>Sheet1!$B$8</f>
        <v>First</v>
      </c>
      <c r="C8" s="23" t="s">
        <v>2</v>
      </c>
      <c r="D8" s="29" t="str">
        <f>Sheet1!$D$8</f>
        <v>First</v>
      </c>
      <c r="E8" s="275" t="s">
        <v>3</v>
      </c>
      <c r="F8" s="275"/>
      <c r="G8" s="276" t="str">
        <f>Sheet1!$G$8</f>
        <v>CE17CD</v>
      </c>
      <c r="H8" s="276"/>
      <c r="I8" s="264" t="str">
        <f>Sheet1!$I$8</f>
        <v>Supplementary Exam</v>
      </c>
      <c r="J8" s="264"/>
      <c r="K8" s="264"/>
      <c r="L8" s="264"/>
      <c r="M8" s="264"/>
      <c r="N8" s="274">
        <f>Sheet1!$N$8</f>
        <v>0</v>
      </c>
      <c r="O8" s="274"/>
      <c r="P8" s="274"/>
      <c r="Q8" s="194"/>
      <c r="R8" s="268"/>
      <c r="S8" s="269"/>
      <c r="T8" s="270"/>
      <c r="U8" s="258"/>
      <c r="V8" s="199"/>
      <c r="W8" s="199"/>
      <c r="X8" s="200"/>
      <c r="Y8" s="89"/>
      <c r="Z8" s="77"/>
      <c r="AA8" s="77"/>
      <c r="AH8" s="20">
        <f t="shared" si="0"/>
        <v>0</v>
      </c>
    </row>
    <row r="9" spans="1:34" s="20" customFormat="1" ht="20.100000000000001" customHeight="1">
      <c r="A9" s="27" t="s">
        <v>4</v>
      </c>
      <c r="B9" s="201" t="str">
        <f>Sheet1!$B$9</f>
        <v>Drawing Studio-I</v>
      </c>
      <c r="C9" s="201"/>
      <c r="D9" s="201"/>
      <c r="E9" s="201"/>
      <c r="F9" s="201"/>
      <c r="G9" s="201"/>
      <c r="H9" s="201"/>
      <c r="I9" s="201"/>
      <c r="J9" s="201"/>
      <c r="K9" s="201"/>
      <c r="L9" s="264" t="s">
        <v>5</v>
      </c>
      <c r="M9" s="264"/>
      <c r="N9" s="264"/>
      <c r="O9" s="288">
        <f>Sheet1!$O$9</f>
        <v>0</v>
      </c>
      <c r="P9" s="288"/>
      <c r="Q9" s="194"/>
      <c r="R9" s="268"/>
      <c r="S9" s="269"/>
      <c r="T9" s="270"/>
      <c r="U9" s="258"/>
      <c r="V9" s="199"/>
      <c r="W9" s="199"/>
      <c r="X9" s="200"/>
      <c r="Y9" s="89"/>
      <c r="Z9" s="77"/>
      <c r="AA9" s="77"/>
      <c r="AH9" s="20">
        <f t="shared" si="0"/>
        <v>0</v>
      </c>
    </row>
    <row r="10" spans="1:34" s="20" customFormat="1" ht="20.100000000000001" customHeight="1">
      <c r="A10" s="262" t="s">
        <v>120</v>
      </c>
      <c r="B10" s="262"/>
      <c r="C10" s="263" t="str">
        <f>Sheet1!$C$10</f>
        <v>Manzoor Ali Solangi</v>
      </c>
      <c r="D10" s="263"/>
      <c r="E10" s="263"/>
      <c r="F10" s="263"/>
      <c r="G10" s="263"/>
      <c r="H10" s="264" t="s">
        <v>121</v>
      </c>
      <c r="I10" s="264"/>
      <c r="J10" s="264"/>
      <c r="K10" s="201">
        <f>Sheet1!$K$10</f>
        <v>0</v>
      </c>
      <c r="L10" s="201"/>
      <c r="M10" s="201"/>
      <c r="N10" s="201"/>
      <c r="O10" s="201"/>
      <c r="P10" s="201"/>
      <c r="Q10" s="194"/>
      <c r="R10" s="268"/>
      <c r="S10" s="269"/>
      <c r="T10" s="270"/>
      <c r="U10" s="258"/>
      <c r="V10" s="199"/>
      <c r="W10" s="199"/>
      <c r="X10" s="200"/>
      <c r="Y10" s="89"/>
      <c r="Z10" s="77"/>
      <c r="AA10" s="77"/>
      <c r="AH10" s="20">
        <f t="shared" si="0"/>
        <v>0</v>
      </c>
    </row>
    <row r="11" spans="1:34" s="20" customFormat="1" ht="9.9499999999999993" customHeight="1">
      <c r="A11" s="182"/>
      <c r="B11" s="182"/>
      <c r="C11" s="182"/>
      <c r="D11" s="281" t="s">
        <v>137</v>
      </c>
      <c r="E11" s="281"/>
      <c r="F11" s="281" t="s">
        <v>137</v>
      </c>
      <c r="G11" s="281"/>
      <c r="H11" s="182"/>
      <c r="I11" s="182"/>
      <c r="J11" s="182"/>
      <c r="K11" s="182"/>
      <c r="L11" s="182"/>
      <c r="M11" s="182"/>
      <c r="N11" s="182"/>
      <c r="O11" s="182"/>
      <c r="P11" s="182"/>
      <c r="Q11" s="194"/>
      <c r="R11" s="268"/>
      <c r="S11" s="269"/>
      <c r="T11" s="270"/>
      <c r="U11" s="259" t="s">
        <v>138</v>
      </c>
      <c r="V11" s="164"/>
      <c r="W11" s="164"/>
      <c r="X11" s="165"/>
      <c r="Y11" s="91"/>
      <c r="Z11" s="79"/>
      <c r="AA11" s="79"/>
      <c r="AH11" s="20">
        <f t="shared" si="0"/>
        <v>0</v>
      </c>
    </row>
    <row r="12" spans="1:34" s="20" customFormat="1" ht="14.1" customHeight="1">
      <c r="A12" s="186" t="s">
        <v>7</v>
      </c>
      <c r="B12" s="130" t="s">
        <v>8</v>
      </c>
      <c r="C12" s="131"/>
      <c r="D12" s="172" t="s">
        <v>136</v>
      </c>
      <c r="E12" s="282"/>
      <c r="F12" s="282"/>
      <c r="G12" s="282"/>
      <c r="H12" s="282"/>
      <c r="I12" s="282"/>
      <c r="J12" s="282"/>
      <c r="K12" s="282"/>
      <c r="L12" s="282"/>
      <c r="M12" s="282"/>
      <c r="N12" s="282"/>
      <c r="O12" s="285">
        <f>Sheet1!$O$12</f>
        <v>60</v>
      </c>
      <c r="P12" s="286"/>
      <c r="Q12" s="194"/>
      <c r="R12" s="268"/>
      <c r="S12" s="269"/>
      <c r="T12" s="270"/>
      <c r="U12" s="259"/>
      <c r="V12" s="164"/>
      <c r="W12" s="164"/>
      <c r="X12" s="165"/>
      <c r="Y12" s="91"/>
      <c r="Z12" s="79"/>
      <c r="AA12" s="79"/>
      <c r="AH12" s="20">
        <f t="shared" si="0"/>
        <v>0</v>
      </c>
    </row>
    <row r="13" spans="1:34" s="20" customFormat="1" ht="14.1" customHeight="1">
      <c r="A13" s="187"/>
      <c r="B13" s="132"/>
      <c r="C13" s="133"/>
      <c r="D13" s="283"/>
      <c r="E13" s="284"/>
      <c r="F13" s="284"/>
      <c r="G13" s="284"/>
      <c r="H13" s="284"/>
      <c r="I13" s="284"/>
      <c r="J13" s="284"/>
      <c r="K13" s="284"/>
      <c r="L13" s="284"/>
      <c r="M13" s="284"/>
      <c r="N13" s="284"/>
      <c r="O13" s="275"/>
      <c r="P13" s="287"/>
      <c r="Q13" s="194"/>
      <c r="R13" s="268"/>
      <c r="S13" s="269"/>
      <c r="T13" s="270"/>
      <c r="U13" s="259"/>
      <c r="V13" s="164"/>
      <c r="W13" s="164"/>
      <c r="X13" s="165"/>
      <c r="Y13" s="91"/>
      <c r="Z13" s="79"/>
      <c r="AA13" s="79"/>
      <c r="AH13" s="20">
        <f t="shared" si="0"/>
        <v>0</v>
      </c>
    </row>
    <row r="14" spans="1:34" s="20" customFormat="1" ht="14.1" customHeight="1">
      <c r="A14" s="187"/>
      <c r="B14" s="132"/>
      <c r="C14" s="133"/>
      <c r="D14" s="172" t="s">
        <v>133</v>
      </c>
      <c r="E14" s="173"/>
      <c r="F14" s="172" t="s">
        <v>134</v>
      </c>
      <c r="G14" s="173"/>
      <c r="H14" s="179" t="s">
        <v>132</v>
      </c>
      <c r="I14" s="179"/>
      <c r="J14" s="179"/>
      <c r="K14" s="179"/>
      <c r="L14" s="179"/>
      <c r="M14" s="179"/>
      <c r="N14" s="179"/>
      <c r="O14" s="179"/>
      <c r="P14" s="179"/>
      <c r="Q14" s="194"/>
      <c r="R14" s="268"/>
      <c r="S14" s="269"/>
      <c r="T14" s="270"/>
      <c r="U14" s="259"/>
      <c r="V14" s="164"/>
      <c r="W14" s="164"/>
      <c r="X14" s="165"/>
      <c r="Y14" s="91"/>
      <c r="Z14" s="79"/>
      <c r="AA14" s="79"/>
      <c r="AH14" s="20">
        <f t="shared" si="0"/>
        <v>0</v>
      </c>
    </row>
    <row r="15" spans="1:34" s="20" customFormat="1" ht="14.1" customHeight="1" thickBot="1">
      <c r="A15" s="187"/>
      <c r="B15" s="132"/>
      <c r="C15" s="133"/>
      <c r="D15" s="174"/>
      <c r="E15" s="175"/>
      <c r="F15" s="174"/>
      <c r="G15" s="175"/>
      <c r="H15" s="179"/>
      <c r="I15" s="179"/>
      <c r="J15" s="179"/>
      <c r="K15" s="179"/>
      <c r="L15" s="179"/>
      <c r="M15" s="179"/>
      <c r="N15" s="179"/>
      <c r="O15" s="179"/>
      <c r="P15" s="179"/>
      <c r="Q15" s="194"/>
      <c r="R15" s="268"/>
      <c r="S15" s="269"/>
      <c r="T15" s="270"/>
      <c r="U15" s="259"/>
      <c r="V15" s="164"/>
      <c r="W15" s="164"/>
      <c r="X15" s="165"/>
      <c r="Y15" s="91"/>
      <c r="Z15" s="79"/>
      <c r="AA15" s="79"/>
      <c r="AH15" s="20">
        <f t="shared" si="0"/>
        <v>0</v>
      </c>
    </row>
    <row r="16" spans="1:34" s="20" customFormat="1" ht="14.1" customHeight="1" thickBot="1">
      <c r="A16" s="187"/>
      <c r="B16" s="132"/>
      <c r="C16" s="133"/>
      <c r="D16" s="174"/>
      <c r="E16" s="175"/>
      <c r="F16" s="174"/>
      <c r="G16" s="175"/>
      <c r="H16" s="181"/>
      <c r="I16" s="181"/>
      <c r="J16" s="181"/>
      <c r="K16" s="181"/>
      <c r="L16" s="181"/>
      <c r="M16" s="181"/>
      <c r="N16" s="181"/>
      <c r="O16" s="181"/>
      <c r="P16" s="181"/>
      <c r="Q16" s="194"/>
      <c r="R16" s="271"/>
      <c r="S16" s="272"/>
      <c r="T16" s="273"/>
      <c r="U16" s="260"/>
      <c r="V16" s="260"/>
      <c r="W16" s="260"/>
      <c r="X16" s="261"/>
      <c r="Y16" s="91"/>
      <c r="Z16" s="79"/>
      <c r="AA16" s="79"/>
    </row>
    <row r="17" spans="1:103" s="20" customFormat="1" ht="18" customHeight="1">
      <c r="A17" s="188"/>
      <c r="B17" s="134"/>
      <c r="C17" s="135"/>
      <c r="D17" s="21" t="s">
        <v>9</v>
      </c>
      <c r="E17" s="9">
        <f>(50*O12)/100</f>
        <v>30</v>
      </c>
      <c r="F17" s="21" t="s">
        <v>9</v>
      </c>
      <c r="G17" s="9">
        <f>(50*O12)/100</f>
        <v>30</v>
      </c>
      <c r="H17" s="168" t="s">
        <v>9</v>
      </c>
      <c r="I17" s="169"/>
      <c r="J17" s="169"/>
      <c r="K17" s="169"/>
      <c r="L17" s="169"/>
      <c r="M17" s="169"/>
      <c r="N17" s="169"/>
      <c r="O17" s="169"/>
      <c r="P17" s="9">
        <f>(E17+G17)</f>
        <v>60</v>
      </c>
      <c r="Q17" s="194"/>
      <c r="R17" s="24" t="s">
        <v>125</v>
      </c>
      <c r="S17" s="278" t="s">
        <v>122</v>
      </c>
      <c r="T17" s="235"/>
      <c r="U17" s="279"/>
      <c r="V17" s="279"/>
      <c r="W17" s="279"/>
      <c r="X17" s="280"/>
      <c r="Y17" s="88"/>
      <c r="Z17" s="76"/>
      <c r="AA17" s="76"/>
    </row>
    <row r="18" spans="1:103" s="20" customFormat="1" ht="5.0999999999999996" customHeight="1">
      <c r="A18" s="39"/>
      <c r="B18" s="130"/>
      <c r="C18" s="131"/>
      <c r="D18" s="128" t="s">
        <v>137</v>
      </c>
      <c r="E18" s="129"/>
      <c r="F18" s="128" t="s">
        <v>137</v>
      </c>
      <c r="G18" s="129"/>
      <c r="H18" s="130"/>
      <c r="I18" s="171"/>
      <c r="J18" s="171"/>
      <c r="K18" s="171"/>
      <c r="L18" s="171"/>
      <c r="M18" s="171"/>
      <c r="N18" s="171"/>
      <c r="O18" s="171"/>
      <c r="P18" s="131"/>
      <c r="Q18" s="194"/>
      <c r="R18" s="41"/>
      <c r="S18" s="162"/>
      <c r="T18" s="162"/>
      <c r="U18" s="162"/>
      <c r="V18" s="162"/>
      <c r="W18" s="162"/>
      <c r="X18" s="163"/>
      <c r="Y18" s="92"/>
      <c r="Z18" s="80"/>
      <c r="AA18" s="80"/>
      <c r="AF18" s="20" t="b">
        <f>Sheet6!$AF$38</f>
        <v>0</v>
      </c>
      <c r="AG18" s="20" t="str">
        <f>IF(AND(AF19=TRUE, AF18=TRUE),IF(A19-Sheet6!A38=1,"OK","INCORRECT"),"")</f>
        <v/>
      </c>
      <c r="BO18" s="20" t="str">
        <f>Sheet6!BO38</f>
        <v/>
      </c>
      <c r="BP18" s="20" t="b">
        <f>Sheet6!BP38</f>
        <v>0</v>
      </c>
      <c r="BQ18" s="20" t="b">
        <f>Sheet6!BQ38</f>
        <v>0</v>
      </c>
      <c r="BR18" s="20" t="b">
        <f>Sheet6!BR38</f>
        <v>0</v>
      </c>
      <c r="BS18" s="20" t="str">
        <f>Sheet6!BS38</f>
        <v/>
      </c>
      <c r="BT18" s="20" t="str">
        <f>Sheet6!BT38</f>
        <v/>
      </c>
      <c r="BU18" s="20" t="str">
        <f>Sheet6!BU38</f>
        <v/>
      </c>
      <c r="BV18" s="20" t="str">
        <f>Sheet6!BV38</f>
        <v/>
      </c>
      <c r="BW18" s="20" t="str">
        <f>Sheet6!BW38</f>
        <v/>
      </c>
      <c r="BX18" s="20" t="str">
        <f>Sheet6!BX38</f>
        <v>INCORRECT</v>
      </c>
      <c r="BY18" s="20" t="b">
        <f>Sheet6!BY38</f>
        <v>0</v>
      </c>
      <c r="BZ18" s="20" t="str">
        <f>Sheet6!BZ38</f>
        <v/>
      </c>
      <c r="CA18" s="20" t="b">
        <f>Sheet6!CA38</f>
        <v>0</v>
      </c>
      <c r="CB18" s="20" t="b">
        <f>Sheet6!CB38</f>
        <v>0</v>
      </c>
      <c r="CC18" s="20" t="b">
        <f>Sheet6!CC38</f>
        <v>0</v>
      </c>
      <c r="CD18" s="20" t="b">
        <f>Sheet6!CD38</f>
        <v>0</v>
      </c>
      <c r="CE18" s="20" t="b">
        <f>Sheet6!CE38</f>
        <v>0</v>
      </c>
      <c r="CF18" s="20" t="b">
        <f>Sheet6!CF38</f>
        <v>0</v>
      </c>
      <c r="CG18" s="20" t="str">
        <f>Sheet6!CG38</f>
        <v/>
      </c>
      <c r="CH18" s="20" t="str">
        <f>Sheet6!CH38</f>
        <v/>
      </c>
      <c r="CI18" s="20" t="str">
        <f>Sheet6!CI38</f>
        <v/>
      </c>
      <c r="CJ18" s="20" t="str">
        <f>Sheet6!CJ38</f>
        <v/>
      </c>
      <c r="CK18" s="20" t="str">
        <f>Sheet6!CK38</f>
        <v/>
      </c>
      <c r="CL18" s="20" t="str">
        <f>Sheet6!CL38</f>
        <v/>
      </c>
      <c r="CM18" s="20" t="str">
        <f>Sheet6!CM38</f>
        <v/>
      </c>
      <c r="CN18" s="20" t="str">
        <f>Sheet6!CN38</f>
        <v/>
      </c>
      <c r="CO18" s="20" t="str">
        <f>Sheet6!CO38</f>
        <v>NO</v>
      </c>
      <c r="CP18" s="20" t="str">
        <f>Sheet6!CP38</f>
        <v>NO</v>
      </c>
      <c r="CQ18" s="20" t="str">
        <f>Sheet6!CQ38</f>
        <v>NO</v>
      </c>
      <c r="CR18" s="20" t="str">
        <f>Sheet6!CR38</f>
        <v>NO</v>
      </c>
      <c r="CS18" s="20" t="str">
        <f>Sheet6!CS38</f>
        <v>OK</v>
      </c>
      <c r="CT18" s="20" t="b">
        <f>Sheet6!CT38</f>
        <v>0</v>
      </c>
      <c r="CU18" s="20" t="b">
        <f>Sheet6!CU38</f>
        <v>0</v>
      </c>
      <c r="CV18" s="20" t="b">
        <f>Sheet6!CV38</f>
        <v>0</v>
      </c>
      <c r="CW18" s="20" t="b">
        <f>Sheet6!CW38</f>
        <v>0</v>
      </c>
      <c r="CX18" s="20" t="str">
        <f>Sheet6!CX38</f>
        <v>SEQUENCE INCORRECT</v>
      </c>
      <c r="CY18" s="20">
        <f>Sheet6!CY38</f>
        <v>19</v>
      </c>
    </row>
    <row r="19" spans="1:103" s="20" customFormat="1" ht="20.100000000000001" customHeight="1" thickBot="1">
      <c r="A19" s="37"/>
      <c r="B19" s="126"/>
      <c r="C19" s="127"/>
      <c r="D19" s="126"/>
      <c r="E19" s="127"/>
      <c r="F19" s="126"/>
      <c r="G19" s="127"/>
      <c r="H19" s="139" t="str">
        <f>IF(AND(AG19="OK",R19="OK"),IF(AND(A19&lt;&gt;"",D19&lt;&gt;"",F19&lt;&gt;"",OR(D19&lt;=E17,D19="ABS"),OR(F19&lt;=G17,F19="ABS")),IF(AND(F19="ABS"),"ABS",IF(SUM(D19:F19)=0,"ZERO",SUM(D19,F19))),""),"")</f>
        <v/>
      </c>
      <c r="I19" s="140"/>
      <c r="J19" s="140"/>
      <c r="K19" s="140"/>
      <c r="L19" s="140"/>
      <c r="M19" s="140"/>
      <c r="N19" s="140"/>
      <c r="O19" s="140"/>
      <c r="P19" s="141"/>
      <c r="Q19" s="194"/>
      <c r="R19" s="49" t="str">
        <f>IF(A19&lt;&gt;"",IF(CX19="SEQUENCE CORRECT",IF(OR(T(AB19)="OK",T(Z19)="oKK",T(Y19)="oKK",T(AA19)="oKK",T(AC19)="oOk",T(AD19)="Okk",AE19="ok"),"OK","FORMAT INCORRECT"),"SEQUENCE INCORRECT"),"")</f>
        <v/>
      </c>
      <c r="S19" s="196" t="str">
        <f>IF(OR(AND(OR(D19&lt;=E17,D19=0,D19="ABS"),OR(F19&lt;=G17,F19=0,F19="ABS"))),IF(OR(AND(A19="",B19="",D19="",F19=""),AND(A19&lt;&gt;"",B19&lt;&gt;"",D19&lt;&gt;"",F19&lt;&gt;"", AG19="OK")),"","Given Marks or Format is incorrect"), "Given Marks or Format is incorrect")</f>
        <v/>
      </c>
      <c r="T19" s="197"/>
      <c r="U19" s="197"/>
      <c r="V19" s="197"/>
      <c r="W19" s="197"/>
      <c r="X19" s="198"/>
      <c r="Y19" s="93"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15"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15"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13" t="b">
        <f>IF(AND( EXACT(LEFT(B19,LEN(G8)), G8),ISNUMBER(INT(MID(B19,(LEN(G8)+1),1))),ISNUMBER(INT(MID(B19,(LEN(G8)+2),1))), MID(B19,(LEN(G8)+1),2)&lt;&gt;"00",OR(ISNUMBER(INT(MID(B19,(LEN(G8)+3),1))),MID(B19,(LEN(G8)+3),1)=""),  OR(AND(ISNUMBER(INT(MID(B19,(LEN(G8)+1),3))),MID(B19,(LEN(G8)+1),1)&lt;&gt;"0", MID(B19,(LEN(G8)+4),1)=""),AND((ISNUMBER(INT(MID(B19,(LEN(G8)+1),2)))),MID(B19,(LEN(G8)+3),1)=""))),"OK")</f>
        <v>0</v>
      </c>
      <c r="AC19" s="14"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15"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6"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20" t="b">
        <f>IF(ISNUMBER(A19)&lt;&gt;"",AND(ISNUMBER(INT(MID(A19,1,3))),MID(A19,4,1)="",MID(A19,1,1)&lt;&gt;"0"))</f>
        <v>0</v>
      </c>
      <c r="AG19" s="20" t="str">
        <f>IF(AND(AG18="OK",AF19=TRUE),"OK","S# INCORRECT")</f>
        <v>S# INCORRECT</v>
      </c>
      <c r="BO19" s="20" t="str">
        <f>RIGHT(B19,3)</f>
        <v/>
      </c>
      <c r="BP19" s="20" t="b">
        <f>ISNUMBER(INT((MID(BO19,1,1))))</f>
        <v>0</v>
      </c>
      <c r="BQ19" s="20" t="b">
        <f>ISNUMBER(INT((MID(BO19,2,1))))</f>
        <v>0</v>
      </c>
      <c r="BR19" s="20" t="b">
        <f>ISNUMBER(INT((MID(BO19,3,1))))</f>
        <v>0</v>
      </c>
      <c r="BS19" s="20" t="str">
        <f>IF(BP19=TRUE, MID(BO19,1,1),"")</f>
        <v/>
      </c>
      <c r="BT19" s="20" t="str">
        <f>IF(BQ19=TRUE, MID(BO19,2,1),"")</f>
        <v/>
      </c>
      <c r="BU19" s="20" t="str">
        <f>IF(BR19=TRUE, MID(BO19,3,1),"")</f>
        <v/>
      </c>
      <c r="BV19" s="20" t="str">
        <f>T(BS19)&amp;T(BT19)&amp;T(BU19)</f>
        <v/>
      </c>
      <c r="BW19" s="44" t="str">
        <f>IF(BV19="","",INT(TRIM(BV19)))</f>
        <v/>
      </c>
      <c r="BX19" s="45" t="str">
        <f>"OK"</f>
        <v>OK</v>
      </c>
      <c r="BY19" s="20" t="b">
        <f>BW19&gt;BW18</f>
        <v>0</v>
      </c>
      <c r="BZ19" s="46" t="str">
        <f>LEFT(B19,6)</f>
        <v/>
      </c>
      <c r="CA19" s="20" t="b">
        <f>ISNUMBER(INT((MID(BZ19,1,1))))</f>
        <v>0</v>
      </c>
      <c r="CB19" s="20" t="b">
        <f>ISNUMBER(INT((MID(BZ19,2,1))))</f>
        <v>0</v>
      </c>
      <c r="CC19" s="20" t="b">
        <f>ISNUMBER(INT((MID(BZ19,3,1))))</f>
        <v>0</v>
      </c>
      <c r="CD19" s="20" t="b">
        <f>ISNUMBER(INT((MID(BZ19,4,1))))</f>
        <v>0</v>
      </c>
      <c r="CE19" s="20" t="b">
        <f>ISNUMBER(INT((MID(BZ19,5,1))))</f>
        <v>0</v>
      </c>
      <c r="CF19" s="20" t="b">
        <f>ISNUMBER(INT((MID(BZ19,6,1))))</f>
        <v>0</v>
      </c>
      <c r="CG19" s="20" t="str">
        <f>IF(CA19=TRUE, MID(BZ19,1,1),"")</f>
        <v/>
      </c>
      <c r="CH19" s="20" t="str">
        <f>IF(CB19=TRUE, MID(BZ19,2,1),"")</f>
        <v/>
      </c>
      <c r="CI19" s="20" t="str">
        <f>IF(CC19=TRUE, MID(BZ19,3,1),"")</f>
        <v/>
      </c>
      <c r="CJ19" s="20" t="str">
        <f>IF(CD19=TRUE, MID(BZ19,4,1),"")</f>
        <v/>
      </c>
      <c r="CK19" s="20" t="str">
        <f>IF(CE19=TRUE, MID(BZ19,5,1),"")</f>
        <v/>
      </c>
      <c r="CL19" s="20" t="str">
        <f>IF(CF19=TRUE, MID(BZ19,6,1),"")</f>
        <v/>
      </c>
      <c r="CM19" s="46" t="str">
        <f>TRIM(T(CG19)&amp;T(CH19)&amp;T(CI19))</f>
        <v/>
      </c>
      <c r="CN19" s="46" t="str">
        <f>TRIM(T(CJ19)&amp;T(CK19)&amp;T(CL19))</f>
        <v/>
      </c>
      <c r="CO19" s="47" t="str">
        <f>IF(OR(MID(BZ19,3,1)="-",MID(BZ19,4,1)="-"),T(CM19),"NO")</f>
        <v>NO</v>
      </c>
      <c r="CP19" s="47" t="str">
        <f>IF(OR(MID(BZ19,3,1)="-",MID(BZ19,4,1)="-"),T(CN19),"NO")</f>
        <v>NO</v>
      </c>
      <c r="CQ19" s="45" t="str">
        <f>IF(AND(CO19&lt;&gt;"NO", CP19&lt;&gt;"NO"),IF(CP19&lt;CO19,"OK","INCORRECT"),"NO")</f>
        <v>NO</v>
      </c>
      <c r="CR19" s="45" t="str">
        <f>IF(AND(CO19&lt;&gt;"NO", CP19&lt;&gt;"NO"),IF(CP19&lt;=CP18,"OK","INCORRECT"),"NO")</f>
        <v>NO</v>
      </c>
      <c r="CS19" s="47" t="str">
        <f>IF(OR(AND(OR(AND(CQ19="NO",CR19="NO"),AND(CQ19="OK", CR19="OK")),AND(CQ18="NO", CR18="NO")),AND(AND(CQ19="OK",CR19="OK",OR(AND(CQ18="NO", CR18="NO"),AND(CQ18="OK", CR18="OK"))))),"OK","INCORRECT")</f>
        <v>OK</v>
      </c>
      <c r="CT19" s="20" t="b">
        <f>IF(CS19="OK",IF(AND(CO18="NO",CO19="NO"),BW19&gt;BW18))</f>
        <v>0</v>
      </c>
      <c r="CU19" s="20" t="b">
        <f>IF(CS19="OK",AND(CQ19="OK",CR19="OK",CQ18="NO",CR18="NO"))</f>
        <v>0</v>
      </c>
      <c r="CV19" s="20" t="b">
        <f>IF(CS19="OK",IF(AND(EXACT(CN18,CN19)),BW19&gt;BW18))</f>
        <v>0</v>
      </c>
      <c r="CW19" s="20" t="b">
        <f>IF(CS19="OK",CP19&lt;CP18)</f>
        <v>0</v>
      </c>
      <c r="CX19" s="46" t="str">
        <f>IF(AND(CT19=FALSE,CU19=FALSE,CV19=FALSE,CW19=FALSE),"SEQUENCE INCORRECT","SEQUENCE CORRECT")</f>
        <v>SEQUENCE INCORRECT</v>
      </c>
      <c r="CY19" s="48">
        <f>COUNTIF(B18:B18,T(B19))</f>
        <v>1</v>
      </c>
    </row>
    <row r="20" spans="1:103" s="20" customFormat="1" ht="20.100000000000001" customHeight="1" thickBot="1">
      <c r="A20" s="59"/>
      <c r="B20" s="126"/>
      <c r="C20" s="127"/>
      <c r="D20" s="126"/>
      <c r="E20" s="127"/>
      <c r="F20" s="126"/>
      <c r="G20" s="127"/>
      <c r="H20" s="139" t="str">
        <f>IF(AND(AG20="OK",R20="OK"),IF(AND(A20&lt;&gt;"",D20&lt;&gt;"",F20&lt;&gt;"",OR(D20&lt;=E17,D20="ABS"),OR(F20&lt;=G17,F20="ABS")),IF(AND(F20="ABS"),"ABS",IF(SUM(D20:F20)=0,"ZERO",SUM(D20,F20))),""),"")</f>
        <v/>
      </c>
      <c r="I20" s="140"/>
      <c r="J20" s="140"/>
      <c r="K20" s="140"/>
      <c r="L20" s="140"/>
      <c r="M20" s="140"/>
      <c r="N20" s="140"/>
      <c r="O20" s="140"/>
      <c r="P20" s="141"/>
      <c r="Q20" s="194"/>
      <c r="R20" s="49" t="str">
        <f t="shared" ref="R20:R38" si="1">IF(A20&lt;&gt;"",IF(CX20="SEQUENCE CORRECT",IF(OR(T(AB20)="OK",T(Z20)="oKK",T(Y20)="oKK",T(AA20)="oKK",T(AC20)="oOk",T(AD20)="Okk",AE20="ok"),"OK","FORMAT INCORRECT"),"SEQUENCE INCORRECT"),"")</f>
        <v/>
      </c>
      <c r="S20" s="145" t="str">
        <f>IF(OR(AND(OR(D20&lt;=E17,D20=0,D20="ABS"),OR(F20&lt;=G17,F20=0,F20="ABS"))),IF(OR(AND(A20="",B20="",D20="",F20=""),AND(A20&lt;&gt;"",B20&lt;&gt;"",D20&lt;&gt;"",F20&lt;&gt;"", AG20="OK")),"","Given Marks or Format is incorrect"), "Given Marks or Format is incorrect")</f>
        <v/>
      </c>
      <c r="T20" s="146"/>
      <c r="U20" s="146"/>
      <c r="V20" s="146"/>
      <c r="W20" s="146"/>
      <c r="X20" s="147"/>
      <c r="Y20" s="93"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15"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15"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13" t="b">
        <f>IF(AND( EXACT(LEFT(B20,LEN(G8)), G8),ISNUMBER(INT(MID(B20,(LEN(G8)+1),1))),ISNUMBER(INT(MID(B20,(LEN(G8)+2),1))), MID(B20,(LEN(G8)+1),2)&lt;&gt;"00",OR(ISNUMBER(INT(MID(B20,(LEN(G8)+3),1))),MID(B20,(LEN(G8)+3),1)=""),  OR(AND(ISNUMBER(INT(MID(B20,(LEN(G8)+1),3))),MID(B20,(LEN(G8)+1),1)&lt;&gt;"0", MID(B20,(LEN(G8)+4),1)=""),AND((ISNUMBER(INT(MID(B20,(LEN(G8)+1),2)))),MID(B20,(LEN(G8)+3),1)=""))),"OK")</f>
        <v>0</v>
      </c>
      <c r="AC20" s="14"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15"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6"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0" t="b">
        <f>IF(AND(ISNUMBER(A19)&lt;&gt;"",ISNUMBER(A20)&lt;&gt;""),IF(AND(ISNUMBER(A20),ISNUMBER(A19)),IF(A20-A19=1,AND(ISNUMBER(INT(MID(A20,1,3))),MID(A20,4,1)="",MID(A20,1,1)&lt;&gt;"0"))))</f>
        <v>0</v>
      </c>
      <c r="AG20" s="20" t="str">
        <f t="shared" ref="AG20:AG38" si="2">IF(AF20=TRUE,"OK","S# INCORRECT")</f>
        <v>S# INCORRECT</v>
      </c>
      <c r="BO20" s="20" t="str">
        <f t="shared" ref="BO20:BO38" si="3">RIGHT(B20,3)</f>
        <v/>
      </c>
      <c r="BP20" s="20" t="b">
        <f t="shared" ref="BP20:BP38" si="4">ISNUMBER(INT((MID(BO20,1,1))))</f>
        <v>0</v>
      </c>
      <c r="BQ20" s="20" t="b">
        <f t="shared" ref="BQ20:BQ38" si="5">ISNUMBER(INT((MID(BO20,2,1))))</f>
        <v>0</v>
      </c>
      <c r="BR20" s="20" t="b">
        <f t="shared" ref="BR20:BR38" si="6">ISNUMBER(INT((MID(BO20,3,1))))</f>
        <v>0</v>
      </c>
      <c r="BS20" s="20" t="str">
        <f t="shared" ref="BS20:BS38" si="7">IF(BP20=TRUE, MID(BO20,1,1),"")</f>
        <v/>
      </c>
      <c r="BT20" s="20" t="str">
        <f t="shared" ref="BT20:BT38" si="8">IF(BQ20=TRUE, MID(BO20,2,1),"")</f>
        <v/>
      </c>
      <c r="BU20" s="20" t="str">
        <f t="shared" ref="BU20:BU38" si="9">IF(BR20=TRUE, MID(BO20,3,1),"")</f>
        <v/>
      </c>
      <c r="BV20" s="20" t="str">
        <f t="shared" ref="BV20:BV38" si="10">T(BS20)&amp;T(BT20)&amp;T(BU20)</f>
        <v/>
      </c>
      <c r="BW20" s="44" t="str">
        <f t="shared" ref="BW20:BW38" si="11">IF(BV20="","",INT(TRIM(BV20)))</f>
        <v/>
      </c>
      <c r="BX20" s="45" t="str">
        <f>IF(BW20&gt;BW19,"OK","INCORRECT")</f>
        <v>INCORRECT</v>
      </c>
      <c r="BY20" s="20" t="b">
        <f>BW20&gt;BW19</f>
        <v>0</v>
      </c>
      <c r="BZ20" s="46" t="str">
        <f t="shared" ref="BZ20:BZ38" si="12">LEFT(B20,6)</f>
        <v/>
      </c>
      <c r="CA20" s="20" t="b">
        <f t="shared" ref="CA20:CA38" si="13">ISNUMBER(INT((MID(BZ20,1,1))))</f>
        <v>0</v>
      </c>
      <c r="CB20" s="20" t="b">
        <f t="shared" ref="CB20:CB38" si="14">ISNUMBER(INT((MID(BZ20,2,1))))</f>
        <v>0</v>
      </c>
      <c r="CC20" s="20" t="b">
        <f t="shared" ref="CC20:CC38" si="15">ISNUMBER(INT((MID(BZ20,3,1))))</f>
        <v>0</v>
      </c>
      <c r="CD20" s="20" t="b">
        <f t="shared" ref="CD20:CD38" si="16">ISNUMBER(INT((MID(BZ20,4,1))))</f>
        <v>0</v>
      </c>
      <c r="CE20" s="20" t="b">
        <f t="shared" ref="CE20:CE38" si="17">ISNUMBER(INT((MID(BZ20,5,1))))</f>
        <v>0</v>
      </c>
      <c r="CF20" s="20" t="b">
        <f t="shared" ref="CF20:CF38" si="18">ISNUMBER(INT((MID(BZ20,6,1))))</f>
        <v>0</v>
      </c>
      <c r="CG20" s="20" t="str">
        <f t="shared" ref="CG20:CG38" si="19">IF(CA20=TRUE, MID(BZ20,1,1),"")</f>
        <v/>
      </c>
      <c r="CH20" s="20" t="str">
        <f t="shared" ref="CH20:CH38" si="20">IF(CB20=TRUE, MID(BZ20,2,1),"")</f>
        <v/>
      </c>
      <c r="CI20" s="20" t="str">
        <f t="shared" ref="CI20:CI38" si="21">IF(CC20=TRUE, MID(BZ20,3,1),"")</f>
        <v/>
      </c>
      <c r="CJ20" s="20" t="str">
        <f t="shared" ref="CJ20:CJ38" si="22">IF(CD20=TRUE, MID(BZ20,4,1),"")</f>
        <v/>
      </c>
      <c r="CK20" s="20" t="str">
        <f t="shared" ref="CK20:CK38" si="23">IF(CE20=TRUE, MID(BZ20,5,1),"")</f>
        <v/>
      </c>
      <c r="CL20" s="20" t="str">
        <f t="shared" ref="CL20:CL38" si="24">IF(CF20=TRUE, MID(BZ20,6,1),"")</f>
        <v/>
      </c>
      <c r="CM20" s="46" t="str">
        <f t="shared" ref="CM20:CM38" si="25">TRIM(T(CG20)&amp;T(CH20)&amp;T(CI20))</f>
        <v/>
      </c>
      <c r="CN20" s="46" t="str">
        <f t="shared" ref="CN20:CN38" si="26">TRIM(T(CJ20)&amp;T(CK20)&amp;T(CL20))</f>
        <v/>
      </c>
      <c r="CO20" s="47" t="str">
        <f t="shared" ref="CO20:CO38" si="27">IF(OR(MID(BZ20,3,1)="-",MID(BZ20,4,1)="-"),T(CM20),"NO")</f>
        <v>NO</v>
      </c>
      <c r="CP20" s="47" t="str">
        <f t="shared" ref="CP20:CP38" si="28">IF(OR(MID(BZ20,3,1)="-",MID(BZ20,4,1)="-"),T(CN20),"NO")</f>
        <v>NO</v>
      </c>
      <c r="CQ20" s="45" t="str">
        <f>IF(AND(CO20&lt;&gt;"NO", CP20&lt;&gt;"NO"),IF(CP20&lt;CO20,"OK","INCORRECT"),"NO")</f>
        <v>NO</v>
      </c>
      <c r="CR20" s="45" t="str">
        <f>IF(AND(CO20&lt;&gt;"NO", CP20&lt;&gt;"NO"),IF(CP20&lt;=CP19,"OK","INCORRECT"),"NO")</f>
        <v>NO</v>
      </c>
      <c r="CS20" s="47" t="str">
        <f>IF(OR(AND(OR(AND(CQ20="NO",CR20="NO"),AND(CQ20="OK", CR20="OK")),AND(CQ19="NO", CR19="NO")),AND(AND(CQ20="OK",CR20="OK",OR(AND(CQ19="NO", CR19="NO"),AND(CQ19="OK", CR19="OK"))))),"OK","INCORRECT")</f>
        <v>OK</v>
      </c>
      <c r="CT20" s="20" t="b">
        <f>IF(CS20="OK",IF(AND(CO19="NO",CO20="NO"),BW20&gt;BW19))</f>
        <v>0</v>
      </c>
      <c r="CU20" s="20" t="b">
        <f>IF(CS20="OK",AND(CQ20="OK",CR20="OK",CQ19="NO",CR19="NO"))</f>
        <v>0</v>
      </c>
      <c r="CV20" s="20" t="b">
        <f>IF(CS20="OK",IF(AND(EXACT(CN19,CN20)),BW20&gt;BW19))</f>
        <v>0</v>
      </c>
      <c r="CW20" s="20" t="b">
        <f>IF(CS20="OK",CP20&lt;CP19)</f>
        <v>0</v>
      </c>
      <c r="CX20" s="46" t="str">
        <f>IF(AND(CT20=FALSE,CU20=FALSE,CV20=FALSE,CW20=FALSE),"SEQUENCE INCORRECT","SEQUENCE CORRECT")</f>
        <v>SEQUENCE INCORRECT</v>
      </c>
      <c r="CY20" s="48">
        <f>COUNTIF(B19:B19,T(B20))</f>
        <v>1</v>
      </c>
    </row>
    <row r="21" spans="1:103" s="20" customFormat="1" ht="20.100000000000001" customHeight="1" thickBot="1">
      <c r="A21" s="37"/>
      <c r="B21" s="126"/>
      <c r="C21" s="127"/>
      <c r="D21" s="126"/>
      <c r="E21" s="127"/>
      <c r="F21" s="126"/>
      <c r="G21" s="127"/>
      <c r="H21" s="139" t="str">
        <f>IF(AND(AG21="OK",R21="OK"),IF(AND(A21&lt;&gt;"",D21&lt;&gt;"",F21&lt;&gt;"",OR(D21&lt;=E17,D21="ABS"),OR(F21&lt;=G17,F21="ABS")),IF(AND(F21="ABS"),"ABS",IF(SUM(D21:F21)=0,"ZERO",SUM(D21,F21))),""),"")</f>
        <v/>
      </c>
      <c r="I21" s="140"/>
      <c r="J21" s="140"/>
      <c r="K21" s="140"/>
      <c r="L21" s="140"/>
      <c r="M21" s="140"/>
      <c r="N21" s="140"/>
      <c r="O21" s="140"/>
      <c r="P21" s="141"/>
      <c r="Q21" s="194"/>
      <c r="R21" s="49" t="str">
        <f t="shared" si="1"/>
        <v/>
      </c>
      <c r="S21" s="145" t="str">
        <f>IF(OR(AND(OR(D21&lt;=E17,D21=0,D21="ABS"),OR(F21&lt;=G17,F21=0,F21="ABS"))),IF(OR(AND(A21="",B21="",D21="",F21=""),AND(A21&lt;&gt;"",B21&lt;&gt;"",D21&lt;&gt;"",F21&lt;&gt;"", AG21="OK")),"","Given Marks or Format is incorrect"), "Given Marks or Format is incorrect")</f>
        <v/>
      </c>
      <c r="T21" s="146"/>
      <c r="U21" s="146"/>
      <c r="V21" s="146"/>
      <c r="W21" s="146"/>
      <c r="X21" s="147"/>
      <c r="Y21" s="93"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15"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5"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3" t="b">
        <f>IF(AND( EXACT(LEFT(B21,LEN(G8)), G8),ISNUMBER(INT(MID(B21,(LEN(G8)+1),1))),ISNUMBER(INT(MID(B21,(LEN(G8)+2),1))), MID(B21,(LEN(G8)+1),2)&lt;&gt;"00",OR(ISNUMBER(INT(MID(B21,(LEN(G8)+3),1))),MID(B21,(LEN(G8)+3),1)=""),  OR(AND(ISNUMBER(INT(MID(B21,(LEN(G8)+1),3))),MID(B21,(LEN(G8)+1),1)&lt;&gt;"0", MID(B21,(LEN(G8)+4),1)=""),AND((ISNUMBER(INT(MID(B21,(LEN(G8)+1),2)))),MID(B21,(LEN(G8)+3),1)=""))),"OK")</f>
        <v>0</v>
      </c>
      <c r="AC21" s="14"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5"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6"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0" t="b">
        <f t="shared" ref="AF21:AF38" si="29">IF(AND(ISNUMBER(A20)&lt;&gt;"",ISNUMBER(A21)&lt;&gt;""),IF(AND(ISNUMBER(A21),ISNUMBER(A20)),IF(A21-A20=1,AND(ISNUMBER(INT(MID(A21,1,3))),MID(A21,4,1)="",MID(A21,1,1)&lt;&gt;"0"))))</f>
        <v>0</v>
      </c>
      <c r="AG21" s="20" t="str">
        <f t="shared" si="2"/>
        <v>S# INCORRECT</v>
      </c>
      <c r="BO21" s="20" t="str">
        <f t="shared" si="3"/>
        <v/>
      </c>
      <c r="BP21" s="20" t="b">
        <f t="shared" si="4"/>
        <v>0</v>
      </c>
      <c r="BQ21" s="20" t="b">
        <f t="shared" si="5"/>
        <v>0</v>
      </c>
      <c r="BR21" s="20" t="b">
        <f t="shared" si="6"/>
        <v>0</v>
      </c>
      <c r="BS21" s="20" t="str">
        <f t="shared" si="7"/>
        <v/>
      </c>
      <c r="BT21" s="20" t="str">
        <f t="shared" si="8"/>
        <v/>
      </c>
      <c r="BU21" s="20" t="str">
        <f t="shared" si="9"/>
        <v/>
      </c>
      <c r="BV21" s="20" t="str">
        <f t="shared" si="10"/>
        <v/>
      </c>
      <c r="BW21" s="44" t="str">
        <f t="shared" si="11"/>
        <v/>
      </c>
      <c r="BX21" s="45" t="str">
        <f t="shared" ref="BX21:BX38" si="30">IF(BW21&gt;BW20,"OK","INCORRECT")</f>
        <v>INCORRECT</v>
      </c>
      <c r="BY21" s="20" t="b">
        <f t="shared" ref="BY21:BY38" si="31">BW21&gt;BW20</f>
        <v>0</v>
      </c>
      <c r="BZ21" s="46" t="str">
        <f t="shared" si="12"/>
        <v/>
      </c>
      <c r="CA21" s="20" t="b">
        <f t="shared" si="13"/>
        <v>0</v>
      </c>
      <c r="CB21" s="20" t="b">
        <f t="shared" si="14"/>
        <v>0</v>
      </c>
      <c r="CC21" s="20" t="b">
        <f t="shared" si="15"/>
        <v>0</v>
      </c>
      <c r="CD21" s="20" t="b">
        <f t="shared" si="16"/>
        <v>0</v>
      </c>
      <c r="CE21" s="20" t="b">
        <f t="shared" si="17"/>
        <v>0</v>
      </c>
      <c r="CF21" s="20" t="b">
        <f t="shared" si="18"/>
        <v>0</v>
      </c>
      <c r="CG21" s="20" t="str">
        <f t="shared" si="19"/>
        <v/>
      </c>
      <c r="CH21" s="20" t="str">
        <f t="shared" si="20"/>
        <v/>
      </c>
      <c r="CI21" s="20" t="str">
        <f t="shared" si="21"/>
        <v/>
      </c>
      <c r="CJ21" s="20" t="str">
        <f t="shared" si="22"/>
        <v/>
      </c>
      <c r="CK21" s="20" t="str">
        <f t="shared" si="23"/>
        <v/>
      </c>
      <c r="CL21" s="20" t="str">
        <f t="shared" si="24"/>
        <v/>
      </c>
      <c r="CM21" s="46" t="str">
        <f t="shared" si="25"/>
        <v/>
      </c>
      <c r="CN21" s="46" t="str">
        <f t="shared" si="26"/>
        <v/>
      </c>
      <c r="CO21" s="47" t="str">
        <f t="shared" si="27"/>
        <v>NO</v>
      </c>
      <c r="CP21" s="47" t="str">
        <f t="shared" si="28"/>
        <v>NO</v>
      </c>
      <c r="CQ21" s="45" t="str">
        <f t="shared" ref="CQ21:CQ38" si="32">IF(AND(CO21&lt;&gt;"NO", CP21&lt;&gt;"NO"),IF(CP21&lt;CO21,"OK","INCORRECT"),"NO")</f>
        <v>NO</v>
      </c>
      <c r="CR21" s="45" t="str">
        <f t="shared" ref="CR21:CR38" si="33">IF(AND(CO21&lt;&gt;"NO", CP21&lt;&gt;"NO"),IF(CP21&lt;=CP20,"OK","INCORRECT"),"NO")</f>
        <v>NO</v>
      </c>
      <c r="CS21" s="47" t="str">
        <f t="shared" ref="CS21:CS38" si="34">IF(OR(AND(OR(AND(CQ21="NO",CR21="NO"),AND(CQ21="OK", CR21="OK")),AND(CQ20="NO", CR20="NO")),AND(AND(CQ21="OK",CR21="OK",OR(AND(CQ20="NO", CR20="NO"),AND(CQ20="OK", CR20="OK"))))),"OK","INCORRECT")</f>
        <v>OK</v>
      </c>
      <c r="CT21" s="20" t="b">
        <f t="shared" ref="CT21:CT38" si="35">IF(CS21="OK",IF(AND(CO20="NO",CO21="NO"),BW21&gt;BW20))</f>
        <v>0</v>
      </c>
      <c r="CU21" s="20" t="b">
        <f t="shared" ref="CU21:CU38" si="36">IF(CS21="OK",AND(CQ21="OK",CR21="OK",CQ20="NO",CR20="NO"))</f>
        <v>0</v>
      </c>
      <c r="CV21" s="20" t="b">
        <f t="shared" ref="CV21:CV38" si="37">IF(CS21="OK",IF(AND(EXACT(CN20,CN21)),BW21&gt;BW20))</f>
        <v>0</v>
      </c>
      <c r="CW21" s="20" t="b">
        <f t="shared" ref="CW21:CW38" si="38">IF(CS21="OK",CP21&lt;CP20)</f>
        <v>0</v>
      </c>
      <c r="CX21" s="46" t="str">
        <f t="shared" ref="CX21:CX38" si="39">IF(AND(CT21=FALSE,CU21=FALSE,CV21=FALSE,CW21=FALSE),"SEQUENCE INCORRECT","SEQUENCE CORRECT")</f>
        <v>SEQUENCE INCORRECT</v>
      </c>
      <c r="CY21" s="48">
        <f>COUNTIF(B19:B20,T(B21))</f>
        <v>2</v>
      </c>
    </row>
    <row r="22" spans="1:103" s="20" customFormat="1" ht="20.100000000000001" customHeight="1" thickBot="1">
      <c r="A22" s="59"/>
      <c r="B22" s="126"/>
      <c r="C22" s="127"/>
      <c r="D22" s="126"/>
      <c r="E22" s="127"/>
      <c r="F22" s="126"/>
      <c r="G22" s="127"/>
      <c r="H22" s="139" t="str">
        <f>IF(AND(AG22="OK",R22="OK"),IF(AND(A22&lt;&gt;"",D22&lt;&gt;"",F22&lt;&gt;"",OR(D22&lt;=E17,D22="ABS"),OR(F22&lt;=G17,F22="ABS")),IF(AND(F22="ABS"),"ABS",IF(SUM(D22:F22)=0,"ZERO",SUM(D22,F22))),""),"")</f>
        <v/>
      </c>
      <c r="I22" s="140"/>
      <c r="J22" s="140"/>
      <c r="K22" s="140"/>
      <c r="L22" s="140"/>
      <c r="M22" s="140"/>
      <c r="N22" s="140"/>
      <c r="O22" s="140"/>
      <c r="P22" s="141"/>
      <c r="Q22" s="194"/>
      <c r="R22" s="49" t="str">
        <f t="shared" si="1"/>
        <v/>
      </c>
      <c r="S22" s="145" t="str">
        <f>IF(OR(AND(OR(D22&lt;=E17,D22=0,D22="ABS"),OR(F22&lt;=G17,F22=0,F22="ABS"))),IF(OR(AND(A22="",B22="",D22="",F22=""),AND(A22&lt;&gt;"",B22&lt;&gt;"",D22&lt;&gt;"",F22&lt;&gt;"", AG22="OK")),"","Given Marks or Format is incorrect"), "Given Marks or Format is incorrect")</f>
        <v/>
      </c>
      <c r="T22" s="146"/>
      <c r="U22" s="146"/>
      <c r="V22" s="146"/>
      <c r="W22" s="146"/>
      <c r="X22" s="147"/>
      <c r="Y22" s="93"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15"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5"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3" t="b">
        <f>IF(AND( EXACT(LEFT(B22,LEN(G8)), G8),ISNUMBER(INT(MID(B22,(LEN(G8)+1),1))),ISNUMBER(INT(MID(B22,(LEN(G8)+2),1))), MID(B22,(LEN(G8)+1),2)&lt;&gt;"00",OR(ISNUMBER(INT(MID(B22,(LEN(G8)+3),1))),MID(B22,(LEN(G8)+3),1)=""),  OR(AND(ISNUMBER(INT(MID(B22,(LEN(G8)+1),3))),MID(B22,(LEN(G8)+1),1)&lt;&gt;"0", MID(B22,(LEN(G8)+4),1)=""),AND((ISNUMBER(INT(MID(B22,(LEN(G8)+1),2)))),MID(B22,(LEN(G8)+3),1)=""))),"OK")</f>
        <v>0</v>
      </c>
      <c r="AC22" s="14"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5"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6"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0" t="b">
        <f t="shared" si="29"/>
        <v>0</v>
      </c>
      <c r="AG22" s="20" t="str">
        <f t="shared" si="2"/>
        <v>S# INCORRECT</v>
      </c>
      <c r="BO22" s="20" t="str">
        <f t="shared" si="3"/>
        <v/>
      </c>
      <c r="BP22" s="20" t="b">
        <f t="shared" si="4"/>
        <v>0</v>
      </c>
      <c r="BQ22" s="20" t="b">
        <f t="shared" si="5"/>
        <v>0</v>
      </c>
      <c r="BR22" s="20" t="b">
        <f t="shared" si="6"/>
        <v>0</v>
      </c>
      <c r="BS22" s="20" t="str">
        <f t="shared" si="7"/>
        <v/>
      </c>
      <c r="BT22" s="20" t="str">
        <f t="shared" si="8"/>
        <v/>
      </c>
      <c r="BU22" s="20" t="str">
        <f t="shared" si="9"/>
        <v/>
      </c>
      <c r="BV22" s="20" t="str">
        <f t="shared" si="10"/>
        <v/>
      </c>
      <c r="BW22" s="44" t="str">
        <f t="shared" si="11"/>
        <v/>
      </c>
      <c r="BX22" s="45" t="str">
        <f t="shared" si="30"/>
        <v>INCORRECT</v>
      </c>
      <c r="BY22" s="20" t="b">
        <f t="shared" si="31"/>
        <v>0</v>
      </c>
      <c r="BZ22" s="46" t="str">
        <f t="shared" si="12"/>
        <v/>
      </c>
      <c r="CA22" s="20" t="b">
        <f t="shared" si="13"/>
        <v>0</v>
      </c>
      <c r="CB22" s="20" t="b">
        <f t="shared" si="14"/>
        <v>0</v>
      </c>
      <c r="CC22" s="20" t="b">
        <f t="shared" si="15"/>
        <v>0</v>
      </c>
      <c r="CD22" s="20" t="b">
        <f t="shared" si="16"/>
        <v>0</v>
      </c>
      <c r="CE22" s="20" t="b">
        <f t="shared" si="17"/>
        <v>0</v>
      </c>
      <c r="CF22" s="20" t="b">
        <f t="shared" si="18"/>
        <v>0</v>
      </c>
      <c r="CG22" s="20" t="str">
        <f t="shared" si="19"/>
        <v/>
      </c>
      <c r="CH22" s="20" t="str">
        <f t="shared" si="20"/>
        <v/>
      </c>
      <c r="CI22" s="20" t="str">
        <f t="shared" si="21"/>
        <v/>
      </c>
      <c r="CJ22" s="20" t="str">
        <f t="shared" si="22"/>
        <v/>
      </c>
      <c r="CK22" s="20" t="str">
        <f t="shared" si="23"/>
        <v/>
      </c>
      <c r="CL22" s="20" t="str">
        <f t="shared" si="24"/>
        <v/>
      </c>
      <c r="CM22" s="46" t="str">
        <f t="shared" si="25"/>
        <v/>
      </c>
      <c r="CN22" s="46" t="str">
        <f t="shared" si="26"/>
        <v/>
      </c>
      <c r="CO22" s="47" t="str">
        <f t="shared" si="27"/>
        <v>NO</v>
      </c>
      <c r="CP22" s="47" t="str">
        <f t="shared" si="28"/>
        <v>NO</v>
      </c>
      <c r="CQ22" s="45" t="str">
        <f t="shared" si="32"/>
        <v>NO</v>
      </c>
      <c r="CR22" s="45" t="str">
        <f t="shared" si="33"/>
        <v>NO</v>
      </c>
      <c r="CS22" s="47" t="str">
        <f t="shared" si="34"/>
        <v>OK</v>
      </c>
      <c r="CT22" s="20" t="b">
        <f t="shared" si="35"/>
        <v>0</v>
      </c>
      <c r="CU22" s="20" t="b">
        <f t="shared" si="36"/>
        <v>0</v>
      </c>
      <c r="CV22" s="20" t="b">
        <f t="shared" si="37"/>
        <v>0</v>
      </c>
      <c r="CW22" s="20" t="b">
        <f t="shared" si="38"/>
        <v>0</v>
      </c>
      <c r="CX22" s="46" t="str">
        <f t="shared" si="39"/>
        <v>SEQUENCE INCORRECT</v>
      </c>
      <c r="CY22" s="48">
        <f>COUNTIF(B19:B21,T(B22))</f>
        <v>3</v>
      </c>
    </row>
    <row r="23" spans="1:103" s="20" customFormat="1" ht="20.100000000000001" customHeight="1" thickBot="1">
      <c r="A23" s="37"/>
      <c r="B23" s="126"/>
      <c r="C23" s="127"/>
      <c r="D23" s="126"/>
      <c r="E23" s="127"/>
      <c r="F23" s="126"/>
      <c r="G23" s="127"/>
      <c r="H23" s="139" t="str">
        <f>IF(AND(AG23="OK",R23="OK"),IF(AND(A23&lt;&gt;"",D23&lt;&gt;"",F23&lt;&gt;"",OR(D23&lt;=E17,D23="ABS"),OR(F23&lt;=G17,F23="ABS")),IF(AND(F23="ABS"),"ABS",IF(SUM(D23:F23)=0,"ZERO",SUM(D23,F23))),""),"")</f>
        <v/>
      </c>
      <c r="I23" s="140"/>
      <c r="J23" s="140"/>
      <c r="K23" s="140"/>
      <c r="L23" s="140"/>
      <c r="M23" s="140"/>
      <c r="N23" s="140"/>
      <c r="O23" s="140"/>
      <c r="P23" s="141"/>
      <c r="Q23" s="194"/>
      <c r="R23" s="49" t="str">
        <f t="shared" si="1"/>
        <v/>
      </c>
      <c r="S23" s="145" t="str">
        <f>IF(OR(AND(OR(D23&lt;=E17,D23=0,D23="ABS"),OR(F23&lt;=G17,F23=0,F23="ABS"))),IF(OR(AND(A23="",B23="",D23="",F23=""),AND(A23&lt;&gt;"",B23&lt;&gt;"",D23&lt;&gt;"",F23&lt;&gt;"",AG23="OK")),"","Given Marks or Format is incorrect"),"Given Marks or Format is incorrect")</f>
        <v/>
      </c>
      <c r="T23" s="146"/>
      <c r="U23" s="146"/>
      <c r="V23" s="146"/>
      <c r="W23" s="146"/>
      <c r="X23" s="147"/>
      <c r="Y23" s="93"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15"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5"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3" t="b">
        <f>IF(AND( EXACT(LEFT(B23,LEN(G8)), G8),ISNUMBER(INT(MID(B23,(LEN(G8)+1),1))),ISNUMBER(INT(MID(B23,(LEN(G8)+2),1))), MID(B23,(LEN(G8)+1),2)&lt;&gt;"00",OR(ISNUMBER(INT(MID(B23,(LEN(G8)+3),1))),MID(B23,(LEN(G8)+3),1)=""),  OR(AND(ISNUMBER(INT(MID(B23,(LEN(G8)+1),3))),MID(B23,(LEN(G8)+1),1)&lt;&gt;"0", MID(B23,(LEN(G8)+4),1)=""),AND((ISNUMBER(INT(MID(B23,(LEN(G8)+1),2)))),MID(B23,(LEN(G8)+3),1)=""))),"OK")</f>
        <v>0</v>
      </c>
      <c r="AC23" s="14"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5"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6"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0" t="b">
        <f t="shared" si="29"/>
        <v>0</v>
      </c>
      <c r="AG23" s="20" t="str">
        <f t="shared" si="2"/>
        <v>S# INCORRECT</v>
      </c>
      <c r="BO23" s="20" t="str">
        <f t="shared" si="3"/>
        <v/>
      </c>
      <c r="BP23" s="20" t="b">
        <f t="shared" si="4"/>
        <v>0</v>
      </c>
      <c r="BQ23" s="20" t="b">
        <f t="shared" si="5"/>
        <v>0</v>
      </c>
      <c r="BR23" s="20" t="b">
        <f t="shared" si="6"/>
        <v>0</v>
      </c>
      <c r="BS23" s="20" t="str">
        <f t="shared" si="7"/>
        <v/>
      </c>
      <c r="BT23" s="20" t="str">
        <f t="shared" si="8"/>
        <v/>
      </c>
      <c r="BU23" s="20" t="str">
        <f t="shared" si="9"/>
        <v/>
      </c>
      <c r="BV23" s="20" t="str">
        <f t="shared" si="10"/>
        <v/>
      </c>
      <c r="BW23" s="44" t="str">
        <f t="shared" si="11"/>
        <v/>
      </c>
      <c r="BX23" s="45" t="str">
        <f t="shared" si="30"/>
        <v>INCORRECT</v>
      </c>
      <c r="BY23" s="20" t="b">
        <f t="shared" si="31"/>
        <v>0</v>
      </c>
      <c r="BZ23" s="46" t="str">
        <f t="shared" si="12"/>
        <v/>
      </c>
      <c r="CA23" s="20" t="b">
        <f t="shared" si="13"/>
        <v>0</v>
      </c>
      <c r="CB23" s="20" t="b">
        <f t="shared" si="14"/>
        <v>0</v>
      </c>
      <c r="CC23" s="20" t="b">
        <f t="shared" si="15"/>
        <v>0</v>
      </c>
      <c r="CD23" s="20" t="b">
        <f t="shared" si="16"/>
        <v>0</v>
      </c>
      <c r="CE23" s="20" t="b">
        <f t="shared" si="17"/>
        <v>0</v>
      </c>
      <c r="CF23" s="20" t="b">
        <f t="shared" si="18"/>
        <v>0</v>
      </c>
      <c r="CG23" s="20" t="str">
        <f t="shared" si="19"/>
        <v/>
      </c>
      <c r="CH23" s="20" t="str">
        <f t="shared" si="20"/>
        <v/>
      </c>
      <c r="CI23" s="20" t="str">
        <f t="shared" si="21"/>
        <v/>
      </c>
      <c r="CJ23" s="20" t="str">
        <f t="shared" si="22"/>
        <v/>
      </c>
      <c r="CK23" s="20" t="str">
        <f t="shared" si="23"/>
        <v/>
      </c>
      <c r="CL23" s="20" t="str">
        <f t="shared" si="24"/>
        <v/>
      </c>
      <c r="CM23" s="46" t="str">
        <f t="shared" si="25"/>
        <v/>
      </c>
      <c r="CN23" s="46" t="str">
        <f t="shared" si="26"/>
        <v/>
      </c>
      <c r="CO23" s="47" t="str">
        <f t="shared" si="27"/>
        <v>NO</v>
      </c>
      <c r="CP23" s="47" t="str">
        <f t="shared" si="28"/>
        <v>NO</v>
      </c>
      <c r="CQ23" s="45" t="str">
        <f t="shared" si="32"/>
        <v>NO</v>
      </c>
      <c r="CR23" s="45" t="str">
        <f t="shared" si="33"/>
        <v>NO</v>
      </c>
      <c r="CS23" s="47" t="str">
        <f t="shared" si="34"/>
        <v>OK</v>
      </c>
      <c r="CT23" s="20" t="b">
        <f t="shared" si="35"/>
        <v>0</v>
      </c>
      <c r="CU23" s="20" t="b">
        <f t="shared" si="36"/>
        <v>0</v>
      </c>
      <c r="CV23" s="20" t="b">
        <f t="shared" si="37"/>
        <v>0</v>
      </c>
      <c r="CW23" s="20" t="b">
        <f t="shared" si="38"/>
        <v>0</v>
      </c>
      <c r="CX23" s="46" t="str">
        <f t="shared" si="39"/>
        <v>SEQUENCE INCORRECT</v>
      </c>
      <c r="CY23" s="48">
        <f>COUNTIF(B19:B22,T(B23))</f>
        <v>4</v>
      </c>
    </row>
    <row r="24" spans="1:103" s="20" customFormat="1" ht="20.100000000000001" customHeight="1" thickBot="1">
      <c r="A24" s="59"/>
      <c r="B24" s="126"/>
      <c r="C24" s="127"/>
      <c r="D24" s="126"/>
      <c r="E24" s="127"/>
      <c r="F24" s="126"/>
      <c r="G24" s="127"/>
      <c r="H24" s="139" t="str">
        <f>IF(AND(AG24="OK",R24="OK"),IF(AND(A24&lt;&gt;"",D24&lt;&gt;"",F24&lt;&gt;"",OR(D24&lt;=E17,D24="ABS"),OR(F24&lt;=G17,F24="ABS")),IF(AND(F24="ABS"),"ABS",IF(SUM(D24:F24)=0,"ZERO",SUM(D24,F24))),""),"")</f>
        <v/>
      </c>
      <c r="I24" s="140"/>
      <c r="J24" s="140"/>
      <c r="K24" s="140"/>
      <c r="L24" s="140"/>
      <c r="M24" s="140"/>
      <c r="N24" s="140"/>
      <c r="O24" s="140"/>
      <c r="P24" s="141"/>
      <c r="Q24" s="194"/>
      <c r="R24" s="49" t="str">
        <f t="shared" si="1"/>
        <v/>
      </c>
      <c r="S24" s="145" t="str">
        <f>IF(OR(AND(OR(D24&lt;=E17,D24=0,D24="ABS"),OR(F24&lt;=G17,F24=0,F24="ABS"))),IF(OR(AND(A24="",B24="",D24="",F24=""),AND(A24&lt;&gt;"",B24&lt;&gt;"",D24&lt;&gt;"",F24&lt;&gt;"",AG24="OK")),"","Given Marks or Format is incorrect"),"Given Marks or Format is incorrect")</f>
        <v/>
      </c>
      <c r="T24" s="146"/>
      <c r="U24" s="146"/>
      <c r="V24" s="146"/>
      <c r="W24" s="146"/>
      <c r="X24" s="147"/>
      <c r="Y24" s="93"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15"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5"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3" t="b">
        <f>IF(AND( EXACT(LEFT(B24,LEN(G8)), G8),ISNUMBER(INT(MID(B24,(LEN(G8)+1),1))),ISNUMBER(INT(MID(B24,(LEN(G8)+2),1))), MID(B24,(LEN(G8)+1),2)&lt;&gt;"00",OR(ISNUMBER(INT(MID(B24,(LEN(G8)+3),1))),MID(B24,(LEN(G8)+3),1)=""),  OR(AND(ISNUMBER(INT(MID(B24,(LEN(G8)+1),3))),MID(B24,(LEN(G8)+1),1)&lt;&gt;"0", MID(B24,(LEN(G8)+4),1)=""),AND((ISNUMBER(INT(MID(B24,(LEN(G8)+1),2)))),MID(B24,(LEN(G8)+3),1)=""))),"OK")</f>
        <v>0</v>
      </c>
      <c r="AC24" s="14"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5"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6"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0" t="b">
        <f t="shared" si="29"/>
        <v>0</v>
      </c>
      <c r="AG24" s="20" t="str">
        <f t="shared" si="2"/>
        <v>S# INCORRECT</v>
      </c>
      <c r="BO24" s="20" t="str">
        <f t="shared" si="3"/>
        <v/>
      </c>
      <c r="BP24" s="20" t="b">
        <f t="shared" si="4"/>
        <v>0</v>
      </c>
      <c r="BQ24" s="20" t="b">
        <f t="shared" si="5"/>
        <v>0</v>
      </c>
      <c r="BR24" s="20" t="b">
        <f t="shared" si="6"/>
        <v>0</v>
      </c>
      <c r="BS24" s="20" t="str">
        <f t="shared" si="7"/>
        <v/>
      </c>
      <c r="BT24" s="20" t="str">
        <f t="shared" si="8"/>
        <v/>
      </c>
      <c r="BU24" s="20" t="str">
        <f t="shared" si="9"/>
        <v/>
      </c>
      <c r="BV24" s="20" t="str">
        <f t="shared" si="10"/>
        <v/>
      </c>
      <c r="BW24" s="44" t="str">
        <f t="shared" si="11"/>
        <v/>
      </c>
      <c r="BX24" s="45" t="str">
        <f t="shared" si="30"/>
        <v>INCORRECT</v>
      </c>
      <c r="BY24" s="20" t="b">
        <f t="shared" si="31"/>
        <v>0</v>
      </c>
      <c r="BZ24" s="46" t="str">
        <f t="shared" si="12"/>
        <v/>
      </c>
      <c r="CA24" s="20" t="b">
        <f t="shared" si="13"/>
        <v>0</v>
      </c>
      <c r="CB24" s="20" t="b">
        <f t="shared" si="14"/>
        <v>0</v>
      </c>
      <c r="CC24" s="20" t="b">
        <f t="shared" si="15"/>
        <v>0</v>
      </c>
      <c r="CD24" s="20" t="b">
        <f t="shared" si="16"/>
        <v>0</v>
      </c>
      <c r="CE24" s="20" t="b">
        <f t="shared" si="17"/>
        <v>0</v>
      </c>
      <c r="CF24" s="20" t="b">
        <f t="shared" si="18"/>
        <v>0</v>
      </c>
      <c r="CG24" s="20" t="str">
        <f t="shared" si="19"/>
        <v/>
      </c>
      <c r="CH24" s="20" t="str">
        <f t="shared" si="20"/>
        <v/>
      </c>
      <c r="CI24" s="20" t="str">
        <f t="shared" si="21"/>
        <v/>
      </c>
      <c r="CJ24" s="20" t="str">
        <f t="shared" si="22"/>
        <v/>
      </c>
      <c r="CK24" s="20" t="str">
        <f t="shared" si="23"/>
        <v/>
      </c>
      <c r="CL24" s="20" t="str">
        <f t="shared" si="24"/>
        <v/>
      </c>
      <c r="CM24" s="46" t="str">
        <f t="shared" si="25"/>
        <v/>
      </c>
      <c r="CN24" s="46" t="str">
        <f t="shared" si="26"/>
        <v/>
      </c>
      <c r="CO24" s="47" t="str">
        <f t="shared" si="27"/>
        <v>NO</v>
      </c>
      <c r="CP24" s="47" t="str">
        <f t="shared" si="28"/>
        <v>NO</v>
      </c>
      <c r="CQ24" s="45" t="str">
        <f t="shared" si="32"/>
        <v>NO</v>
      </c>
      <c r="CR24" s="45" t="str">
        <f t="shared" si="33"/>
        <v>NO</v>
      </c>
      <c r="CS24" s="47" t="str">
        <f t="shared" si="34"/>
        <v>OK</v>
      </c>
      <c r="CT24" s="20" t="b">
        <f t="shared" si="35"/>
        <v>0</v>
      </c>
      <c r="CU24" s="20" t="b">
        <f t="shared" si="36"/>
        <v>0</v>
      </c>
      <c r="CV24" s="20" t="b">
        <f t="shared" si="37"/>
        <v>0</v>
      </c>
      <c r="CW24" s="20" t="b">
        <f t="shared" si="38"/>
        <v>0</v>
      </c>
      <c r="CX24" s="46" t="str">
        <f t="shared" si="39"/>
        <v>SEQUENCE INCORRECT</v>
      </c>
      <c r="CY24" s="48">
        <f>COUNTIF(B19:B23,T(B24))</f>
        <v>5</v>
      </c>
    </row>
    <row r="25" spans="1:103" s="20" customFormat="1" ht="20.100000000000001" customHeight="1" thickBot="1">
      <c r="A25" s="37"/>
      <c r="B25" s="126"/>
      <c r="C25" s="127"/>
      <c r="D25" s="126"/>
      <c r="E25" s="127"/>
      <c r="F25" s="126"/>
      <c r="G25" s="127"/>
      <c r="H25" s="139" t="str">
        <f>IF(AND(AG25="OK",R25="OK"),IF(AND(A25&lt;&gt;"",D25&lt;&gt;"",F25&lt;&gt;"",OR(D25&lt;=E17,D25="ABS"),OR(F25&lt;=G17,F25="ABS")),IF(AND(F25="ABS"),"ABS",IF(SUM(D25:F25)=0,"ZERO",SUM(D25,F25))),""),"")</f>
        <v/>
      </c>
      <c r="I25" s="140"/>
      <c r="J25" s="140"/>
      <c r="K25" s="140"/>
      <c r="L25" s="140"/>
      <c r="M25" s="140"/>
      <c r="N25" s="140"/>
      <c r="O25" s="140"/>
      <c r="P25" s="141"/>
      <c r="Q25" s="194"/>
      <c r="R25" s="49" t="str">
        <f t="shared" si="1"/>
        <v/>
      </c>
      <c r="S25" s="145" t="str">
        <f>IF(OR(AND(OR(D25&lt;=E17,D25=0,D25="ABS"),OR(F25&lt;=G17,F25=0,F25="ABS"))),IF(OR(AND(A25="",B25="",D25="",F25=""),AND(A25&lt;&gt;"",B25&lt;&gt;"",D25&lt;&gt;"",F25&lt;&gt;"", AG25="OK")),"","Given Marks or Format is incorrect"), "Given Marks or Format is incorrect")</f>
        <v/>
      </c>
      <c r="T25" s="146"/>
      <c r="U25" s="146"/>
      <c r="V25" s="146"/>
      <c r="W25" s="146"/>
      <c r="X25" s="147"/>
      <c r="Y25" s="93"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15"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5"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3" t="b">
        <f>IF(AND( EXACT(LEFT(B25,LEN(G8)), G8),ISNUMBER(INT(MID(B25,(LEN(G8)+1),1))),ISNUMBER(INT(MID(B25,(LEN(G8)+2),1))), MID(B25,(LEN(G8)+1),2)&lt;&gt;"00",OR(ISNUMBER(INT(MID(B25,(LEN(G8)+3),1))),MID(B25,(LEN(G8)+3),1)=""),  OR(AND(ISNUMBER(INT(MID(B25,(LEN(G8)+1),3))),MID(B25,(LEN(G8)+1),1)&lt;&gt;"0", MID(B25,(LEN(G8)+4),1)=""),AND((ISNUMBER(INT(MID(B25,(LEN(G8)+1),2)))),MID(B25,(LEN(G8)+3),1)=""))),"OK")</f>
        <v>0</v>
      </c>
      <c r="AC25" s="14"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5"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6"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0" t="b">
        <f t="shared" si="29"/>
        <v>0</v>
      </c>
      <c r="AG25" s="20" t="str">
        <f t="shared" si="2"/>
        <v>S# INCORRECT</v>
      </c>
      <c r="BO25" s="20" t="str">
        <f t="shared" si="3"/>
        <v/>
      </c>
      <c r="BP25" s="20" t="b">
        <f t="shared" si="4"/>
        <v>0</v>
      </c>
      <c r="BQ25" s="20" t="b">
        <f t="shared" si="5"/>
        <v>0</v>
      </c>
      <c r="BR25" s="20" t="b">
        <f t="shared" si="6"/>
        <v>0</v>
      </c>
      <c r="BS25" s="20" t="str">
        <f t="shared" si="7"/>
        <v/>
      </c>
      <c r="BT25" s="20" t="str">
        <f t="shared" si="8"/>
        <v/>
      </c>
      <c r="BU25" s="20" t="str">
        <f t="shared" si="9"/>
        <v/>
      </c>
      <c r="BV25" s="20" t="str">
        <f t="shared" si="10"/>
        <v/>
      </c>
      <c r="BW25" s="44" t="str">
        <f t="shared" si="11"/>
        <v/>
      </c>
      <c r="BX25" s="45" t="str">
        <f t="shared" si="30"/>
        <v>INCORRECT</v>
      </c>
      <c r="BY25" s="20" t="b">
        <f t="shared" si="31"/>
        <v>0</v>
      </c>
      <c r="BZ25" s="46" t="str">
        <f t="shared" si="12"/>
        <v/>
      </c>
      <c r="CA25" s="20" t="b">
        <f t="shared" si="13"/>
        <v>0</v>
      </c>
      <c r="CB25" s="20" t="b">
        <f t="shared" si="14"/>
        <v>0</v>
      </c>
      <c r="CC25" s="20" t="b">
        <f t="shared" si="15"/>
        <v>0</v>
      </c>
      <c r="CD25" s="20" t="b">
        <f t="shared" si="16"/>
        <v>0</v>
      </c>
      <c r="CE25" s="20" t="b">
        <f t="shared" si="17"/>
        <v>0</v>
      </c>
      <c r="CF25" s="20" t="b">
        <f t="shared" si="18"/>
        <v>0</v>
      </c>
      <c r="CG25" s="20" t="str">
        <f t="shared" si="19"/>
        <v/>
      </c>
      <c r="CH25" s="20" t="str">
        <f t="shared" si="20"/>
        <v/>
      </c>
      <c r="CI25" s="20" t="str">
        <f t="shared" si="21"/>
        <v/>
      </c>
      <c r="CJ25" s="20" t="str">
        <f t="shared" si="22"/>
        <v/>
      </c>
      <c r="CK25" s="20" t="str">
        <f t="shared" si="23"/>
        <v/>
      </c>
      <c r="CL25" s="20" t="str">
        <f t="shared" si="24"/>
        <v/>
      </c>
      <c r="CM25" s="46" t="str">
        <f t="shared" si="25"/>
        <v/>
      </c>
      <c r="CN25" s="46" t="str">
        <f t="shared" si="26"/>
        <v/>
      </c>
      <c r="CO25" s="47" t="str">
        <f t="shared" si="27"/>
        <v>NO</v>
      </c>
      <c r="CP25" s="47" t="str">
        <f t="shared" si="28"/>
        <v>NO</v>
      </c>
      <c r="CQ25" s="45" t="str">
        <f t="shared" si="32"/>
        <v>NO</v>
      </c>
      <c r="CR25" s="45" t="str">
        <f t="shared" si="33"/>
        <v>NO</v>
      </c>
      <c r="CS25" s="47" t="str">
        <f t="shared" si="34"/>
        <v>OK</v>
      </c>
      <c r="CT25" s="20" t="b">
        <f t="shared" si="35"/>
        <v>0</v>
      </c>
      <c r="CU25" s="20" t="b">
        <f t="shared" si="36"/>
        <v>0</v>
      </c>
      <c r="CV25" s="20" t="b">
        <f t="shared" si="37"/>
        <v>0</v>
      </c>
      <c r="CW25" s="20" t="b">
        <f t="shared" si="38"/>
        <v>0</v>
      </c>
      <c r="CX25" s="46" t="str">
        <f t="shared" si="39"/>
        <v>SEQUENCE INCORRECT</v>
      </c>
      <c r="CY25" s="48">
        <f>COUNTIF(B19:B24,T(B25))</f>
        <v>6</v>
      </c>
    </row>
    <row r="26" spans="1:103" s="20" customFormat="1" ht="20.100000000000001" customHeight="1" thickBot="1">
      <c r="A26" s="59"/>
      <c r="B26" s="126"/>
      <c r="C26" s="127"/>
      <c r="D26" s="126"/>
      <c r="E26" s="127"/>
      <c r="F26" s="126"/>
      <c r="G26" s="127"/>
      <c r="H26" s="139" t="str">
        <f>IF(AND(AG26="OK",R26="OK"),IF(AND(A26&lt;&gt;"",D26&lt;&gt;"",F26&lt;&gt;"",OR(D26&lt;=E17,D26="ABS"),OR(F26&lt;=G17,F26="ABS")),IF(AND(F26="ABS"),"ABS",IF(SUM(D26:F26)=0,"ZERO",SUM(D26,F26))),""),"")</f>
        <v/>
      </c>
      <c r="I26" s="140"/>
      <c r="J26" s="140"/>
      <c r="K26" s="140"/>
      <c r="L26" s="140"/>
      <c r="M26" s="140"/>
      <c r="N26" s="140"/>
      <c r="O26" s="140"/>
      <c r="P26" s="141"/>
      <c r="Q26" s="194"/>
      <c r="R26" s="49" t="str">
        <f t="shared" si="1"/>
        <v/>
      </c>
      <c r="S26" s="145" t="str">
        <f>IF(OR(AND(OR(D26&lt;=E17,D26=0,D26="ABS"),OR(F26&lt;=G17,F26=0,F26="ABS"))),IF(OR(AND(A26="",B26="",D26="",F26=""),AND(A26&lt;&gt;"",B26&lt;&gt;"",D26&lt;&gt;"",F26&lt;&gt;"", AG26="OK")),"","Given Marks or Format is incorrect"), "Given Marks or Format is incorrect")</f>
        <v/>
      </c>
      <c r="T26" s="146"/>
      <c r="U26" s="146"/>
      <c r="V26" s="146"/>
      <c r="W26" s="146"/>
      <c r="X26" s="147"/>
      <c r="Y26" s="93"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15"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5"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3" t="b">
        <f>IF(AND( EXACT(LEFT(B26,LEN(G8)), G8),ISNUMBER(INT(MID(B26,(LEN(G8)+1),1))),ISNUMBER(INT(MID(B26,(LEN(G8)+2),1))), MID(B26,(LEN(G8)+1),2)&lt;&gt;"00",OR(ISNUMBER(INT(MID(B26,(LEN(G8)+3),1))),MID(B26,(LEN(G8)+3),1)=""),  OR(AND(ISNUMBER(INT(MID(B26,(LEN(G8)+1),3))),MID(B26,(LEN(G8)+1),1)&lt;&gt;"0", MID(B26,(LEN(G8)+4),1)=""),AND((ISNUMBER(INT(MID(B26,(LEN(G8)+1),2)))),MID(B26,(LEN(G8)+3),1)=""))),"OK")</f>
        <v>0</v>
      </c>
      <c r="AC26" s="14"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5"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6"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0" t="b">
        <f t="shared" si="29"/>
        <v>0</v>
      </c>
      <c r="AG26" s="20" t="str">
        <f t="shared" si="2"/>
        <v>S# INCORRECT</v>
      </c>
      <c r="BO26" s="20" t="str">
        <f t="shared" si="3"/>
        <v/>
      </c>
      <c r="BP26" s="20" t="b">
        <f t="shared" si="4"/>
        <v>0</v>
      </c>
      <c r="BQ26" s="20" t="b">
        <f t="shared" si="5"/>
        <v>0</v>
      </c>
      <c r="BR26" s="20" t="b">
        <f t="shared" si="6"/>
        <v>0</v>
      </c>
      <c r="BS26" s="20" t="str">
        <f t="shared" si="7"/>
        <v/>
      </c>
      <c r="BT26" s="20" t="str">
        <f t="shared" si="8"/>
        <v/>
      </c>
      <c r="BU26" s="20" t="str">
        <f t="shared" si="9"/>
        <v/>
      </c>
      <c r="BV26" s="20" t="str">
        <f t="shared" si="10"/>
        <v/>
      </c>
      <c r="BW26" s="44" t="str">
        <f t="shared" si="11"/>
        <v/>
      </c>
      <c r="BX26" s="45" t="str">
        <f t="shared" si="30"/>
        <v>INCORRECT</v>
      </c>
      <c r="BY26" s="20" t="b">
        <f t="shared" si="31"/>
        <v>0</v>
      </c>
      <c r="BZ26" s="46" t="str">
        <f t="shared" si="12"/>
        <v/>
      </c>
      <c r="CA26" s="20" t="b">
        <f t="shared" si="13"/>
        <v>0</v>
      </c>
      <c r="CB26" s="20" t="b">
        <f t="shared" si="14"/>
        <v>0</v>
      </c>
      <c r="CC26" s="20" t="b">
        <f t="shared" si="15"/>
        <v>0</v>
      </c>
      <c r="CD26" s="20" t="b">
        <f t="shared" si="16"/>
        <v>0</v>
      </c>
      <c r="CE26" s="20" t="b">
        <f t="shared" si="17"/>
        <v>0</v>
      </c>
      <c r="CF26" s="20" t="b">
        <f t="shared" si="18"/>
        <v>0</v>
      </c>
      <c r="CG26" s="20" t="str">
        <f t="shared" si="19"/>
        <v/>
      </c>
      <c r="CH26" s="20" t="str">
        <f t="shared" si="20"/>
        <v/>
      </c>
      <c r="CI26" s="20" t="str">
        <f t="shared" si="21"/>
        <v/>
      </c>
      <c r="CJ26" s="20" t="str">
        <f t="shared" si="22"/>
        <v/>
      </c>
      <c r="CK26" s="20" t="str">
        <f t="shared" si="23"/>
        <v/>
      </c>
      <c r="CL26" s="20" t="str">
        <f t="shared" si="24"/>
        <v/>
      </c>
      <c r="CM26" s="46" t="str">
        <f t="shared" si="25"/>
        <v/>
      </c>
      <c r="CN26" s="46" t="str">
        <f t="shared" si="26"/>
        <v/>
      </c>
      <c r="CO26" s="47" t="str">
        <f t="shared" si="27"/>
        <v>NO</v>
      </c>
      <c r="CP26" s="47" t="str">
        <f t="shared" si="28"/>
        <v>NO</v>
      </c>
      <c r="CQ26" s="45" t="str">
        <f t="shared" si="32"/>
        <v>NO</v>
      </c>
      <c r="CR26" s="45" t="str">
        <f t="shared" si="33"/>
        <v>NO</v>
      </c>
      <c r="CS26" s="47" t="str">
        <f t="shared" si="34"/>
        <v>OK</v>
      </c>
      <c r="CT26" s="20" t="b">
        <f t="shared" si="35"/>
        <v>0</v>
      </c>
      <c r="CU26" s="20" t="b">
        <f t="shared" si="36"/>
        <v>0</v>
      </c>
      <c r="CV26" s="20" t="b">
        <f t="shared" si="37"/>
        <v>0</v>
      </c>
      <c r="CW26" s="20" t="b">
        <f t="shared" si="38"/>
        <v>0</v>
      </c>
      <c r="CX26" s="46" t="str">
        <f t="shared" si="39"/>
        <v>SEQUENCE INCORRECT</v>
      </c>
      <c r="CY26" s="48">
        <f>COUNTIF(B19:B25,T(B26))</f>
        <v>7</v>
      </c>
    </row>
    <row r="27" spans="1:103" s="20" customFormat="1" ht="20.100000000000001" customHeight="1" thickBot="1">
      <c r="A27" s="37"/>
      <c r="B27" s="126"/>
      <c r="C27" s="127"/>
      <c r="D27" s="126"/>
      <c r="E27" s="127"/>
      <c r="F27" s="126"/>
      <c r="G27" s="127"/>
      <c r="H27" s="139" t="str">
        <f>IF(AND(AG27="OK",R27="OK"),IF(AND(A27&lt;&gt;"",D27&lt;&gt;"",F27&lt;&gt;"",OR(D27&lt;=E17,D27="ABS"),OR(F27&lt;=G17,F27="ABS")),IF(AND(F27="ABS"),"ABS",IF(SUM(D27:F27)=0,"ZERO",SUM(D27,F27))),""),"")</f>
        <v/>
      </c>
      <c r="I27" s="140"/>
      <c r="J27" s="140"/>
      <c r="K27" s="140"/>
      <c r="L27" s="140"/>
      <c r="M27" s="140"/>
      <c r="N27" s="140"/>
      <c r="O27" s="140"/>
      <c r="P27" s="141"/>
      <c r="Q27" s="194"/>
      <c r="R27" s="49" t="str">
        <f t="shared" si="1"/>
        <v/>
      </c>
      <c r="S27" s="145" t="str">
        <f>IF(OR(AND(OR(D27&lt;=E17,D27=0,D27="ABS"),OR(F27&lt;=G17,F27=0,F27="ABS"))),IF(OR(AND(A27="",B27="",D27="",F27=""),AND(A27&lt;&gt;"",B27&lt;&gt;"",D27&lt;&gt;"",F27&lt;&gt;"", AG27="OK")),"","Given Marks or Format is incorrect"), "Given Marks or Format is incorrect")</f>
        <v/>
      </c>
      <c r="T27" s="146"/>
      <c r="U27" s="146"/>
      <c r="V27" s="146"/>
      <c r="W27" s="146"/>
      <c r="X27" s="147"/>
      <c r="Y27" s="93"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15"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5"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3" t="b">
        <f>IF(AND( EXACT(LEFT(B27,LEN(G8)), G8),ISNUMBER(INT(MID(B27,(LEN(G8)+1),1))),ISNUMBER(INT(MID(B27,(LEN(G8)+2),1))), MID(B27,(LEN(G8)+1),2)&lt;&gt;"00",OR(ISNUMBER(INT(MID(B27,(LEN(G8)+3),1))),MID(B27,(LEN(G8)+3),1)=""),  OR(AND(ISNUMBER(INT(MID(B27,(LEN(G8)+1),3))),MID(B27,(LEN(G8)+1),1)&lt;&gt;"0", MID(B27,(LEN(G8)+4),1)=""),AND((ISNUMBER(INT(MID(B27,(LEN(G8)+1),2)))),MID(B27,(LEN(G8)+3),1)=""))),"OK")</f>
        <v>0</v>
      </c>
      <c r="AC27" s="14"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5"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6"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0" t="b">
        <f t="shared" si="29"/>
        <v>0</v>
      </c>
      <c r="AG27" s="20" t="str">
        <f t="shared" si="2"/>
        <v>S# INCORRECT</v>
      </c>
      <c r="BO27" s="20" t="str">
        <f t="shared" si="3"/>
        <v/>
      </c>
      <c r="BP27" s="20" t="b">
        <f t="shared" si="4"/>
        <v>0</v>
      </c>
      <c r="BQ27" s="20" t="b">
        <f t="shared" si="5"/>
        <v>0</v>
      </c>
      <c r="BR27" s="20" t="b">
        <f t="shared" si="6"/>
        <v>0</v>
      </c>
      <c r="BS27" s="20" t="str">
        <f t="shared" si="7"/>
        <v/>
      </c>
      <c r="BT27" s="20" t="str">
        <f t="shared" si="8"/>
        <v/>
      </c>
      <c r="BU27" s="20" t="str">
        <f t="shared" si="9"/>
        <v/>
      </c>
      <c r="BV27" s="20" t="str">
        <f t="shared" si="10"/>
        <v/>
      </c>
      <c r="BW27" s="44" t="str">
        <f t="shared" si="11"/>
        <v/>
      </c>
      <c r="BX27" s="45" t="str">
        <f t="shared" si="30"/>
        <v>INCORRECT</v>
      </c>
      <c r="BY27" s="20" t="b">
        <f t="shared" si="31"/>
        <v>0</v>
      </c>
      <c r="BZ27" s="46" t="str">
        <f t="shared" si="12"/>
        <v/>
      </c>
      <c r="CA27" s="20" t="b">
        <f t="shared" si="13"/>
        <v>0</v>
      </c>
      <c r="CB27" s="20" t="b">
        <f t="shared" si="14"/>
        <v>0</v>
      </c>
      <c r="CC27" s="20" t="b">
        <f t="shared" si="15"/>
        <v>0</v>
      </c>
      <c r="CD27" s="20" t="b">
        <f t="shared" si="16"/>
        <v>0</v>
      </c>
      <c r="CE27" s="20" t="b">
        <f t="shared" si="17"/>
        <v>0</v>
      </c>
      <c r="CF27" s="20" t="b">
        <f t="shared" si="18"/>
        <v>0</v>
      </c>
      <c r="CG27" s="20" t="str">
        <f t="shared" si="19"/>
        <v/>
      </c>
      <c r="CH27" s="20" t="str">
        <f t="shared" si="20"/>
        <v/>
      </c>
      <c r="CI27" s="20" t="str">
        <f t="shared" si="21"/>
        <v/>
      </c>
      <c r="CJ27" s="20" t="str">
        <f t="shared" si="22"/>
        <v/>
      </c>
      <c r="CK27" s="20" t="str">
        <f t="shared" si="23"/>
        <v/>
      </c>
      <c r="CL27" s="20" t="str">
        <f t="shared" si="24"/>
        <v/>
      </c>
      <c r="CM27" s="46" t="str">
        <f t="shared" si="25"/>
        <v/>
      </c>
      <c r="CN27" s="46" t="str">
        <f t="shared" si="26"/>
        <v/>
      </c>
      <c r="CO27" s="47" t="str">
        <f t="shared" si="27"/>
        <v>NO</v>
      </c>
      <c r="CP27" s="47" t="str">
        <f t="shared" si="28"/>
        <v>NO</v>
      </c>
      <c r="CQ27" s="45" t="str">
        <f t="shared" si="32"/>
        <v>NO</v>
      </c>
      <c r="CR27" s="45" t="str">
        <f t="shared" si="33"/>
        <v>NO</v>
      </c>
      <c r="CS27" s="47" t="str">
        <f t="shared" si="34"/>
        <v>OK</v>
      </c>
      <c r="CT27" s="20" t="b">
        <f t="shared" si="35"/>
        <v>0</v>
      </c>
      <c r="CU27" s="20" t="b">
        <f t="shared" si="36"/>
        <v>0</v>
      </c>
      <c r="CV27" s="20" t="b">
        <f t="shared" si="37"/>
        <v>0</v>
      </c>
      <c r="CW27" s="20" t="b">
        <f t="shared" si="38"/>
        <v>0</v>
      </c>
      <c r="CX27" s="46" t="str">
        <f t="shared" si="39"/>
        <v>SEQUENCE INCORRECT</v>
      </c>
      <c r="CY27" s="48">
        <f>COUNTIF(B19:B26,T(B27))</f>
        <v>8</v>
      </c>
    </row>
    <row r="28" spans="1:103" s="20" customFormat="1" ht="20.100000000000001" customHeight="1" thickBot="1">
      <c r="A28" s="59"/>
      <c r="B28" s="126"/>
      <c r="C28" s="127"/>
      <c r="D28" s="126"/>
      <c r="E28" s="127"/>
      <c r="F28" s="126"/>
      <c r="G28" s="127"/>
      <c r="H28" s="139" t="str">
        <f>IF(AND(AG28="OK",R28="OK"),IF(AND(A28&lt;&gt;"",D28&lt;&gt;"",F28&lt;&gt;"",OR(D28&lt;=E17,D28="ABS"),OR(F28&lt;=G17,F28="ABS")),IF(AND(F28="ABS"),"ABS",IF(SUM(D28:F28)=0,"ZERO",SUM(D28,F28))),""),"")</f>
        <v/>
      </c>
      <c r="I28" s="140"/>
      <c r="J28" s="140"/>
      <c r="K28" s="140"/>
      <c r="L28" s="140"/>
      <c r="M28" s="140"/>
      <c r="N28" s="140"/>
      <c r="O28" s="140"/>
      <c r="P28" s="141"/>
      <c r="Q28" s="194"/>
      <c r="R28" s="49" t="str">
        <f t="shared" si="1"/>
        <v/>
      </c>
      <c r="S28" s="145" t="str">
        <f>IF(OR(AND(OR(D28&lt;=E17,D28=0,D28="ABS"),OR(F28&lt;=G17,F28=0,F28="ABS"))),IF(OR(AND(A28="",B28="",D28="",F28=""),AND(A28&lt;&gt;"",B28&lt;&gt;"",D28&lt;&gt;"",F28&lt;&gt;"", AG28="OK")),"","Given Marks or Format is incorrect"), "Given Marks or Format is incorrect")</f>
        <v/>
      </c>
      <c r="T28" s="146"/>
      <c r="U28" s="146"/>
      <c r="V28" s="146"/>
      <c r="W28" s="146"/>
      <c r="X28" s="147"/>
      <c r="Y28" s="93"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15"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5"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3" t="b">
        <f>IF(AND( EXACT(LEFT(B28,LEN(G8)), G8),ISNUMBER(INT(MID(B28,(LEN(G8)+1),1))),ISNUMBER(INT(MID(B28,(LEN(G8)+2),1))), MID(B28,(LEN(G8)+1),2)&lt;&gt;"00",OR(ISNUMBER(INT(MID(B28,(LEN(G8)+3),1))),MID(B28,(LEN(G8)+3),1)=""),  OR(AND(ISNUMBER(INT(MID(B28,(LEN(G8)+1),3))),MID(B28,(LEN(G8)+1),1)&lt;&gt;"0", MID(B28,(LEN(G8)+4),1)=""),AND((ISNUMBER(INT(MID(B28,(LEN(G8)+1),2)))),MID(B28,(LEN(G8)+3),1)=""))),"OK")</f>
        <v>0</v>
      </c>
      <c r="AC28" s="14"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5"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6"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0" t="b">
        <f t="shared" si="29"/>
        <v>0</v>
      </c>
      <c r="AG28" s="20" t="str">
        <f t="shared" si="2"/>
        <v>S# INCORRECT</v>
      </c>
      <c r="BO28" s="20" t="str">
        <f t="shared" si="3"/>
        <v/>
      </c>
      <c r="BP28" s="20" t="b">
        <f t="shared" si="4"/>
        <v>0</v>
      </c>
      <c r="BQ28" s="20" t="b">
        <f t="shared" si="5"/>
        <v>0</v>
      </c>
      <c r="BR28" s="20" t="b">
        <f t="shared" si="6"/>
        <v>0</v>
      </c>
      <c r="BS28" s="20" t="str">
        <f t="shared" si="7"/>
        <v/>
      </c>
      <c r="BT28" s="20" t="str">
        <f t="shared" si="8"/>
        <v/>
      </c>
      <c r="BU28" s="20" t="str">
        <f t="shared" si="9"/>
        <v/>
      </c>
      <c r="BV28" s="20" t="str">
        <f t="shared" si="10"/>
        <v/>
      </c>
      <c r="BW28" s="44" t="str">
        <f t="shared" si="11"/>
        <v/>
      </c>
      <c r="BX28" s="45" t="str">
        <f t="shared" si="30"/>
        <v>INCORRECT</v>
      </c>
      <c r="BY28" s="20" t="b">
        <f t="shared" si="31"/>
        <v>0</v>
      </c>
      <c r="BZ28" s="46" t="str">
        <f t="shared" si="12"/>
        <v/>
      </c>
      <c r="CA28" s="20" t="b">
        <f t="shared" si="13"/>
        <v>0</v>
      </c>
      <c r="CB28" s="20" t="b">
        <f t="shared" si="14"/>
        <v>0</v>
      </c>
      <c r="CC28" s="20" t="b">
        <f t="shared" si="15"/>
        <v>0</v>
      </c>
      <c r="CD28" s="20" t="b">
        <f t="shared" si="16"/>
        <v>0</v>
      </c>
      <c r="CE28" s="20" t="b">
        <f t="shared" si="17"/>
        <v>0</v>
      </c>
      <c r="CF28" s="20" t="b">
        <f t="shared" si="18"/>
        <v>0</v>
      </c>
      <c r="CG28" s="20" t="str">
        <f t="shared" si="19"/>
        <v/>
      </c>
      <c r="CH28" s="20" t="str">
        <f t="shared" si="20"/>
        <v/>
      </c>
      <c r="CI28" s="20" t="str">
        <f t="shared" si="21"/>
        <v/>
      </c>
      <c r="CJ28" s="20" t="str">
        <f t="shared" si="22"/>
        <v/>
      </c>
      <c r="CK28" s="20" t="str">
        <f t="shared" si="23"/>
        <v/>
      </c>
      <c r="CL28" s="20" t="str">
        <f t="shared" si="24"/>
        <v/>
      </c>
      <c r="CM28" s="46" t="str">
        <f t="shared" si="25"/>
        <v/>
      </c>
      <c r="CN28" s="46" t="str">
        <f t="shared" si="26"/>
        <v/>
      </c>
      <c r="CO28" s="47" t="str">
        <f t="shared" si="27"/>
        <v>NO</v>
      </c>
      <c r="CP28" s="47" t="str">
        <f t="shared" si="28"/>
        <v>NO</v>
      </c>
      <c r="CQ28" s="45" t="str">
        <f t="shared" si="32"/>
        <v>NO</v>
      </c>
      <c r="CR28" s="45" t="str">
        <f t="shared" si="33"/>
        <v>NO</v>
      </c>
      <c r="CS28" s="47" t="str">
        <f t="shared" si="34"/>
        <v>OK</v>
      </c>
      <c r="CT28" s="20" t="b">
        <f t="shared" si="35"/>
        <v>0</v>
      </c>
      <c r="CU28" s="20" t="b">
        <f t="shared" si="36"/>
        <v>0</v>
      </c>
      <c r="CV28" s="20" t="b">
        <f t="shared" si="37"/>
        <v>0</v>
      </c>
      <c r="CW28" s="20" t="b">
        <f t="shared" si="38"/>
        <v>0</v>
      </c>
      <c r="CX28" s="46" t="str">
        <f t="shared" si="39"/>
        <v>SEQUENCE INCORRECT</v>
      </c>
      <c r="CY28" s="48">
        <f>COUNTIF(B19:B27,T(B28))</f>
        <v>9</v>
      </c>
    </row>
    <row r="29" spans="1:103" s="20" customFormat="1" ht="20.100000000000001" customHeight="1" thickBot="1">
      <c r="A29" s="37"/>
      <c r="B29" s="126"/>
      <c r="C29" s="127"/>
      <c r="D29" s="126"/>
      <c r="E29" s="127"/>
      <c r="F29" s="126"/>
      <c r="G29" s="127"/>
      <c r="H29" s="139" t="str">
        <f>IF(AND(AG29="OK",R29="OK"),IF(AND(A29&lt;&gt;"",D29&lt;&gt;"",F29&lt;&gt;"",OR(D29&lt;=E17,D29="ABS"),OR(F29&lt;=G17,F29="ABS")),IF(AND(F29="ABS"),"ABS",IF(SUM(D29:F29)=0,"ZERO",SUM(D29,F29))),""),"")</f>
        <v/>
      </c>
      <c r="I29" s="140"/>
      <c r="J29" s="140"/>
      <c r="K29" s="140"/>
      <c r="L29" s="140"/>
      <c r="M29" s="140"/>
      <c r="N29" s="140"/>
      <c r="O29" s="140"/>
      <c r="P29" s="141"/>
      <c r="Q29" s="194"/>
      <c r="R29" s="49" t="str">
        <f t="shared" si="1"/>
        <v/>
      </c>
      <c r="S29" s="145" t="str">
        <f>IF(OR(AND(OR(D29&lt;=E17,D29=0,D29="ABS"),OR(F29&lt;=G17,F29=0,F29="ABS"))),IF(OR(AND(A29="",B29="",D29="",F29=""),AND(A29&lt;&gt;"",B29&lt;&gt;"",D29&lt;&gt;"",F29&lt;&gt;"", AG29="OK")),"","Given Marks or Format is incorrect"), "Given Marks or Format is incorrect")</f>
        <v/>
      </c>
      <c r="T29" s="146"/>
      <c r="U29" s="146"/>
      <c r="V29" s="146"/>
      <c r="W29" s="146"/>
      <c r="X29" s="147"/>
      <c r="Y29" s="93"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15"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5"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3" t="b">
        <f>IF(AND( EXACT(LEFT(B29,LEN(G8)), G8),ISNUMBER(INT(MID(B29,(LEN(G8)+1),1))),ISNUMBER(INT(MID(B29,(LEN(G8)+2),1))), MID(B29,(LEN(G8)+1),2)&lt;&gt;"00",OR(ISNUMBER(INT(MID(B29,(LEN(G8)+3),1))),MID(B29,(LEN(G8)+3),1)=""),  OR(AND(ISNUMBER(INT(MID(B29,(LEN(G8)+1),3))),MID(B29,(LEN(G8)+1),1)&lt;&gt;"0", MID(B29,(LEN(G8)+4),1)=""),AND((ISNUMBER(INT(MID(B29,(LEN(G8)+1),2)))),MID(B29,(LEN(G8)+3),1)=""))),"OK")</f>
        <v>0</v>
      </c>
      <c r="AC29" s="14"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5"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6"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0" t="b">
        <f t="shared" si="29"/>
        <v>0</v>
      </c>
      <c r="AG29" s="20" t="str">
        <f t="shared" si="2"/>
        <v>S# INCORRECT</v>
      </c>
      <c r="BO29" s="20" t="str">
        <f t="shared" si="3"/>
        <v/>
      </c>
      <c r="BP29" s="20" t="b">
        <f t="shared" si="4"/>
        <v>0</v>
      </c>
      <c r="BQ29" s="20" t="b">
        <f t="shared" si="5"/>
        <v>0</v>
      </c>
      <c r="BR29" s="20" t="b">
        <f t="shared" si="6"/>
        <v>0</v>
      </c>
      <c r="BS29" s="20" t="str">
        <f t="shared" si="7"/>
        <v/>
      </c>
      <c r="BT29" s="20" t="str">
        <f t="shared" si="8"/>
        <v/>
      </c>
      <c r="BU29" s="20" t="str">
        <f t="shared" si="9"/>
        <v/>
      </c>
      <c r="BV29" s="20" t="str">
        <f t="shared" si="10"/>
        <v/>
      </c>
      <c r="BW29" s="44" t="str">
        <f t="shared" si="11"/>
        <v/>
      </c>
      <c r="BX29" s="45" t="str">
        <f t="shared" si="30"/>
        <v>INCORRECT</v>
      </c>
      <c r="BY29" s="20" t="b">
        <f t="shared" si="31"/>
        <v>0</v>
      </c>
      <c r="BZ29" s="46" t="str">
        <f t="shared" si="12"/>
        <v/>
      </c>
      <c r="CA29" s="20" t="b">
        <f t="shared" si="13"/>
        <v>0</v>
      </c>
      <c r="CB29" s="20" t="b">
        <f t="shared" si="14"/>
        <v>0</v>
      </c>
      <c r="CC29" s="20" t="b">
        <f t="shared" si="15"/>
        <v>0</v>
      </c>
      <c r="CD29" s="20" t="b">
        <f t="shared" si="16"/>
        <v>0</v>
      </c>
      <c r="CE29" s="20" t="b">
        <f t="shared" si="17"/>
        <v>0</v>
      </c>
      <c r="CF29" s="20" t="b">
        <f t="shared" si="18"/>
        <v>0</v>
      </c>
      <c r="CG29" s="20" t="str">
        <f t="shared" si="19"/>
        <v/>
      </c>
      <c r="CH29" s="20" t="str">
        <f t="shared" si="20"/>
        <v/>
      </c>
      <c r="CI29" s="20" t="str">
        <f t="shared" si="21"/>
        <v/>
      </c>
      <c r="CJ29" s="20" t="str">
        <f t="shared" si="22"/>
        <v/>
      </c>
      <c r="CK29" s="20" t="str">
        <f t="shared" si="23"/>
        <v/>
      </c>
      <c r="CL29" s="20" t="str">
        <f t="shared" si="24"/>
        <v/>
      </c>
      <c r="CM29" s="46" t="str">
        <f t="shared" si="25"/>
        <v/>
      </c>
      <c r="CN29" s="46" t="str">
        <f t="shared" si="26"/>
        <v/>
      </c>
      <c r="CO29" s="47" t="str">
        <f t="shared" si="27"/>
        <v>NO</v>
      </c>
      <c r="CP29" s="47" t="str">
        <f t="shared" si="28"/>
        <v>NO</v>
      </c>
      <c r="CQ29" s="45" t="str">
        <f t="shared" si="32"/>
        <v>NO</v>
      </c>
      <c r="CR29" s="45" t="str">
        <f t="shared" si="33"/>
        <v>NO</v>
      </c>
      <c r="CS29" s="47" t="str">
        <f t="shared" si="34"/>
        <v>OK</v>
      </c>
      <c r="CT29" s="20" t="b">
        <f t="shared" si="35"/>
        <v>0</v>
      </c>
      <c r="CU29" s="20" t="b">
        <f t="shared" si="36"/>
        <v>0</v>
      </c>
      <c r="CV29" s="20" t="b">
        <f t="shared" si="37"/>
        <v>0</v>
      </c>
      <c r="CW29" s="20" t="b">
        <f t="shared" si="38"/>
        <v>0</v>
      </c>
      <c r="CX29" s="46" t="str">
        <f t="shared" si="39"/>
        <v>SEQUENCE INCORRECT</v>
      </c>
      <c r="CY29" s="48">
        <f>COUNTIF(B19:B28,T(B29))</f>
        <v>10</v>
      </c>
    </row>
    <row r="30" spans="1:103" s="20" customFormat="1" ht="20.100000000000001" customHeight="1" thickBot="1">
      <c r="A30" s="59"/>
      <c r="B30" s="126"/>
      <c r="C30" s="127"/>
      <c r="D30" s="126"/>
      <c r="E30" s="127"/>
      <c r="F30" s="126"/>
      <c r="G30" s="127"/>
      <c r="H30" s="139" t="str">
        <f>IF(AND(AG30="OK",R30="OK"),IF(AND(A30&lt;&gt;"",D30&lt;&gt;"",F30&lt;&gt;"",OR(D30&lt;=E17,D30="ABS"),OR(F30&lt;=G17,F30="ABS")),IF(AND(F30="ABS"),"ABS",IF(SUM(D30:F30)=0,"ZERO",SUM(D30,F30))),""),"")</f>
        <v/>
      </c>
      <c r="I30" s="140"/>
      <c r="J30" s="140"/>
      <c r="K30" s="140"/>
      <c r="L30" s="140"/>
      <c r="M30" s="140"/>
      <c r="N30" s="140"/>
      <c r="O30" s="140"/>
      <c r="P30" s="141"/>
      <c r="Q30" s="194"/>
      <c r="R30" s="49" t="str">
        <f t="shared" si="1"/>
        <v/>
      </c>
      <c r="S30" s="145" t="str">
        <f>IF(OR(AND(OR(D30&lt;=E17,D30=0,D30="ABS"),OR(F30&lt;=G17,F30=0,F30="ABS"))),IF(OR(AND(A30="",B30="",D30="",F30=""),AND(A30&lt;&gt;"",B30&lt;&gt;"",D30&lt;&gt;"",F30&lt;&gt;"", AG30="OK")),"","Given Marks or Format is incorrect"), "Given Marks or Format is incorrect")</f>
        <v/>
      </c>
      <c r="T30" s="146"/>
      <c r="U30" s="146"/>
      <c r="V30" s="146"/>
      <c r="W30" s="146"/>
      <c r="X30" s="147"/>
      <c r="Y30" s="93"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15"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5"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3" t="b">
        <f>IF(AND( EXACT(LEFT(B30,LEN(G8)), G8),ISNUMBER(INT(MID(B30,(LEN(G8)+1),1))),ISNUMBER(INT(MID(B30,(LEN(G8)+2),1))), MID(B30,(LEN(G8)+1),2)&lt;&gt;"00",OR(ISNUMBER(INT(MID(B30,(LEN(G8)+3),1))),MID(B30,(LEN(G8)+3),1)=""),  OR(AND(ISNUMBER(INT(MID(B30,(LEN(G8)+1),3))),MID(B30,(LEN(G8)+1),1)&lt;&gt;"0", MID(B30,(LEN(G8)+4),1)=""),AND((ISNUMBER(INT(MID(B30,(LEN(G8)+1),2)))),MID(B30,(LEN(G8)+3),1)=""))),"OK")</f>
        <v>0</v>
      </c>
      <c r="AC30" s="14"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5"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6"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0" t="b">
        <f t="shared" si="29"/>
        <v>0</v>
      </c>
      <c r="AG30" s="20" t="str">
        <f t="shared" si="2"/>
        <v>S# INCORRECT</v>
      </c>
      <c r="BO30" s="20" t="str">
        <f t="shared" si="3"/>
        <v/>
      </c>
      <c r="BP30" s="20" t="b">
        <f t="shared" si="4"/>
        <v>0</v>
      </c>
      <c r="BQ30" s="20" t="b">
        <f t="shared" si="5"/>
        <v>0</v>
      </c>
      <c r="BR30" s="20" t="b">
        <f t="shared" si="6"/>
        <v>0</v>
      </c>
      <c r="BS30" s="20" t="str">
        <f t="shared" si="7"/>
        <v/>
      </c>
      <c r="BT30" s="20" t="str">
        <f t="shared" si="8"/>
        <v/>
      </c>
      <c r="BU30" s="20" t="str">
        <f t="shared" si="9"/>
        <v/>
      </c>
      <c r="BV30" s="20" t="str">
        <f t="shared" si="10"/>
        <v/>
      </c>
      <c r="BW30" s="44" t="str">
        <f t="shared" si="11"/>
        <v/>
      </c>
      <c r="BX30" s="45" t="str">
        <f t="shared" si="30"/>
        <v>INCORRECT</v>
      </c>
      <c r="BY30" s="20" t="b">
        <f t="shared" si="31"/>
        <v>0</v>
      </c>
      <c r="BZ30" s="46" t="str">
        <f t="shared" si="12"/>
        <v/>
      </c>
      <c r="CA30" s="20" t="b">
        <f t="shared" si="13"/>
        <v>0</v>
      </c>
      <c r="CB30" s="20" t="b">
        <f t="shared" si="14"/>
        <v>0</v>
      </c>
      <c r="CC30" s="20" t="b">
        <f t="shared" si="15"/>
        <v>0</v>
      </c>
      <c r="CD30" s="20" t="b">
        <f t="shared" si="16"/>
        <v>0</v>
      </c>
      <c r="CE30" s="20" t="b">
        <f t="shared" si="17"/>
        <v>0</v>
      </c>
      <c r="CF30" s="20" t="b">
        <f t="shared" si="18"/>
        <v>0</v>
      </c>
      <c r="CG30" s="20" t="str">
        <f t="shared" si="19"/>
        <v/>
      </c>
      <c r="CH30" s="20" t="str">
        <f t="shared" si="20"/>
        <v/>
      </c>
      <c r="CI30" s="20" t="str">
        <f t="shared" si="21"/>
        <v/>
      </c>
      <c r="CJ30" s="20" t="str">
        <f t="shared" si="22"/>
        <v/>
      </c>
      <c r="CK30" s="20" t="str">
        <f t="shared" si="23"/>
        <v/>
      </c>
      <c r="CL30" s="20" t="str">
        <f t="shared" si="24"/>
        <v/>
      </c>
      <c r="CM30" s="46" t="str">
        <f t="shared" si="25"/>
        <v/>
      </c>
      <c r="CN30" s="46" t="str">
        <f t="shared" si="26"/>
        <v/>
      </c>
      <c r="CO30" s="47" t="str">
        <f t="shared" si="27"/>
        <v>NO</v>
      </c>
      <c r="CP30" s="47" t="str">
        <f t="shared" si="28"/>
        <v>NO</v>
      </c>
      <c r="CQ30" s="45" t="str">
        <f t="shared" si="32"/>
        <v>NO</v>
      </c>
      <c r="CR30" s="45" t="str">
        <f t="shared" si="33"/>
        <v>NO</v>
      </c>
      <c r="CS30" s="47" t="str">
        <f t="shared" si="34"/>
        <v>OK</v>
      </c>
      <c r="CT30" s="20" t="b">
        <f t="shared" si="35"/>
        <v>0</v>
      </c>
      <c r="CU30" s="20" t="b">
        <f t="shared" si="36"/>
        <v>0</v>
      </c>
      <c r="CV30" s="20" t="b">
        <f t="shared" si="37"/>
        <v>0</v>
      </c>
      <c r="CW30" s="20" t="b">
        <f t="shared" si="38"/>
        <v>0</v>
      </c>
      <c r="CX30" s="46" t="str">
        <f t="shared" si="39"/>
        <v>SEQUENCE INCORRECT</v>
      </c>
      <c r="CY30" s="48">
        <f>COUNTIF(B19:B29,T(B30))</f>
        <v>11</v>
      </c>
    </row>
    <row r="31" spans="1:103" s="20" customFormat="1" ht="20.100000000000001" customHeight="1" thickBot="1">
      <c r="A31" s="37"/>
      <c r="B31" s="126"/>
      <c r="C31" s="127"/>
      <c r="D31" s="126"/>
      <c r="E31" s="127"/>
      <c r="F31" s="126"/>
      <c r="G31" s="127"/>
      <c r="H31" s="139" t="str">
        <f>IF(AND(AG31="OK",R31="OK"),IF(AND(A31&lt;&gt;"",D31&lt;&gt;"",F31&lt;&gt;"",OR(D31&lt;=E17,D31="ABS"),OR(F31&lt;=G17,F31="ABS")),IF(AND(F31="ABS"),"ABS",IF(SUM(D31:F31)=0,"ZERO",SUM(D31,F31))),""),"")</f>
        <v/>
      </c>
      <c r="I31" s="140"/>
      <c r="J31" s="140"/>
      <c r="K31" s="140"/>
      <c r="L31" s="140"/>
      <c r="M31" s="140"/>
      <c r="N31" s="140"/>
      <c r="O31" s="140"/>
      <c r="P31" s="141"/>
      <c r="Q31" s="194"/>
      <c r="R31" s="49" t="str">
        <f t="shared" si="1"/>
        <v/>
      </c>
      <c r="S31" s="145" t="str">
        <f>IF(OR(AND(OR(D31&lt;=E17,D31=0,D31="ABS"),OR(F31&lt;=G17,F31=0,F31="ABS"))),IF(OR(AND(A31="",B31="",D31="",F31=""),AND(A31&lt;&gt;"",B31&lt;&gt;"",D31&lt;&gt;"",F31&lt;&gt;"", AG31="OK")),"","Given Marks or Format is incorrect"), "Given Marks or Format is incorrect")</f>
        <v/>
      </c>
      <c r="T31" s="146"/>
      <c r="U31" s="146"/>
      <c r="V31" s="146"/>
      <c r="W31" s="146"/>
      <c r="X31" s="147"/>
      <c r="Y31" s="93"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15"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5"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3" t="b">
        <f>IF(AND( EXACT(LEFT(B31,LEN(G8)), G8),ISNUMBER(INT(MID(B31,(LEN(G8)+1),1))),ISNUMBER(INT(MID(B31,(LEN(G8)+2),1))), MID(B31,(LEN(G8)+1),2)&lt;&gt;"00",OR(ISNUMBER(INT(MID(B31,(LEN(G8)+3),1))),MID(B31,(LEN(G8)+3),1)=""),  OR(AND(ISNUMBER(INT(MID(B31,(LEN(G8)+1),3))),MID(B31,(LEN(G8)+1),1)&lt;&gt;"0", MID(B31,(LEN(G8)+4),1)=""),AND((ISNUMBER(INT(MID(B31,(LEN(G8)+1),2)))),MID(B31,(LEN(G8)+3),1)=""))),"OK")</f>
        <v>0</v>
      </c>
      <c r="AC31" s="14"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5"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6"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0" t="b">
        <f t="shared" si="29"/>
        <v>0</v>
      </c>
      <c r="AG31" s="20" t="str">
        <f t="shared" si="2"/>
        <v>S# INCORRECT</v>
      </c>
      <c r="BO31" s="20" t="str">
        <f t="shared" si="3"/>
        <v/>
      </c>
      <c r="BP31" s="20" t="b">
        <f t="shared" si="4"/>
        <v>0</v>
      </c>
      <c r="BQ31" s="20" t="b">
        <f t="shared" si="5"/>
        <v>0</v>
      </c>
      <c r="BR31" s="20" t="b">
        <f t="shared" si="6"/>
        <v>0</v>
      </c>
      <c r="BS31" s="20" t="str">
        <f t="shared" si="7"/>
        <v/>
      </c>
      <c r="BT31" s="20" t="str">
        <f t="shared" si="8"/>
        <v/>
      </c>
      <c r="BU31" s="20" t="str">
        <f t="shared" si="9"/>
        <v/>
      </c>
      <c r="BV31" s="20" t="str">
        <f t="shared" si="10"/>
        <v/>
      </c>
      <c r="BW31" s="44" t="str">
        <f t="shared" si="11"/>
        <v/>
      </c>
      <c r="BX31" s="45" t="str">
        <f t="shared" si="30"/>
        <v>INCORRECT</v>
      </c>
      <c r="BY31" s="20" t="b">
        <f t="shared" si="31"/>
        <v>0</v>
      </c>
      <c r="BZ31" s="46" t="str">
        <f t="shared" si="12"/>
        <v/>
      </c>
      <c r="CA31" s="20" t="b">
        <f t="shared" si="13"/>
        <v>0</v>
      </c>
      <c r="CB31" s="20" t="b">
        <f t="shared" si="14"/>
        <v>0</v>
      </c>
      <c r="CC31" s="20" t="b">
        <f t="shared" si="15"/>
        <v>0</v>
      </c>
      <c r="CD31" s="20" t="b">
        <f t="shared" si="16"/>
        <v>0</v>
      </c>
      <c r="CE31" s="20" t="b">
        <f t="shared" si="17"/>
        <v>0</v>
      </c>
      <c r="CF31" s="20" t="b">
        <f t="shared" si="18"/>
        <v>0</v>
      </c>
      <c r="CG31" s="20" t="str">
        <f t="shared" si="19"/>
        <v/>
      </c>
      <c r="CH31" s="20" t="str">
        <f t="shared" si="20"/>
        <v/>
      </c>
      <c r="CI31" s="20" t="str">
        <f t="shared" si="21"/>
        <v/>
      </c>
      <c r="CJ31" s="20" t="str">
        <f t="shared" si="22"/>
        <v/>
      </c>
      <c r="CK31" s="20" t="str">
        <f t="shared" si="23"/>
        <v/>
      </c>
      <c r="CL31" s="20" t="str">
        <f t="shared" si="24"/>
        <v/>
      </c>
      <c r="CM31" s="46" t="str">
        <f t="shared" si="25"/>
        <v/>
      </c>
      <c r="CN31" s="46" t="str">
        <f t="shared" si="26"/>
        <v/>
      </c>
      <c r="CO31" s="47" t="str">
        <f t="shared" si="27"/>
        <v>NO</v>
      </c>
      <c r="CP31" s="47" t="str">
        <f t="shared" si="28"/>
        <v>NO</v>
      </c>
      <c r="CQ31" s="45" t="str">
        <f t="shared" si="32"/>
        <v>NO</v>
      </c>
      <c r="CR31" s="45" t="str">
        <f t="shared" si="33"/>
        <v>NO</v>
      </c>
      <c r="CS31" s="47" t="str">
        <f t="shared" si="34"/>
        <v>OK</v>
      </c>
      <c r="CT31" s="20" t="b">
        <f t="shared" si="35"/>
        <v>0</v>
      </c>
      <c r="CU31" s="20" t="b">
        <f t="shared" si="36"/>
        <v>0</v>
      </c>
      <c r="CV31" s="20" t="b">
        <f t="shared" si="37"/>
        <v>0</v>
      </c>
      <c r="CW31" s="20" t="b">
        <f t="shared" si="38"/>
        <v>0</v>
      </c>
      <c r="CX31" s="46" t="str">
        <f t="shared" si="39"/>
        <v>SEQUENCE INCORRECT</v>
      </c>
      <c r="CY31" s="48">
        <f>COUNTIF(B19:B30,T(B31))</f>
        <v>12</v>
      </c>
    </row>
    <row r="32" spans="1:103" s="20" customFormat="1" ht="20.100000000000001" customHeight="1" thickBot="1">
      <c r="A32" s="59"/>
      <c r="B32" s="126"/>
      <c r="C32" s="127"/>
      <c r="D32" s="126"/>
      <c r="E32" s="127"/>
      <c r="F32" s="126"/>
      <c r="G32" s="127"/>
      <c r="H32" s="139" t="str">
        <f>IF(AND(AG32="OK",R32="OK"),IF(AND(A32&lt;&gt;"",D32&lt;&gt;"",F32&lt;&gt;"",OR(D32&lt;=E17,D32="ABS"),OR(F32&lt;=G17,F32="ABS")),IF(AND(F32="ABS"),"ABS",IF(SUM(D32:F32)=0,"ZERO",SUM(D32,F32))),""),"")</f>
        <v/>
      </c>
      <c r="I32" s="140"/>
      <c r="J32" s="140"/>
      <c r="K32" s="140"/>
      <c r="L32" s="140"/>
      <c r="M32" s="140"/>
      <c r="N32" s="140"/>
      <c r="O32" s="140"/>
      <c r="P32" s="141"/>
      <c r="Q32" s="194"/>
      <c r="R32" s="49" t="str">
        <f t="shared" si="1"/>
        <v/>
      </c>
      <c r="S32" s="145" t="str">
        <f>IF(OR(AND(OR(D32&lt;=E17,D32=0,D32="ABS"),OR(F32&lt;=G17,F32=0,F32="ABS"))),IF(OR(AND(A32="",B32="",D32="",F32=""),AND(A32&lt;&gt;"",B32&lt;&gt;"",D32&lt;&gt;"",F32&lt;&gt;"", AG32="OK")),"","Given Marks or Format is incorrect"), "Given Marks or Format is incorrect")</f>
        <v/>
      </c>
      <c r="T32" s="146"/>
      <c r="U32" s="146"/>
      <c r="V32" s="146"/>
      <c r="W32" s="146"/>
      <c r="X32" s="147"/>
      <c r="Y32" s="93"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15"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5"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3" t="b">
        <f>IF(AND( EXACT(LEFT(B32,LEN(G8)), G8),ISNUMBER(INT(MID(B32,(LEN(G8)+1),1))),ISNUMBER(INT(MID(B32,(LEN(G8)+2),1))), MID(B32,(LEN(G8)+1),2)&lt;&gt;"00",OR(ISNUMBER(INT(MID(B32,(LEN(G8)+3),1))),MID(B32,(LEN(G8)+3),1)=""),  OR(AND(ISNUMBER(INT(MID(B32,(LEN(G8)+1),3))),MID(B32,(LEN(G8)+1),1)&lt;&gt;"0", MID(B32,(LEN(G8)+4),1)=""),AND((ISNUMBER(INT(MID(B32,(LEN(G8)+1),2)))),MID(B32,(LEN(G8)+3),1)=""))),"OK")</f>
        <v>0</v>
      </c>
      <c r="AC32" s="14"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5"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6"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0" t="b">
        <f t="shared" si="29"/>
        <v>0</v>
      </c>
      <c r="AG32" s="20" t="str">
        <f t="shared" si="2"/>
        <v>S# INCORRECT</v>
      </c>
      <c r="BO32" s="20" t="str">
        <f t="shared" si="3"/>
        <v/>
      </c>
      <c r="BP32" s="20" t="b">
        <f t="shared" si="4"/>
        <v>0</v>
      </c>
      <c r="BQ32" s="20" t="b">
        <f t="shared" si="5"/>
        <v>0</v>
      </c>
      <c r="BR32" s="20" t="b">
        <f t="shared" si="6"/>
        <v>0</v>
      </c>
      <c r="BS32" s="20" t="str">
        <f t="shared" si="7"/>
        <v/>
      </c>
      <c r="BT32" s="20" t="str">
        <f t="shared" si="8"/>
        <v/>
      </c>
      <c r="BU32" s="20" t="str">
        <f t="shared" si="9"/>
        <v/>
      </c>
      <c r="BV32" s="20" t="str">
        <f t="shared" si="10"/>
        <v/>
      </c>
      <c r="BW32" s="44" t="str">
        <f t="shared" si="11"/>
        <v/>
      </c>
      <c r="BX32" s="45" t="str">
        <f t="shared" si="30"/>
        <v>INCORRECT</v>
      </c>
      <c r="BY32" s="20" t="b">
        <f t="shared" si="31"/>
        <v>0</v>
      </c>
      <c r="BZ32" s="46" t="str">
        <f t="shared" si="12"/>
        <v/>
      </c>
      <c r="CA32" s="20" t="b">
        <f t="shared" si="13"/>
        <v>0</v>
      </c>
      <c r="CB32" s="20" t="b">
        <f t="shared" si="14"/>
        <v>0</v>
      </c>
      <c r="CC32" s="20" t="b">
        <f t="shared" si="15"/>
        <v>0</v>
      </c>
      <c r="CD32" s="20" t="b">
        <f t="shared" si="16"/>
        <v>0</v>
      </c>
      <c r="CE32" s="20" t="b">
        <f t="shared" si="17"/>
        <v>0</v>
      </c>
      <c r="CF32" s="20" t="b">
        <f t="shared" si="18"/>
        <v>0</v>
      </c>
      <c r="CG32" s="20" t="str">
        <f t="shared" si="19"/>
        <v/>
      </c>
      <c r="CH32" s="20" t="str">
        <f t="shared" si="20"/>
        <v/>
      </c>
      <c r="CI32" s="20" t="str">
        <f t="shared" si="21"/>
        <v/>
      </c>
      <c r="CJ32" s="20" t="str">
        <f t="shared" si="22"/>
        <v/>
      </c>
      <c r="CK32" s="20" t="str">
        <f t="shared" si="23"/>
        <v/>
      </c>
      <c r="CL32" s="20" t="str">
        <f t="shared" si="24"/>
        <v/>
      </c>
      <c r="CM32" s="46" t="str">
        <f t="shared" si="25"/>
        <v/>
      </c>
      <c r="CN32" s="46" t="str">
        <f t="shared" si="26"/>
        <v/>
      </c>
      <c r="CO32" s="47" t="str">
        <f t="shared" si="27"/>
        <v>NO</v>
      </c>
      <c r="CP32" s="47" t="str">
        <f t="shared" si="28"/>
        <v>NO</v>
      </c>
      <c r="CQ32" s="45" t="str">
        <f t="shared" si="32"/>
        <v>NO</v>
      </c>
      <c r="CR32" s="45" t="str">
        <f t="shared" si="33"/>
        <v>NO</v>
      </c>
      <c r="CS32" s="47" t="str">
        <f t="shared" si="34"/>
        <v>OK</v>
      </c>
      <c r="CT32" s="20" t="b">
        <f t="shared" si="35"/>
        <v>0</v>
      </c>
      <c r="CU32" s="20" t="b">
        <f t="shared" si="36"/>
        <v>0</v>
      </c>
      <c r="CV32" s="20" t="b">
        <f t="shared" si="37"/>
        <v>0</v>
      </c>
      <c r="CW32" s="20" t="b">
        <f t="shared" si="38"/>
        <v>0</v>
      </c>
      <c r="CX32" s="46" t="str">
        <f t="shared" si="39"/>
        <v>SEQUENCE INCORRECT</v>
      </c>
      <c r="CY32" s="48">
        <f>COUNTIF(B19:B31,T(B32))</f>
        <v>13</v>
      </c>
    </row>
    <row r="33" spans="1:103" s="20" customFormat="1" ht="20.100000000000001" customHeight="1" thickBot="1">
      <c r="A33" s="37"/>
      <c r="B33" s="126"/>
      <c r="C33" s="127"/>
      <c r="D33" s="126"/>
      <c r="E33" s="127"/>
      <c r="F33" s="126"/>
      <c r="G33" s="127"/>
      <c r="H33" s="139" t="str">
        <f>IF(AND(AG33="OK",R33="OK"),IF(AND(A33&lt;&gt;"",D33&lt;&gt;"",F33&lt;&gt;"",OR(D33&lt;=E17,D33="ABS"),OR(F33&lt;=G17,F33="ABS")),IF(AND(F33="ABS"),"ABS",IF(SUM(D33:F33)=0,"ZERO",SUM(D33,F33))),""),"")</f>
        <v/>
      </c>
      <c r="I33" s="140"/>
      <c r="J33" s="140"/>
      <c r="K33" s="140"/>
      <c r="L33" s="140"/>
      <c r="M33" s="140"/>
      <c r="N33" s="140"/>
      <c r="O33" s="140"/>
      <c r="P33" s="141"/>
      <c r="Q33" s="194"/>
      <c r="R33" s="49" t="str">
        <f t="shared" si="1"/>
        <v/>
      </c>
      <c r="S33" s="145" t="str">
        <f>IF(OR(AND(OR(D33&lt;=E17,D33=0,D33="ABS"),OR(F33&lt;=G17,F33=0,F33="ABS"))),IF(OR(AND(A33="",B33="",D33="",F33=""),AND(A33&lt;&gt;"",B33&lt;&gt;"",D33&lt;&gt;"",F33&lt;&gt;"", AG33="OK")),"","Given Marks or Format is incorrect"), "Given Marks or Format is incorrect")</f>
        <v/>
      </c>
      <c r="T33" s="146"/>
      <c r="U33" s="146"/>
      <c r="V33" s="146"/>
      <c r="W33" s="146"/>
      <c r="X33" s="147"/>
      <c r="Y33" s="93"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15"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5"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3" t="b">
        <f>IF(AND( EXACT(LEFT(B33,LEN(G8)), G8),ISNUMBER(INT(MID(B33,(LEN(G8)+1),1))),ISNUMBER(INT(MID(B33,(LEN(G8)+2),1))), MID(B33,(LEN(G8)+1),2)&lt;&gt;"00",OR(ISNUMBER(INT(MID(B33,(LEN(G8)+3),1))),MID(B33,(LEN(G8)+3),1)=""),  OR(AND(ISNUMBER(INT(MID(B33,(LEN(G8)+1),3))),MID(B33,(LEN(G8)+1),1)&lt;&gt;"0", MID(B33,(LEN(G8)+4),1)=""),AND((ISNUMBER(INT(MID(B33,(LEN(G8)+1),2)))),MID(B33,(LEN(G8)+3),1)=""))),"OK")</f>
        <v>0</v>
      </c>
      <c r="AC33" s="14"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5"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6"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0" t="b">
        <f t="shared" si="29"/>
        <v>0</v>
      </c>
      <c r="AG33" s="20" t="str">
        <f t="shared" si="2"/>
        <v>S# INCORRECT</v>
      </c>
      <c r="BO33" s="20" t="str">
        <f t="shared" si="3"/>
        <v/>
      </c>
      <c r="BP33" s="20" t="b">
        <f t="shared" si="4"/>
        <v>0</v>
      </c>
      <c r="BQ33" s="20" t="b">
        <f t="shared" si="5"/>
        <v>0</v>
      </c>
      <c r="BR33" s="20" t="b">
        <f t="shared" si="6"/>
        <v>0</v>
      </c>
      <c r="BS33" s="20" t="str">
        <f t="shared" si="7"/>
        <v/>
      </c>
      <c r="BT33" s="20" t="str">
        <f t="shared" si="8"/>
        <v/>
      </c>
      <c r="BU33" s="20" t="str">
        <f t="shared" si="9"/>
        <v/>
      </c>
      <c r="BV33" s="20" t="str">
        <f t="shared" si="10"/>
        <v/>
      </c>
      <c r="BW33" s="44" t="str">
        <f t="shared" si="11"/>
        <v/>
      </c>
      <c r="BX33" s="45" t="str">
        <f t="shared" si="30"/>
        <v>INCORRECT</v>
      </c>
      <c r="BY33" s="20" t="b">
        <f t="shared" si="31"/>
        <v>0</v>
      </c>
      <c r="BZ33" s="46" t="str">
        <f t="shared" si="12"/>
        <v/>
      </c>
      <c r="CA33" s="20" t="b">
        <f t="shared" si="13"/>
        <v>0</v>
      </c>
      <c r="CB33" s="20" t="b">
        <f t="shared" si="14"/>
        <v>0</v>
      </c>
      <c r="CC33" s="20" t="b">
        <f t="shared" si="15"/>
        <v>0</v>
      </c>
      <c r="CD33" s="20" t="b">
        <f t="shared" si="16"/>
        <v>0</v>
      </c>
      <c r="CE33" s="20" t="b">
        <f t="shared" si="17"/>
        <v>0</v>
      </c>
      <c r="CF33" s="20" t="b">
        <f t="shared" si="18"/>
        <v>0</v>
      </c>
      <c r="CG33" s="20" t="str">
        <f t="shared" si="19"/>
        <v/>
      </c>
      <c r="CH33" s="20" t="str">
        <f t="shared" si="20"/>
        <v/>
      </c>
      <c r="CI33" s="20" t="str">
        <f t="shared" si="21"/>
        <v/>
      </c>
      <c r="CJ33" s="20" t="str">
        <f t="shared" si="22"/>
        <v/>
      </c>
      <c r="CK33" s="20" t="str">
        <f t="shared" si="23"/>
        <v/>
      </c>
      <c r="CL33" s="20" t="str">
        <f t="shared" si="24"/>
        <v/>
      </c>
      <c r="CM33" s="46" t="str">
        <f t="shared" si="25"/>
        <v/>
      </c>
      <c r="CN33" s="46" t="str">
        <f t="shared" si="26"/>
        <v/>
      </c>
      <c r="CO33" s="47" t="str">
        <f t="shared" si="27"/>
        <v>NO</v>
      </c>
      <c r="CP33" s="47" t="str">
        <f t="shared" si="28"/>
        <v>NO</v>
      </c>
      <c r="CQ33" s="45" t="str">
        <f t="shared" si="32"/>
        <v>NO</v>
      </c>
      <c r="CR33" s="45" t="str">
        <f t="shared" si="33"/>
        <v>NO</v>
      </c>
      <c r="CS33" s="47" t="str">
        <f t="shared" si="34"/>
        <v>OK</v>
      </c>
      <c r="CT33" s="20" t="b">
        <f t="shared" si="35"/>
        <v>0</v>
      </c>
      <c r="CU33" s="20" t="b">
        <f t="shared" si="36"/>
        <v>0</v>
      </c>
      <c r="CV33" s="20" t="b">
        <f t="shared" si="37"/>
        <v>0</v>
      </c>
      <c r="CW33" s="20" t="b">
        <f t="shared" si="38"/>
        <v>0</v>
      </c>
      <c r="CX33" s="46" t="str">
        <f t="shared" si="39"/>
        <v>SEQUENCE INCORRECT</v>
      </c>
      <c r="CY33" s="48">
        <f>COUNTIF(B19:B32,T(B33))</f>
        <v>14</v>
      </c>
    </row>
    <row r="34" spans="1:103" s="20" customFormat="1" ht="20.100000000000001" customHeight="1" thickBot="1">
      <c r="A34" s="59"/>
      <c r="B34" s="126"/>
      <c r="C34" s="127"/>
      <c r="D34" s="126"/>
      <c r="E34" s="127"/>
      <c r="F34" s="126"/>
      <c r="G34" s="127"/>
      <c r="H34" s="139" t="str">
        <f>IF(AND(AG34="OK",R34="OK"),IF(AND(A34&lt;&gt;"",D34&lt;&gt;"",F34&lt;&gt;"",OR(D34&lt;=E17,D34="ABS"),OR(F34&lt;=G17,F34="ABS")),IF(AND(F34="ABS"),"ABS",IF(SUM(D34:F34)=0,"ZERO",SUM(D34,F34))),""),"")</f>
        <v/>
      </c>
      <c r="I34" s="140"/>
      <c r="J34" s="140"/>
      <c r="K34" s="140"/>
      <c r="L34" s="140"/>
      <c r="M34" s="140"/>
      <c r="N34" s="140"/>
      <c r="O34" s="140"/>
      <c r="P34" s="141"/>
      <c r="Q34" s="194"/>
      <c r="R34" s="49" t="str">
        <f t="shared" si="1"/>
        <v/>
      </c>
      <c r="S34" s="145" t="str">
        <f>IF(OR(AND(OR(D34&lt;=E17,D34=0,D34="ABS"),OR(F34&lt;=G17,F34=0,F34="ABS"))),IF(OR(AND(A34="",B34="",D34="",F34=""),AND(A34&lt;&gt;"",B34&lt;&gt;"",D34&lt;&gt;"",F34&lt;&gt;"", AG34="OK")),"","Given Marks or Format is incorrect"), "Given Marks or Format is incorrect")</f>
        <v/>
      </c>
      <c r="T34" s="146"/>
      <c r="U34" s="146"/>
      <c r="V34" s="146"/>
      <c r="W34" s="146"/>
      <c r="X34" s="147"/>
      <c r="Y34" s="93"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15"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5"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3" t="b">
        <f>IF(AND( EXACT(LEFT(B34,LEN(G8)), G8),ISNUMBER(INT(MID(B34,(LEN(G8)+1),1))),ISNUMBER(INT(MID(B34,(LEN(G8)+2),1))), MID(B34,(LEN(G8)+1),2)&lt;&gt;"00",OR(ISNUMBER(INT(MID(B34,(LEN(G8)+3),1))),MID(B34,(LEN(G8)+3),1)=""),  OR(AND(ISNUMBER(INT(MID(B34,(LEN(G8)+1),3))),MID(B34,(LEN(G8)+1),1)&lt;&gt;"0", MID(B34,(LEN(G8)+4),1)=""),AND((ISNUMBER(INT(MID(B34,(LEN(G8)+1),2)))),MID(B34,(LEN(G8)+3),1)=""))),"OK")</f>
        <v>0</v>
      </c>
      <c r="AC34" s="14"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5"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6"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0" t="b">
        <f t="shared" si="29"/>
        <v>0</v>
      </c>
      <c r="AG34" s="20" t="str">
        <f t="shared" si="2"/>
        <v>S# INCORRECT</v>
      </c>
      <c r="BO34" s="20" t="str">
        <f t="shared" si="3"/>
        <v/>
      </c>
      <c r="BP34" s="20" t="b">
        <f t="shared" si="4"/>
        <v>0</v>
      </c>
      <c r="BQ34" s="20" t="b">
        <f t="shared" si="5"/>
        <v>0</v>
      </c>
      <c r="BR34" s="20" t="b">
        <f t="shared" si="6"/>
        <v>0</v>
      </c>
      <c r="BS34" s="20" t="str">
        <f t="shared" si="7"/>
        <v/>
      </c>
      <c r="BT34" s="20" t="str">
        <f t="shared" si="8"/>
        <v/>
      </c>
      <c r="BU34" s="20" t="str">
        <f t="shared" si="9"/>
        <v/>
      </c>
      <c r="BV34" s="20" t="str">
        <f t="shared" si="10"/>
        <v/>
      </c>
      <c r="BW34" s="44" t="str">
        <f t="shared" si="11"/>
        <v/>
      </c>
      <c r="BX34" s="45" t="str">
        <f t="shared" si="30"/>
        <v>INCORRECT</v>
      </c>
      <c r="BY34" s="20" t="b">
        <f t="shared" si="31"/>
        <v>0</v>
      </c>
      <c r="BZ34" s="46" t="str">
        <f t="shared" si="12"/>
        <v/>
      </c>
      <c r="CA34" s="20" t="b">
        <f t="shared" si="13"/>
        <v>0</v>
      </c>
      <c r="CB34" s="20" t="b">
        <f t="shared" si="14"/>
        <v>0</v>
      </c>
      <c r="CC34" s="20" t="b">
        <f t="shared" si="15"/>
        <v>0</v>
      </c>
      <c r="CD34" s="20" t="b">
        <f t="shared" si="16"/>
        <v>0</v>
      </c>
      <c r="CE34" s="20" t="b">
        <f t="shared" si="17"/>
        <v>0</v>
      </c>
      <c r="CF34" s="20" t="b">
        <f t="shared" si="18"/>
        <v>0</v>
      </c>
      <c r="CG34" s="20" t="str">
        <f t="shared" si="19"/>
        <v/>
      </c>
      <c r="CH34" s="20" t="str">
        <f t="shared" si="20"/>
        <v/>
      </c>
      <c r="CI34" s="20" t="str">
        <f t="shared" si="21"/>
        <v/>
      </c>
      <c r="CJ34" s="20" t="str">
        <f t="shared" si="22"/>
        <v/>
      </c>
      <c r="CK34" s="20" t="str">
        <f t="shared" si="23"/>
        <v/>
      </c>
      <c r="CL34" s="20" t="str">
        <f t="shared" si="24"/>
        <v/>
      </c>
      <c r="CM34" s="46" t="str">
        <f t="shared" si="25"/>
        <v/>
      </c>
      <c r="CN34" s="46" t="str">
        <f t="shared" si="26"/>
        <v/>
      </c>
      <c r="CO34" s="47" t="str">
        <f t="shared" si="27"/>
        <v>NO</v>
      </c>
      <c r="CP34" s="47" t="str">
        <f t="shared" si="28"/>
        <v>NO</v>
      </c>
      <c r="CQ34" s="45" t="str">
        <f t="shared" si="32"/>
        <v>NO</v>
      </c>
      <c r="CR34" s="45" t="str">
        <f t="shared" si="33"/>
        <v>NO</v>
      </c>
      <c r="CS34" s="47" t="str">
        <f t="shared" si="34"/>
        <v>OK</v>
      </c>
      <c r="CT34" s="20" t="b">
        <f t="shared" si="35"/>
        <v>0</v>
      </c>
      <c r="CU34" s="20" t="b">
        <f t="shared" si="36"/>
        <v>0</v>
      </c>
      <c r="CV34" s="20" t="b">
        <f t="shared" si="37"/>
        <v>0</v>
      </c>
      <c r="CW34" s="20" t="b">
        <f t="shared" si="38"/>
        <v>0</v>
      </c>
      <c r="CX34" s="46" t="str">
        <f t="shared" si="39"/>
        <v>SEQUENCE INCORRECT</v>
      </c>
      <c r="CY34" s="48">
        <f>COUNTIF(B19:B33,T(B34))</f>
        <v>15</v>
      </c>
    </row>
    <row r="35" spans="1:103" s="20" customFormat="1" ht="20.100000000000001" customHeight="1" thickBot="1">
      <c r="A35" s="37"/>
      <c r="B35" s="126"/>
      <c r="C35" s="127"/>
      <c r="D35" s="126"/>
      <c r="E35" s="127"/>
      <c r="F35" s="126"/>
      <c r="G35" s="127"/>
      <c r="H35" s="139" t="str">
        <f>IF(AND(AG35="OK",R35="OK"),IF(AND(A35&lt;&gt;"",D35&lt;&gt;"",F35&lt;&gt;"",OR(D35&lt;=E17,D35="ABS"),OR(F35&lt;=G17,F35="ABS")),IF(AND(F35="ABS"),"ABS",IF(SUM(D35:F35)=0,"ZERO",SUM(D35,F35))),""),"")</f>
        <v/>
      </c>
      <c r="I35" s="140"/>
      <c r="J35" s="140"/>
      <c r="K35" s="140"/>
      <c r="L35" s="140"/>
      <c r="M35" s="140"/>
      <c r="N35" s="140"/>
      <c r="O35" s="140"/>
      <c r="P35" s="141"/>
      <c r="Q35" s="194"/>
      <c r="R35" s="49" t="str">
        <f t="shared" si="1"/>
        <v/>
      </c>
      <c r="S35" s="145" t="str">
        <f>IF(OR(AND(OR(D35&lt;=E17,D35=0,D35="ABS"),OR(F35&lt;=G17,F35=0,F35="ABS"))),IF(OR(AND(A35="",B35="",D35="",F35=""),AND(A35&lt;&gt;"",B35&lt;&gt;"",D35&lt;&gt;"",F35&lt;&gt;"", AG35="OK")),"","Given Marks or Format is incorrect"), "Given Marks or Format is incorrect")</f>
        <v/>
      </c>
      <c r="T35" s="146"/>
      <c r="U35" s="146"/>
      <c r="V35" s="146"/>
      <c r="W35" s="146"/>
      <c r="X35" s="147"/>
      <c r="Y35" s="93"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15"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5"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3" t="b">
        <f>IF(AND( EXACT(LEFT(B35,LEN(G8)), G8),ISNUMBER(INT(MID(B35,(LEN(G8)+1),1))),ISNUMBER(INT(MID(B35,(LEN(G8)+2),1))), MID(B35,(LEN(G8)+1),2)&lt;&gt;"00",OR(ISNUMBER(INT(MID(B35,(LEN(G8)+3),1))),MID(B35,(LEN(G8)+3),1)=""),  OR(AND(ISNUMBER(INT(MID(B35,(LEN(G8)+1),3))),MID(B35,(LEN(G8)+1),1)&lt;&gt;"0", MID(B35,(LEN(G8)+4),1)=""),AND((ISNUMBER(INT(MID(B35,(LEN(G8)+1),2)))),MID(B35,(LEN(G8)+3),1)=""))),"OK")</f>
        <v>0</v>
      </c>
      <c r="AC35" s="14"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5"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6"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0" t="b">
        <f t="shared" si="29"/>
        <v>0</v>
      </c>
      <c r="AG35" s="20" t="str">
        <f t="shared" si="2"/>
        <v>S# INCORRECT</v>
      </c>
      <c r="BO35" s="20" t="str">
        <f t="shared" si="3"/>
        <v/>
      </c>
      <c r="BP35" s="20" t="b">
        <f t="shared" si="4"/>
        <v>0</v>
      </c>
      <c r="BQ35" s="20" t="b">
        <f t="shared" si="5"/>
        <v>0</v>
      </c>
      <c r="BR35" s="20" t="b">
        <f t="shared" si="6"/>
        <v>0</v>
      </c>
      <c r="BS35" s="20" t="str">
        <f t="shared" si="7"/>
        <v/>
      </c>
      <c r="BT35" s="20" t="str">
        <f t="shared" si="8"/>
        <v/>
      </c>
      <c r="BU35" s="20" t="str">
        <f t="shared" si="9"/>
        <v/>
      </c>
      <c r="BV35" s="20" t="str">
        <f t="shared" si="10"/>
        <v/>
      </c>
      <c r="BW35" s="44" t="str">
        <f t="shared" si="11"/>
        <v/>
      </c>
      <c r="BX35" s="45" t="str">
        <f t="shared" si="30"/>
        <v>INCORRECT</v>
      </c>
      <c r="BY35" s="20" t="b">
        <f t="shared" si="31"/>
        <v>0</v>
      </c>
      <c r="BZ35" s="46" t="str">
        <f t="shared" si="12"/>
        <v/>
      </c>
      <c r="CA35" s="20" t="b">
        <f t="shared" si="13"/>
        <v>0</v>
      </c>
      <c r="CB35" s="20" t="b">
        <f t="shared" si="14"/>
        <v>0</v>
      </c>
      <c r="CC35" s="20" t="b">
        <f t="shared" si="15"/>
        <v>0</v>
      </c>
      <c r="CD35" s="20" t="b">
        <f t="shared" si="16"/>
        <v>0</v>
      </c>
      <c r="CE35" s="20" t="b">
        <f t="shared" si="17"/>
        <v>0</v>
      </c>
      <c r="CF35" s="20" t="b">
        <f t="shared" si="18"/>
        <v>0</v>
      </c>
      <c r="CG35" s="20" t="str">
        <f t="shared" si="19"/>
        <v/>
      </c>
      <c r="CH35" s="20" t="str">
        <f t="shared" si="20"/>
        <v/>
      </c>
      <c r="CI35" s="20" t="str">
        <f t="shared" si="21"/>
        <v/>
      </c>
      <c r="CJ35" s="20" t="str">
        <f t="shared" si="22"/>
        <v/>
      </c>
      <c r="CK35" s="20" t="str">
        <f t="shared" si="23"/>
        <v/>
      </c>
      <c r="CL35" s="20" t="str">
        <f t="shared" si="24"/>
        <v/>
      </c>
      <c r="CM35" s="46" t="str">
        <f t="shared" si="25"/>
        <v/>
      </c>
      <c r="CN35" s="46" t="str">
        <f t="shared" si="26"/>
        <v/>
      </c>
      <c r="CO35" s="47" t="str">
        <f t="shared" si="27"/>
        <v>NO</v>
      </c>
      <c r="CP35" s="47" t="str">
        <f t="shared" si="28"/>
        <v>NO</v>
      </c>
      <c r="CQ35" s="45" t="str">
        <f t="shared" si="32"/>
        <v>NO</v>
      </c>
      <c r="CR35" s="45" t="str">
        <f t="shared" si="33"/>
        <v>NO</v>
      </c>
      <c r="CS35" s="47" t="str">
        <f t="shared" si="34"/>
        <v>OK</v>
      </c>
      <c r="CT35" s="20" t="b">
        <f t="shared" si="35"/>
        <v>0</v>
      </c>
      <c r="CU35" s="20" t="b">
        <f t="shared" si="36"/>
        <v>0</v>
      </c>
      <c r="CV35" s="20" t="b">
        <f t="shared" si="37"/>
        <v>0</v>
      </c>
      <c r="CW35" s="20" t="b">
        <f t="shared" si="38"/>
        <v>0</v>
      </c>
      <c r="CX35" s="46" t="str">
        <f t="shared" si="39"/>
        <v>SEQUENCE INCORRECT</v>
      </c>
      <c r="CY35" s="48">
        <f>COUNTIF(B19:B34,T(B35))</f>
        <v>16</v>
      </c>
    </row>
    <row r="36" spans="1:103" s="20" customFormat="1" ht="20.100000000000001" customHeight="1" thickBot="1">
      <c r="A36" s="59"/>
      <c r="B36" s="126"/>
      <c r="C36" s="127"/>
      <c r="D36" s="126"/>
      <c r="E36" s="127"/>
      <c r="F36" s="126"/>
      <c r="G36" s="127"/>
      <c r="H36" s="139" t="str">
        <f>IF(AND(AG36="OK",R36="OK"),IF(AND(A36&lt;&gt;"",D36&lt;&gt;"",F36&lt;&gt;"",OR(D36&lt;=E17,D36="ABS"),OR(F36&lt;=G17,F36="ABS")),IF(AND(F36="ABS"),"ABS",IF(SUM(D36:F36)=0,"ZERO",SUM(D36,F36))),""),"")</f>
        <v/>
      </c>
      <c r="I36" s="140"/>
      <c r="J36" s="140"/>
      <c r="K36" s="140"/>
      <c r="L36" s="140"/>
      <c r="M36" s="140"/>
      <c r="N36" s="140"/>
      <c r="O36" s="140"/>
      <c r="P36" s="141"/>
      <c r="Q36" s="194"/>
      <c r="R36" s="49" t="str">
        <f t="shared" si="1"/>
        <v/>
      </c>
      <c r="S36" s="145" t="str">
        <f>IF(OR(AND(OR(D36&lt;=E17,D36=0,D36="ABS"),OR(F36&lt;=G17,F36=0,F36="ABS"))),IF(OR(AND(A36="",B36="",D36="",F36=""),AND(A36&lt;&gt;"",B36&lt;&gt;"",D36&lt;&gt;"",F36&lt;&gt;"", AG36="OK")),"","Given Marks or Format is incorrect"), "Given Marks or Format is incorrect")</f>
        <v/>
      </c>
      <c r="T36" s="146"/>
      <c r="U36" s="146"/>
      <c r="V36" s="146"/>
      <c r="W36" s="146"/>
      <c r="X36" s="147"/>
      <c r="Y36" s="93"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15"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5"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3" t="b">
        <f>IF(AND( EXACT(LEFT(B36,LEN(G8)), G8),ISNUMBER(INT(MID(B36,(LEN(G8)+1),1))),ISNUMBER(INT(MID(B36,(LEN(G8)+2),1))), MID(B36,(LEN(G8)+1),2)&lt;&gt;"00",OR(ISNUMBER(INT(MID(B36,(LEN(G8)+3),1))),MID(B36,(LEN(G8)+3),1)=""),  OR(AND(ISNUMBER(INT(MID(B36,(LEN(G8)+1),3))),MID(B36,(LEN(G8)+1),1)&lt;&gt;"0", MID(B36,(LEN(G8)+4),1)=""),AND((ISNUMBER(INT(MID(B36,(LEN(G8)+1),2)))),MID(B36,(LEN(G8)+3),1)=""))),"OK")</f>
        <v>0</v>
      </c>
      <c r="AC36" s="14"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5"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6"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0" t="b">
        <f t="shared" si="29"/>
        <v>0</v>
      </c>
      <c r="AG36" s="20" t="str">
        <f t="shared" si="2"/>
        <v>S# INCORRECT</v>
      </c>
      <c r="BO36" s="20" t="str">
        <f t="shared" si="3"/>
        <v/>
      </c>
      <c r="BP36" s="20" t="b">
        <f t="shared" si="4"/>
        <v>0</v>
      </c>
      <c r="BQ36" s="20" t="b">
        <f t="shared" si="5"/>
        <v>0</v>
      </c>
      <c r="BR36" s="20" t="b">
        <f t="shared" si="6"/>
        <v>0</v>
      </c>
      <c r="BS36" s="20" t="str">
        <f t="shared" si="7"/>
        <v/>
      </c>
      <c r="BT36" s="20" t="str">
        <f t="shared" si="8"/>
        <v/>
      </c>
      <c r="BU36" s="20" t="str">
        <f t="shared" si="9"/>
        <v/>
      </c>
      <c r="BV36" s="20" t="str">
        <f t="shared" si="10"/>
        <v/>
      </c>
      <c r="BW36" s="44" t="str">
        <f t="shared" si="11"/>
        <v/>
      </c>
      <c r="BX36" s="45" t="str">
        <f t="shared" si="30"/>
        <v>INCORRECT</v>
      </c>
      <c r="BY36" s="20" t="b">
        <f t="shared" si="31"/>
        <v>0</v>
      </c>
      <c r="BZ36" s="46" t="str">
        <f t="shared" si="12"/>
        <v/>
      </c>
      <c r="CA36" s="20" t="b">
        <f t="shared" si="13"/>
        <v>0</v>
      </c>
      <c r="CB36" s="20" t="b">
        <f t="shared" si="14"/>
        <v>0</v>
      </c>
      <c r="CC36" s="20" t="b">
        <f t="shared" si="15"/>
        <v>0</v>
      </c>
      <c r="CD36" s="20" t="b">
        <f t="shared" si="16"/>
        <v>0</v>
      </c>
      <c r="CE36" s="20" t="b">
        <f t="shared" si="17"/>
        <v>0</v>
      </c>
      <c r="CF36" s="20" t="b">
        <f t="shared" si="18"/>
        <v>0</v>
      </c>
      <c r="CG36" s="20" t="str">
        <f t="shared" si="19"/>
        <v/>
      </c>
      <c r="CH36" s="20" t="str">
        <f t="shared" si="20"/>
        <v/>
      </c>
      <c r="CI36" s="20" t="str">
        <f t="shared" si="21"/>
        <v/>
      </c>
      <c r="CJ36" s="20" t="str">
        <f t="shared" si="22"/>
        <v/>
      </c>
      <c r="CK36" s="20" t="str">
        <f t="shared" si="23"/>
        <v/>
      </c>
      <c r="CL36" s="20" t="str">
        <f t="shared" si="24"/>
        <v/>
      </c>
      <c r="CM36" s="46" t="str">
        <f t="shared" si="25"/>
        <v/>
      </c>
      <c r="CN36" s="46" t="str">
        <f t="shared" si="26"/>
        <v/>
      </c>
      <c r="CO36" s="47" t="str">
        <f t="shared" si="27"/>
        <v>NO</v>
      </c>
      <c r="CP36" s="47" t="str">
        <f t="shared" si="28"/>
        <v>NO</v>
      </c>
      <c r="CQ36" s="45" t="str">
        <f t="shared" si="32"/>
        <v>NO</v>
      </c>
      <c r="CR36" s="45" t="str">
        <f t="shared" si="33"/>
        <v>NO</v>
      </c>
      <c r="CS36" s="47" t="str">
        <f t="shared" si="34"/>
        <v>OK</v>
      </c>
      <c r="CT36" s="20" t="b">
        <f t="shared" si="35"/>
        <v>0</v>
      </c>
      <c r="CU36" s="20" t="b">
        <f t="shared" si="36"/>
        <v>0</v>
      </c>
      <c r="CV36" s="20" t="b">
        <f t="shared" si="37"/>
        <v>0</v>
      </c>
      <c r="CW36" s="20" t="b">
        <f t="shared" si="38"/>
        <v>0</v>
      </c>
      <c r="CX36" s="46" t="str">
        <f t="shared" si="39"/>
        <v>SEQUENCE INCORRECT</v>
      </c>
      <c r="CY36" s="48">
        <f>COUNTIF(B19:B35,T(B36))</f>
        <v>17</v>
      </c>
    </row>
    <row r="37" spans="1:103" s="20" customFormat="1" ht="20.100000000000001" customHeight="1" thickBot="1">
      <c r="A37" s="37"/>
      <c r="B37" s="126"/>
      <c r="C37" s="127"/>
      <c r="D37" s="126"/>
      <c r="E37" s="127"/>
      <c r="F37" s="126"/>
      <c r="G37" s="127"/>
      <c r="H37" s="139" t="str">
        <f>IF(AND(AG37="OK",R37="OK"),IF(AND(A37&lt;&gt;"",D37&lt;&gt;"",F37&lt;&gt;"",OR(D37&lt;=E17,D37="ABS"),OR(F37&lt;=G17,F37="ABS")),IF(AND(F37="ABS"),"ABS",IF(SUM(D37:F37)=0,"ZERO",SUM(D37,F37))),""),"")</f>
        <v/>
      </c>
      <c r="I37" s="140"/>
      <c r="J37" s="140"/>
      <c r="K37" s="140"/>
      <c r="L37" s="140"/>
      <c r="M37" s="140"/>
      <c r="N37" s="140"/>
      <c r="O37" s="140"/>
      <c r="P37" s="141"/>
      <c r="Q37" s="194"/>
      <c r="R37" s="49" t="str">
        <f t="shared" si="1"/>
        <v/>
      </c>
      <c r="S37" s="145" t="str">
        <f>IF(OR(AND(OR(D37&lt;=E17,D37=0,D37="ABS"),OR(F37&lt;=G17,F37=0,F37="ABS"))),IF(OR(AND(A37="",B37="",D37="",F37=""),AND(A37&lt;&gt;"",B37&lt;&gt;"",D37&lt;&gt;"",F37&lt;&gt;"", AG37="OK")),"","Given Marks or Format is incorrect"), "Given Marks or Format is incorrect")</f>
        <v/>
      </c>
      <c r="T37" s="146"/>
      <c r="U37" s="146"/>
      <c r="V37" s="146"/>
      <c r="W37" s="146"/>
      <c r="X37" s="147"/>
      <c r="Y37" s="93"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15"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5"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3" t="b">
        <f>IF(AND( EXACT(LEFT(B37,LEN(G8)), G8),ISNUMBER(INT(MID(B37,(LEN(G8)+1),1))),ISNUMBER(INT(MID(B37,(LEN(G8)+2),1))), MID(B37,(LEN(G8)+1),2)&lt;&gt;"00",OR(ISNUMBER(INT(MID(B37,(LEN(G8)+3),1))),MID(B37,(LEN(G8)+3),1)=""),  OR(AND(ISNUMBER(INT(MID(B37,(LEN(G8)+1),3))),MID(B37,(LEN(G8)+1),1)&lt;&gt;"0", MID(B37,(LEN(G8)+4),1)=""),AND((ISNUMBER(INT(MID(B37,(LEN(G8)+1),2)))),MID(B37,(LEN(G8)+3),1)=""))),"OK")</f>
        <v>0</v>
      </c>
      <c r="AC37" s="14"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5"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6"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0" t="b">
        <f t="shared" si="29"/>
        <v>0</v>
      </c>
      <c r="AG37" s="20" t="str">
        <f t="shared" si="2"/>
        <v>S# INCORRECT</v>
      </c>
      <c r="BO37" s="20" t="str">
        <f t="shared" si="3"/>
        <v/>
      </c>
      <c r="BP37" s="20" t="b">
        <f t="shared" si="4"/>
        <v>0</v>
      </c>
      <c r="BQ37" s="20" t="b">
        <f t="shared" si="5"/>
        <v>0</v>
      </c>
      <c r="BR37" s="20" t="b">
        <f t="shared" si="6"/>
        <v>0</v>
      </c>
      <c r="BS37" s="20" t="str">
        <f t="shared" si="7"/>
        <v/>
      </c>
      <c r="BT37" s="20" t="str">
        <f t="shared" si="8"/>
        <v/>
      </c>
      <c r="BU37" s="20" t="str">
        <f t="shared" si="9"/>
        <v/>
      </c>
      <c r="BV37" s="20" t="str">
        <f t="shared" si="10"/>
        <v/>
      </c>
      <c r="BW37" s="44" t="str">
        <f t="shared" si="11"/>
        <v/>
      </c>
      <c r="BX37" s="45" t="str">
        <f t="shared" si="30"/>
        <v>INCORRECT</v>
      </c>
      <c r="BY37" s="20" t="b">
        <f t="shared" si="31"/>
        <v>0</v>
      </c>
      <c r="BZ37" s="46" t="str">
        <f t="shared" si="12"/>
        <v/>
      </c>
      <c r="CA37" s="20" t="b">
        <f t="shared" si="13"/>
        <v>0</v>
      </c>
      <c r="CB37" s="20" t="b">
        <f t="shared" si="14"/>
        <v>0</v>
      </c>
      <c r="CC37" s="20" t="b">
        <f t="shared" si="15"/>
        <v>0</v>
      </c>
      <c r="CD37" s="20" t="b">
        <f t="shared" si="16"/>
        <v>0</v>
      </c>
      <c r="CE37" s="20" t="b">
        <f t="shared" si="17"/>
        <v>0</v>
      </c>
      <c r="CF37" s="20" t="b">
        <f t="shared" si="18"/>
        <v>0</v>
      </c>
      <c r="CG37" s="20" t="str">
        <f t="shared" si="19"/>
        <v/>
      </c>
      <c r="CH37" s="20" t="str">
        <f t="shared" si="20"/>
        <v/>
      </c>
      <c r="CI37" s="20" t="str">
        <f t="shared" si="21"/>
        <v/>
      </c>
      <c r="CJ37" s="20" t="str">
        <f t="shared" si="22"/>
        <v/>
      </c>
      <c r="CK37" s="20" t="str">
        <f t="shared" si="23"/>
        <v/>
      </c>
      <c r="CL37" s="20" t="str">
        <f t="shared" si="24"/>
        <v/>
      </c>
      <c r="CM37" s="46" t="str">
        <f t="shared" si="25"/>
        <v/>
      </c>
      <c r="CN37" s="46" t="str">
        <f t="shared" si="26"/>
        <v/>
      </c>
      <c r="CO37" s="47" t="str">
        <f t="shared" si="27"/>
        <v>NO</v>
      </c>
      <c r="CP37" s="47" t="str">
        <f t="shared" si="28"/>
        <v>NO</v>
      </c>
      <c r="CQ37" s="45" t="str">
        <f t="shared" si="32"/>
        <v>NO</v>
      </c>
      <c r="CR37" s="45" t="str">
        <f t="shared" si="33"/>
        <v>NO</v>
      </c>
      <c r="CS37" s="47" t="str">
        <f t="shared" si="34"/>
        <v>OK</v>
      </c>
      <c r="CT37" s="20" t="b">
        <f t="shared" si="35"/>
        <v>0</v>
      </c>
      <c r="CU37" s="20" t="b">
        <f t="shared" si="36"/>
        <v>0</v>
      </c>
      <c r="CV37" s="20" t="b">
        <f t="shared" si="37"/>
        <v>0</v>
      </c>
      <c r="CW37" s="20" t="b">
        <f t="shared" si="38"/>
        <v>0</v>
      </c>
      <c r="CX37" s="46" t="str">
        <f t="shared" si="39"/>
        <v>SEQUENCE INCORRECT</v>
      </c>
      <c r="CY37" s="48">
        <f>COUNTIF(B19:B36,T(B37))</f>
        <v>18</v>
      </c>
    </row>
    <row r="38" spans="1:103" s="20" customFormat="1" ht="20.100000000000001" customHeight="1" thickBot="1">
      <c r="A38" s="59"/>
      <c r="B38" s="126"/>
      <c r="C38" s="127"/>
      <c r="D38" s="126"/>
      <c r="E38" s="127"/>
      <c r="F38" s="126"/>
      <c r="G38" s="127"/>
      <c r="H38" s="139" t="str">
        <f>IF(AND(AG38="OK",R38="OK"),IF(AND(A38&lt;&gt;"",D38&lt;&gt;"",F38&lt;&gt;"",OR(D38&lt;=E17,D38="ABS"),OR(F38&lt;=G17,F38="ABS")),IF(AND(F38="ABS"),"ABS",IF(SUM(D38:F38)=0,"ZERO",SUM(D38,F38))),""),"")</f>
        <v/>
      </c>
      <c r="I38" s="140"/>
      <c r="J38" s="140"/>
      <c r="K38" s="140"/>
      <c r="L38" s="140"/>
      <c r="M38" s="140"/>
      <c r="N38" s="140"/>
      <c r="O38" s="140"/>
      <c r="P38" s="141"/>
      <c r="Q38" s="194"/>
      <c r="R38" s="49" t="str">
        <f t="shared" si="1"/>
        <v/>
      </c>
      <c r="S38" s="145" t="str">
        <f>IF(OR(AND(OR(D38&lt;=E17,D38=0,D38="ABS"),OR(F38&lt;=G17,F38=0,F38="ABS"))),IF(OR(AND(A38="",B38="",D38="",F38=""),AND(A38&lt;&gt;"",B38&lt;&gt;"",D38&lt;&gt;"",F38&lt;&gt;"", AG38="OK")),"","Given Marks or Format is incorrect"), "Given Marks or Format is incorrect")</f>
        <v/>
      </c>
      <c r="T38" s="146"/>
      <c r="U38" s="146"/>
      <c r="V38" s="146"/>
      <c r="W38" s="146"/>
      <c r="X38" s="147"/>
      <c r="Y38" s="93"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15"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5"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3" t="b">
        <f>IF(AND( EXACT(LEFT(B38,LEN(G8)), G8),ISNUMBER(INT(MID(B38,(LEN(G8)+1),1))),ISNUMBER(INT(MID(B38,(LEN(G8)+2),1))), MID(B38,(LEN(G8)+1),2)&lt;&gt;"00",OR(ISNUMBER(INT(MID(B38,(LEN(G8)+3),1))),MID(B38,(LEN(G8)+3),1)=""),  OR(AND(ISNUMBER(INT(MID(B38,(LEN(G8)+1),3))),MID(B38,(LEN(G8)+1),1)&lt;&gt;"0", MID(B38,(LEN(G8)+4),1)=""),AND((ISNUMBER(INT(MID(B38,(LEN(G8)+1),2)))),MID(B38,(LEN(G8)+3),1)=""))),"OK")</f>
        <v>0</v>
      </c>
      <c r="AC38" s="14"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5"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6"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0" t="b">
        <f t="shared" si="29"/>
        <v>0</v>
      </c>
      <c r="AG38" s="20" t="str">
        <f t="shared" si="2"/>
        <v>S# INCORRECT</v>
      </c>
      <c r="BO38" s="20" t="str">
        <f t="shared" si="3"/>
        <v/>
      </c>
      <c r="BP38" s="20" t="b">
        <f t="shared" si="4"/>
        <v>0</v>
      </c>
      <c r="BQ38" s="20" t="b">
        <f t="shared" si="5"/>
        <v>0</v>
      </c>
      <c r="BR38" s="20" t="b">
        <f t="shared" si="6"/>
        <v>0</v>
      </c>
      <c r="BS38" s="20" t="str">
        <f t="shared" si="7"/>
        <v/>
      </c>
      <c r="BT38" s="20" t="str">
        <f t="shared" si="8"/>
        <v/>
      </c>
      <c r="BU38" s="20" t="str">
        <f t="shared" si="9"/>
        <v/>
      </c>
      <c r="BV38" s="20" t="str">
        <f t="shared" si="10"/>
        <v/>
      </c>
      <c r="BW38" s="44" t="str">
        <f t="shared" si="11"/>
        <v/>
      </c>
      <c r="BX38" s="45" t="str">
        <f t="shared" si="30"/>
        <v>INCORRECT</v>
      </c>
      <c r="BY38" s="20" t="b">
        <f t="shared" si="31"/>
        <v>0</v>
      </c>
      <c r="BZ38" s="46" t="str">
        <f t="shared" si="12"/>
        <v/>
      </c>
      <c r="CA38" s="20" t="b">
        <f t="shared" si="13"/>
        <v>0</v>
      </c>
      <c r="CB38" s="20" t="b">
        <f t="shared" si="14"/>
        <v>0</v>
      </c>
      <c r="CC38" s="20" t="b">
        <f t="shared" si="15"/>
        <v>0</v>
      </c>
      <c r="CD38" s="20" t="b">
        <f t="shared" si="16"/>
        <v>0</v>
      </c>
      <c r="CE38" s="20" t="b">
        <f t="shared" si="17"/>
        <v>0</v>
      </c>
      <c r="CF38" s="20" t="b">
        <f t="shared" si="18"/>
        <v>0</v>
      </c>
      <c r="CG38" s="20" t="str">
        <f t="shared" si="19"/>
        <v/>
      </c>
      <c r="CH38" s="20" t="str">
        <f t="shared" si="20"/>
        <v/>
      </c>
      <c r="CI38" s="20" t="str">
        <f t="shared" si="21"/>
        <v/>
      </c>
      <c r="CJ38" s="20" t="str">
        <f t="shared" si="22"/>
        <v/>
      </c>
      <c r="CK38" s="20" t="str">
        <f t="shared" si="23"/>
        <v/>
      </c>
      <c r="CL38" s="20" t="str">
        <f t="shared" si="24"/>
        <v/>
      </c>
      <c r="CM38" s="46" t="str">
        <f t="shared" si="25"/>
        <v/>
      </c>
      <c r="CN38" s="46" t="str">
        <f t="shared" si="26"/>
        <v/>
      </c>
      <c r="CO38" s="47" t="str">
        <f t="shared" si="27"/>
        <v>NO</v>
      </c>
      <c r="CP38" s="47" t="str">
        <f t="shared" si="28"/>
        <v>NO</v>
      </c>
      <c r="CQ38" s="45" t="str">
        <f t="shared" si="32"/>
        <v>NO</v>
      </c>
      <c r="CR38" s="45" t="str">
        <f t="shared" si="33"/>
        <v>NO</v>
      </c>
      <c r="CS38" s="47" t="str">
        <f t="shared" si="34"/>
        <v>OK</v>
      </c>
      <c r="CT38" s="20" t="b">
        <f t="shared" si="35"/>
        <v>0</v>
      </c>
      <c r="CU38" s="20" t="b">
        <f t="shared" si="36"/>
        <v>0</v>
      </c>
      <c r="CV38" s="20" t="b">
        <f t="shared" si="37"/>
        <v>0</v>
      </c>
      <c r="CW38" s="20" t="b">
        <f t="shared" si="38"/>
        <v>0</v>
      </c>
      <c r="CX38" s="46" t="str">
        <f t="shared" si="39"/>
        <v>SEQUENCE INCORRECT</v>
      </c>
      <c r="CY38" s="48">
        <f>COUNTIF(B19:B37,T(B38))</f>
        <v>19</v>
      </c>
    </row>
    <row r="39" spans="1:103" ht="14.25" customHeight="1" thickBot="1">
      <c r="A39" s="42" t="s">
        <v>140</v>
      </c>
      <c r="B39" s="42" t="s">
        <v>140</v>
      </c>
      <c r="C39" s="151" t="s">
        <v>127</v>
      </c>
      <c r="D39" s="151"/>
      <c r="E39" s="151"/>
      <c r="F39" s="151"/>
      <c r="G39" s="151"/>
      <c r="H39" s="151"/>
      <c r="I39" s="151"/>
      <c r="J39" s="151"/>
      <c r="K39" s="151"/>
      <c r="L39" s="151"/>
      <c r="M39" s="151"/>
      <c r="N39" s="151"/>
      <c r="O39" s="151"/>
      <c r="P39" s="151"/>
      <c r="Q39" s="194"/>
      <c r="R39" s="19">
        <f>COUNTIF(R19:R38,"FORMAT INCORRECT")+COUNTIF(R19:R38,"SEQUENCE INCORRECT")</f>
        <v>0</v>
      </c>
      <c r="S39" s="142">
        <f>COUNTIF(S19:S38,"Given Marks or Format is incorrect")</f>
        <v>0</v>
      </c>
      <c r="T39" s="143"/>
      <c r="U39" s="143"/>
      <c r="V39" s="143"/>
      <c r="W39" s="143"/>
      <c r="X39" s="143"/>
      <c r="Y39" s="143"/>
      <c r="Z39" s="143"/>
      <c r="AA39" s="143"/>
      <c r="AB39" s="143"/>
      <c r="AC39" s="144"/>
    </row>
    <row r="40" spans="1:103" ht="11.25" customHeight="1" thickBot="1">
      <c r="A40" s="43" t="s">
        <v>140</v>
      </c>
      <c r="B40" s="43" t="s">
        <v>140</v>
      </c>
      <c r="C40" s="152"/>
      <c r="D40" s="152"/>
      <c r="E40" s="152"/>
      <c r="F40" s="152"/>
      <c r="G40" s="152"/>
      <c r="H40" s="152"/>
      <c r="I40" s="152"/>
      <c r="J40" s="152"/>
      <c r="K40" s="152"/>
      <c r="L40" s="152"/>
      <c r="M40" s="152"/>
      <c r="N40" s="152"/>
      <c r="O40" s="152"/>
      <c r="P40" s="152"/>
      <c r="Q40" s="194"/>
      <c r="R40" s="289"/>
      <c r="S40" s="289"/>
      <c r="T40" s="289"/>
      <c r="U40" s="289"/>
      <c r="V40" s="289"/>
      <c r="W40" s="289"/>
      <c r="X40" s="289"/>
      <c r="Y40" s="85"/>
      <c r="Z40" s="73"/>
      <c r="AA40" s="73"/>
    </row>
    <row r="41" spans="1:103" ht="15.75" customHeight="1">
      <c r="A41" s="231"/>
      <c r="B41" s="231"/>
      <c r="C41" s="231"/>
      <c r="D41" s="231"/>
      <c r="E41" s="231"/>
      <c r="F41" s="231"/>
      <c r="G41" s="231"/>
      <c r="H41" s="231"/>
      <c r="I41" s="231"/>
      <c r="J41" s="231"/>
      <c r="K41" s="231"/>
      <c r="L41" s="231"/>
      <c r="M41" s="231"/>
      <c r="N41" s="231"/>
      <c r="O41" s="231"/>
      <c r="P41" s="231"/>
      <c r="Q41" s="194"/>
      <c r="R41" s="221" t="s">
        <v>130</v>
      </c>
      <c r="S41" s="222"/>
      <c r="T41" s="223"/>
      <c r="U41" s="227">
        <f>SUM(R39:AC39)</f>
        <v>0</v>
      </c>
      <c r="V41" s="228"/>
      <c r="W41" s="218"/>
      <c r="X41" s="111"/>
      <c r="Y41" s="86"/>
      <c r="Z41" s="74"/>
      <c r="AA41" s="74"/>
    </row>
    <row r="42" spans="1:103" ht="24.75" customHeight="1" thickBot="1">
      <c r="A42" s="232"/>
      <c r="B42" s="232"/>
      <c r="C42" s="232"/>
      <c r="D42" s="232"/>
      <c r="E42" s="232"/>
      <c r="F42" s="232"/>
      <c r="G42" s="232"/>
      <c r="H42" s="232"/>
      <c r="I42" s="232"/>
      <c r="J42" s="232"/>
      <c r="K42" s="232"/>
      <c r="L42" s="232"/>
      <c r="M42" s="232"/>
      <c r="N42" s="232"/>
      <c r="O42" s="232"/>
      <c r="P42" s="232"/>
      <c r="Q42" s="194"/>
      <c r="R42" s="224"/>
      <c r="S42" s="225"/>
      <c r="T42" s="226"/>
      <c r="U42" s="229"/>
      <c r="V42" s="230"/>
      <c r="W42" s="218"/>
      <c r="X42" s="111"/>
      <c r="Y42" s="86"/>
      <c r="Z42" s="74"/>
      <c r="AA42" s="74"/>
    </row>
    <row r="43" spans="1:103" ht="15.75" customHeight="1">
      <c r="A43" s="148" t="s">
        <v>129</v>
      </c>
      <c r="B43" s="148"/>
      <c r="C43" s="148"/>
      <c r="D43" s="111"/>
      <c r="E43" s="111"/>
      <c r="F43" s="148" t="s">
        <v>16</v>
      </c>
      <c r="G43" s="148"/>
      <c r="H43" s="148"/>
      <c r="I43" s="148"/>
      <c r="J43" s="111"/>
      <c r="K43" s="111"/>
      <c r="L43" s="148" t="s">
        <v>17</v>
      </c>
      <c r="M43" s="148"/>
      <c r="N43" s="148"/>
      <c r="O43" s="148"/>
      <c r="P43" s="148"/>
      <c r="Q43" s="194"/>
      <c r="R43" s="202" t="s">
        <v>146</v>
      </c>
      <c r="S43" s="203"/>
      <c r="T43" s="203"/>
      <c r="U43" s="203"/>
      <c r="V43" s="203"/>
      <c r="W43" s="203"/>
      <c r="X43" s="204"/>
      <c r="Y43" s="83"/>
      <c r="Z43" s="72"/>
      <c r="AA43" s="72"/>
    </row>
    <row r="44" spans="1:103" ht="15.75" customHeight="1">
      <c r="A44" s="149"/>
      <c r="B44" s="149"/>
      <c r="C44" s="149"/>
      <c r="D44" s="111"/>
      <c r="E44" s="111"/>
      <c r="F44" s="149"/>
      <c r="G44" s="149"/>
      <c r="H44" s="149"/>
      <c r="I44" s="149"/>
      <c r="J44" s="111"/>
      <c r="K44" s="111"/>
      <c r="L44" s="149"/>
      <c r="M44" s="149"/>
      <c r="N44" s="149"/>
      <c r="O44" s="149"/>
      <c r="P44" s="149"/>
      <c r="Q44" s="194"/>
      <c r="R44" s="205"/>
      <c r="S44" s="206"/>
      <c r="T44" s="206"/>
      <c r="U44" s="206"/>
      <c r="V44" s="206"/>
      <c r="W44" s="206"/>
      <c r="X44" s="207"/>
      <c r="Y44" s="83"/>
      <c r="Z44" s="72"/>
      <c r="AA44" s="72"/>
    </row>
    <row r="45" spans="1:103" ht="15.75" customHeight="1">
      <c r="A45" s="150"/>
      <c r="B45" s="150"/>
      <c r="C45" s="150"/>
      <c r="D45" s="233"/>
      <c r="E45" s="233"/>
      <c r="F45" s="150"/>
      <c r="G45" s="150"/>
      <c r="H45" s="150"/>
      <c r="I45" s="150"/>
      <c r="J45" s="233"/>
      <c r="K45" s="233"/>
      <c r="L45" s="150"/>
      <c r="M45" s="150"/>
      <c r="N45" s="150"/>
      <c r="O45" s="150"/>
      <c r="P45" s="150"/>
      <c r="Q45" s="194"/>
      <c r="R45" s="205"/>
      <c r="S45" s="206"/>
      <c r="T45" s="206"/>
      <c r="U45" s="206"/>
      <c r="V45" s="206"/>
      <c r="W45" s="206"/>
      <c r="X45" s="207"/>
      <c r="Y45" s="83"/>
      <c r="Z45" s="72"/>
      <c r="AA45" s="72"/>
    </row>
    <row r="46" spans="1:103" ht="15.75" customHeight="1">
      <c r="A46" s="34" t="s">
        <v>13</v>
      </c>
      <c r="B46" s="252" t="s">
        <v>169</v>
      </c>
      <c r="C46" s="253"/>
      <c r="D46" s="253"/>
      <c r="E46" s="253"/>
      <c r="F46" s="253"/>
      <c r="G46" s="253"/>
      <c r="H46" s="253"/>
      <c r="I46" s="253"/>
      <c r="J46" s="253"/>
      <c r="K46" s="253"/>
      <c r="L46" s="253"/>
      <c r="M46" s="253"/>
      <c r="N46" s="253"/>
      <c r="O46" s="253"/>
      <c r="P46" s="254"/>
      <c r="Q46" s="194"/>
      <c r="R46" s="205"/>
      <c r="S46" s="206"/>
      <c r="T46" s="206"/>
      <c r="U46" s="206"/>
      <c r="V46" s="206"/>
      <c r="W46" s="206"/>
      <c r="X46" s="207"/>
      <c r="Y46" s="83"/>
      <c r="Z46" s="72"/>
      <c r="AA46" s="72"/>
    </row>
    <row r="47" spans="1:103" ht="12.75" customHeight="1" thickBot="1">
      <c r="A47" s="36">
        <f>$U$41</f>
        <v>0</v>
      </c>
      <c r="B47" s="255"/>
      <c r="C47" s="256"/>
      <c r="D47" s="256"/>
      <c r="E47" s="256"/>
      <c r="F47" s="256"/>
      <c r="G47" s="256"/>
      <c r="H47" s="256"/>
      <c r="I47" s="256"/>
      <c r="J47" s="256"/>
      <c r="K47" s="256"/>
      <c r="L47" s="256"/>
      <c r="M47" s="256"/>
      <c r="N47" s="256"/>
      <c r="O47" s="256"/>
      <c r="P47" s="257"/>
      <c r="Q47" s="194"/>
      <c r="R47" s="208"/>
      <c r="S47" s="209"/>
      <c r="T47" s="209"/>
      <c r="U47" s="209"/>
      <c r="V47" s="209"/>
      <c r="W47" s="209"/>
      <c r="X47" s="210"/>
      <c r="Y47" s="83"/>
      <c r="Z47" s="72"/>
      <c r="AA47" s="72"/>
    </row>
    <row r="48" spans="1:103" ht="15.75" customHeight="1">
      <c r="A48" s="231"/>
      <c r="B48" s="231"/>
      <c r="C48" s="231"/>
      <c r="D48" s="231"/>
      <c r="E48" s="231"/>
      <c r="F48" s="231"/>
      <c r="G48" s="231"/>
      <c r="H48" s="231"/>
      <c r="I48" s="231"/>
      <c r="J48" s="231"/>
      <c r="K48" s="231"/>
      <c r="L48" s="231"/>
      <c r="M48" s="231"/>
      <c r="N48" s="231"/>
      <c r="O48" s="231"/>
      <c r="P48" s="231"/>
      <c r="Q48" s="111"/>
      <c r="R48" s="117" t="s">
        <v>148</v>
      </c>
      <c r="S48" s="118"/>
      <c r="T48" s="118"/>
      <c r="U48" s="118"/>
      <c r="V48" s="118"/>
      <c r="W48" s="118"/>
      <c r="X48" s="118"/>
      <c r="Y48" s="118"/>
      <c r="Z48" s="118"/>
      <c r="AA48" s="118"/>
      <c r="AB48" s="118"/>
      <c r="AC48" s="119"/>
    </row>
    <row r="49" spans="1:29" ht="16.5" customHeight="1" thickBot="1">
      <c r="A49" s="232"/>
      <c r="B49" s="232"/>
      <c r="C49" s="232"/>
      <c r="D49" s="232"/>
      <c r="E49" s="232"/>
      <c r="F49" s="232"/>
      <c r="G49" s="232"/>
      <c r="H49" s="232"/>
      <c r="I49" s="232"/>
      <c r="J49" s="232"/>
      <c r="K49" s="232"/>
      <c r="L49" s="232"/>
      <c r="M49" s="232"/>
      <c r="N49" s="232"/>
      <c r="O49" s="232"/>
      <c r="P49" s="232"/>
      <c r="Q49" s="111"/>
      <c r="R49" s="120"/>
      <c r="S49" s="121"/>
      <c r="T49" s="121"/>
      <c r="U49" s="121"/>
      <c r="V49" s="121"/>
      <c r="W49" s="121"/>
      <c r="X49" s="121"/>
      <c r="Y49" s="121"/>
      <c r="Z49" s="121"/>
      <c r="AA49" s="121"/>
      <c r="AB49" s="121"/>
      <c r="AC49" s="122"/>
    </row>
    <row r="50" spans="1:29" ht="21" thickBot="1">
      <c r="A50" s="232"/>
      <c r="B50" s="232"/>
      <c r="C50" s="232"/>
      <c r="D50" s="232"/>
      <c r="E50" s="232"/>
      <c r="F50" s="232"/>
      <c r="G50" s="232"/>
      <c r="H50" s="232"/>
      <c r="I50" s="232"/>
      <c r="J50" s="232"/>
      <c r="K50" s="232"/>
      <c r="L50" s="232"/>
      <c r="M50" s="232"/>
      <c r="N50" s="232"/>
      <c r="O50" s="232"/>
      <c r="P50" s="232"/>
      <c r="Q50" s="111"/>
      <c r="R50" s="50" t="s">
        <v>7</v>
      </c>
      <c r="S50" s="123" t="s">
        <v>8</v>
      </c>
      <c r="T50" s="124"/>
      <c r="U50" s="125"/>
      <c r="V50" s="114" t="s">
        <v>154</v>
      </c>
      <c r="W50" s="115"/>
      <c r="X50" s="115"/>
      <c r="Y50" s="115"/>
      <c r="Z50" s="115"/>
      <c r="AA50" s="115"/>
      <c r="AB50" s="115"/>
      <c r="AC50" s="116"/>
    </row>
    <row r="51" spans="1:29" ht="16.5" thickBot="1">
      <c r="A51" s="232"/>
      <c r="B51" s="232"/>
      <c r="C51" s="232"/>
      <c r="D51" s="232"/>
      <c r="E51" s="232"/>
      <c r="F51" s="232"/>
      <c r="G51" s="232"/>
      <c r="H51" s="232"/>
      <c r="I51" s="232"/>
      <c r="J51" s="232"/>
      <c r="K51" s="232"/>
      <c r="L51" s="232"/>
      <c r="M51" s="232"/>
      <c r="N51" s="232"/>
      <c r="O51" s="232"/>
      <c r="P51" s="232"/>
      <c r="Q51" s="111"/>
      <c r="R51" s="51">
        <v>1</v>
      </c>
      <c r="S51" s="112" t="s">
        <v>141</v>
      </c>
      <c r="T51" s="113"/>
      <c r="U51" s="113"/>
      <c r="V51" s="58">
        <v>1</v>
      </c>
      <c r="W51" s="110" t="s">
        <v>155</v>
      </c>
      <c r="X51" s="110"/>
      <c r="Y51" s="90"/>
      <c r="Z51" s="78"/>
      <c r="AA51" s="78"/>
      <c r="AB51" s="52"/>
      <c r="AC51" s="53"/>
    </row>
    <row r="52" spans="1:29" ht="16.5" thickBot="1">
      <c r="A52" s="232"/>
      <c r="B52" s="232"/>
      <c r="C52" s="232"/>
      <c r="D52" s="232"/>
      <c r="E52" s="232"/>
      <c r="F52" s="232"/>
      <c r="G52" s="232"/>
      <c r="H52" s="232"/>
      <c r="I52" s="232"/>
      <c r="J52" s="232"/>
      <c r="K52" s="232"/>
      <c r="L52" s="232"/>
      <c r="M52" s="232"/>
      <c r="N52" s="232"/>
      <c r="O52" s="232"/>
      <c r="P52" s="232"/>
      <c r="Q52" s="111"/>
      <c r="R52" s="51">
        <v>2</v>
      </c>
      <c r="S52" s="112" t="s">
        <v>142</v>
      </c>
      <c r="T52" s="113"/>
      <c r="U52" s="113"/>
      <c r="V52" s="58">
        <v>2</v>
      </c>
      <c r="W52" s="110" t="s">
        <v>156</v>
      </c>
      <c r="X52" s="110"/>
      <c r="Y52" s="92"/>
      <c r="Z52" s="80"/>
      <c r="AA52" s="80"/>
      <c r="AB52" s="54"/>
      <c r="AC52" s="55"/>
    </row>
    <row r="53" spans="1:29" ht="16.5" thickBot="1">
      <c r="A53" s="232"/>
      <c r="B53" s="232"/>
      <c r="C53" s="232"/>
      <c r="D53" s="232"/>
      <c r="E53" s="232"/>
      <c r="F53" s="232"/>
      <c r="G53" s="232"/>
      <c r="H53" s="232"/>
      <c r="I53" s="232"/>
      <c r="J53" s="232"/>
      <c r="K53" s="232"/>
      <c r="L53" s="232"/>
      <c r="M53" s="232"/>
      <c r="N53" s="232"/>
      <c r="O53" s="232"/>
      <c r="P53" s="232"/>
      <c r="Q53" s="111"/>
      <c r="R53" s="51">
        <v>3</v>
      </c>
      <c r="S53" s="112" t="s">
        <v>149</v>
      </c>
      <c r="T53" s="113"/>
      <c r="U53" s="113"/>
      <c r="V53" s="58">
        <v>3</v>
      </c>
      <c r="W53" s="110" t="s">
        <v>157</v>
      </c>
      <c r="X53" s="110"/>
      <c r="Y53" s="92"/>
      <c r="Z53" s="80"/>
      <c r="AA53" s="80"/>
      <c r="AB53" s="54"/>
      <c r="AC53" s="55"/>
    </row>
    <row r="54" spans="1:29" ht="16.5" thickBot="1">
      <c r="A54" s="232"/>
      <c r="B54" s="232"/>
      <c r="C54" s="232"/>
      <c r="D54" s="232"/>
      <c r="E54" s="232"/>
      <c r="F54" s="232"/>
      <c r="G54" s="232"/>
      <c r="H54" s="232"/>
      <c r="I54" s="232"/>
      <c r="J54" s="232"/>
      <c r="K54" s="232"/>
      <c r="L54" s="232"/>
      <c r="M54" s="232"/>
      <c r="N54" s="232"/>
      <c r="O54" s="232"/>
      <c r="P54" s="232"/>
      <c r="Q54" s="111"/>
      <c r="R54" s="51">
        <v>4</v>
      </c>
      <c r="S54" s="112" t="s">
        <v>150</v>
      </c>
      <c r="T54" s="113"/>
      <c r="U54" s="113"/>
      <c r="V54" s="58">
        <v>4</v>
      </c>
      <c r="W54" s="110" t="s">
        <v>158</v>
      </c>
      <c r="X54" s="110"/>
      <c r="Y54" s="92"/>
      <c r="Z54" s="80"/>
      <c r="AA54" s="80"/>
      <c r="AB54" s="54"/>
      <c r="AC54" s="55"/>
    </row>
    <row r="55" spans="1:29" ht="16.5" thickBot="1">
      <c r="A55" s="232"/>
      <c r="B55" s="232"/>
      <c r="C55" s="232"/>
      <c r="D55" s="232"/>
      <c r="E55" s="232"/>
      <c r="F55" s="232"/>
      <c r="G55" s="232"/>
      <c r="H55" s="232"/>
      <c r="I55" s="232"/>
      <c r="J55" s="232"/>
      <c r="K55" s="232"/>
      <c r="L55" s="232"/>
      <c r="M55" s="232"/>
      <c r="N55" s="232"/>
      <c r="O55" s="232"/>
      <c r="P55" s="232"/>
      <c r="Q55" s="111"/>
      <c r="R55" s="51">
        <v>5</v>
      </c>
      <c r="S55" s="112" t="s">
        <v>151</v>
      </c>
      <c r="T55" s="113"/>
      <c r="U55" s="113"/>
      <c r="V55" s="58">
        <v>5</v>
      </c>
      <c r="W55" s="110" t="s">
        <v>159</v>
      </c>
      <c r="X55" s="110"/>
      <c r="Y55" s="92"/>
      <c r="Z55" s="80"/>
      <c r="AA55" s="80"/>
      <c r="AB55" s="54"/>
      <c r="AC55" s="55"/>
    </row>
    <row r="56" spans="1:29" ht="16.5" thickBot="1">
      <c r="A56" s="232"/>
      <c r="B56" s="232"/>
      <c r="C56" s="232"/>
      <c r="D56" s="232"/>
      <c r="E56" s="232"/>
      <c r="F56" s="232"/>
      <c r="G56" s="232"/>
      <c r="H56" s="232"/>
      <c r="I56" s="232"/>
      <c r="J56" s="232"/>
      <c r="K56" s="232"/>
      <c r="L56" s="232"/>
      <c r="M56" s="232"/>
      <c r="N56" s="232"/>
      <c r="O56" s="232"/>
      <c r="P56" s="232"/>
      <c r="Q56" s="111"/>
      <c r="R56" s="51">
        <v>6</v>
      </c>
      <c r="S56" s="112" t="s">
        <v>152</v>
      </c>
      <c r="T56" s="113"/>
      <c r="U56" s="113"/>
      <c r="V56" s="58">
        <v>6</v>
      </c>
      <c r="W56" s="110" t="s">
        <v>160</v>
      </c>
      <c r="X56" s="110"/>
      <c r="Y56" s="92"/>
      <c r="Z56" s="80"/>
      <c r="AA56" s="80"/>
      <c r="AB56" s="54"/>
      <c r="AC56" s="55"/>
    </row>
    <row r="57" spans="1:29" ht="16.5" thickBot="1">
      <c r="A57" s="232"/>
      <c r="B57" s="232"/>
      <c r="C57" s="232"/>
      <c r="D57" s="232"/>
      <c r="E57" s="232"/>
      <c r="F57" s="232"/>
      <c r="G57" s="232"/>
      <c r="H57" s="232"/>
      <c r="I57" s="232"/>
      <c r="J57" s="232"/>
      <c r="K57" s="232"/>
      <c r="L57" s="232"/>
      <c r="M57" s="232"/>
      <c r="N57" s="232"/>
      <c r="O57" s="232"/>
      <c r="P57" s="232"/>
      <c r="Q57" s="111"/>
      <c r="R57" s="51">
        <v>7</v>
      </c>
      <c r="S57" s="112" t="s">
        <v>153</v>
      </c>
      <c r="T57" s="113"/>
      <c r="U57" s="113"/>
      <c r="V57" s="58">
        <v>7</v>
      </c>
      <c r="W57" s="110" t="s">
        <v>161</v>
      </c>
      <c r="X57" s="110"/>
      <c r="Y57" s="84"/>
      <c r="Z57" s="71"/>
      <c r="AA57" s="71"/>
      <c r="AB57" s="56"/>
      <c r="AC57" s="57"/>
    </row>
    <row r="58" spans="1:29">
      <c r="B58" s="2"/>
      <c r="C58" s="2"/>
      <c r="Q58" s="111"/>
    </row>
    <row r="59" spans="1:29">
      <c r="B59" s="2"/>
      <c r="C59" s="2"/>
      <c r="Q59" s="111"/>
    </row>
    <row r="60" spans="1:29">
      <c r="B60" s="2"/>
      <c r="C60" s="2"/>
      <c r="Q60" s="111"/>
    </row>
    <row r="61" spans="1:29">
      <c r="B61" s="2"/>
      <c r="C61" s="2"/>
      <c r="Q61" s="111"/>
    </row>
    <row r="62" spans="1:29">
      <c r="B62" s="2"/>
      <c r="C62" s="2"/>
      <c r="Q62" s="111"/>
    </row>
    <row r="63" spans="1:29">
      <c r="B63" s="2"/>
      <c r="C63" s="2"/>
      <c r="Q63" s="111"/>
    </row>
    <row r="64" spans="1:29">
      <c r="B64" s="2"/>
      <c r="C64" s="2"/>
      <c r="Q64" s="111"/>
    </row>
    <row r="65" spans="2:17">
      <c r="B65" s="2"/>
      <c r="C65" s="2"/>
      <c r="Q65" s="111"/>
    </row>
    <row r="66" spans="2:17">
      <c r="B66" s="2"/>
      <c r="C66" s="2"/>
      <c r="Q66" s="111"/>
    </row>
    <row r="67" spans="2:17">
      <c r="B67" s="2"/>
      <c r="C67" s="2"/>
      <c r="Q67" s="111"/>
    </row>
  </sheetData>
  <sheetProtection password="8D2A" sheet="1" objects="1" scenarios="1" selectLockedCells="1" autoFilter="0"/>
  <autoFilter ref="A18:C18">
    <filterColumn colId="1" showButton="0"/>
  </autoFilter>
  <dataConsolidate/>
  <mergeCells count="180">
    <mergeCell ref="A48:P57"/>
    <mergeCell ref="C39:P40"/>
    <mergeCell ref="F18:G18"/>
    <mergeCell ref="H18:P18"/>
    <mergeCell ref="S18:X18"/>
    <mergeCell ref="D43:E45"/>
    <mergeCell ref="A41:P42"/>
    <mergeCell ref="R41:T42"/>
    <mergeCell ref="U41:V42"/>
    <mergeCell ref="W41:X42"/>
    <mergeCell ref="S39:AC39"/>
    <mergeCell ref="R40:X40"/>
    <mergeCell ref="J43:K45"/>
    <mergeCell ref="B36:C36"/>
    <mergeCell ref="D36:E36"/>
    <mergeCell ref="F36:G36"/>
    <mergeCell ref="H36:P36"/>
    <mergeCell ref="S36:X36"/>
    <mergeCell ref="B37:C37"/>
    <mergeCell ref="D37:E37"/>
    <mergeCell ref="A43:C45"/>
    <mergeCell ref="F43:I45"/>
    <mergeCell ref="L43:P45"/>
    <mergeCell ref="R43:X47"/>
    <mergeCell ref="B46:P47"/>
    <mergeCell ref="B38:C38"/>
    <mergeCell ref="D38:E38"/>
    <mergeCell ref="F38:G38"/>
    <mergeCell ref="H38:P38"/>
    <mergeCell ref="S38:X38"/>
    <mergeCell ref="F37:G37"/>
    <mergeCell ref="H37:P37"/>
    <mergeCell ref="S37:X37"/>
    <mergeCell ref="B34:C34"/>
    <mergeCell ref="D34:E34"/>
    <mergeCell ref="F34:G34"/>
    <mergeCell ref="H34:P34"/>
    <mergeCell ref="S34:X34"/>
    <mergeCell ref="B35:C35"/>
    <mergeCell ref="D35:E35"/>
    <mergeCell ref="F35:G35"/>
    <mergeCell ref="H35:P35"/>
    <mergeCell ref="S35:X35"/>
    <mergeCell ref="B32:C32"/>
    <mergeCell ref="D32:E32"/>
    <mergeCell ref="F32:G32"/>
    <mergeCell ref="H32:P32"/>
    <mergeCell ref="S32:X32"/>
    <mergeCell ref="B33:C33"/>
    <mergeCell ref="D33:E33"/>
    <mergeCell ref="F33:G33"/>
    <mergeCell ref="H33:P33"/>
    <mergeCell ref="S33:X33"/>
    <mergeCell ref="B30:C30"/>
    <mergeCell ref="D30:E30"/>
    <mergeCell ref="F30:G30"/>
    <mergeCell ref="H30:P30"/>
    <mergeCell ref="S30:X30"/>
    <mergeCell ref="B31:C31"/>
    <mergeCell ref="D31:E31"/>
    <mergeCell ref="F31:G31"/>
    <mergeCell ref="H31:P31"/>
    <mergeCell ref="S31:X31"/>
    <mergeCell ref="B28:C28"/>
    <mergeCell ref="D28:E28"/>
    <mergeCell ref="F28:G28"/>
    <mergeCell ref="H28:P28"/>
    <mergeCell ref="S28:X28"/>
    <mergeCell ref="B29:C29"/>
    <mergeCell ref="D29:E29"/>
    <mergeCell ref="F29:G29"/>
    <mergeCell ref="H29:P29"/>
    <mergeCell ref="S29:X29"/>
    <mergeCell ref="B26:C26"/>
    <mergeCell ref="D26:E26"/>
    <mergeCell ref="F26:G26"/>
    <mergeCell ref="H26:P26"/>
    <mergeCell ref="S26:X26"/>
    <mergeCell ref="B27:C27"/>
    <mergeCell ref="D27:E27"/>
    <mergeCell ref="F27:G27"/>
    <mergeCell ref="H27:P27"/>
    <mergeCell ref="S27:X27"/>
    <mergeCell ref="B24:C24"/>
    <mergeCell ref="D24:E24"/>
    <mergeCell ref="F24:G24"/>
    <mergeCell ref="H24:P24"/>
    <mergeCell ref="S24:X24"/>
    <mergeCell ref="B25:C25"/>
    <mergeCell ref="D25:E25"/>
    <mergeCell ref="F25:G25"/>
    <mergeCell ref="H25:P25"/>
    <mergeCell ref="S25:X25"/>
    <mergeCell ref="D18:E18"/>
    <mergeCell ref="F21:G21"/>
    <mergeCell ref="B19:C19"/>
    <mergeCell ref="D19:E19"/>
    <mergeCell ref="F19:G19"/>
    <mergeCell ref="H19:P19"/>
    <mergeCell ref="S19:X19"/>
    <mergeCell ref="B12:C17"/>
    <mergeCell ref="D12:N13"/>
    <mergeCell ref="O12:P13"/>
    <mergeCell ref="H14:P16"/>
    <mergeCell ref="B22:C22"/>
    <mergeCell ref="D22:E22"/>
    <mergeCell ref="F22:G22"/>
    <mergeCell ref="H22:P22"/>
    <mergeCell ref="S22:X22"/>
    <mergeCell ref="B23:C23"/>
    <mergeCell ref="D23:E23"/>
    <mergeCell ref="F23:G23"/>
    <mergeCell ref="H23:P23"/>
    <mergeCell ref="S23:X23"/>
    <mergeCell ref="A5:P5"/>
    <mergeCell ref="A6:D6"/>
    <mergeCell ref="E6:P6"/>
    <mergeCell ref="B4:C4"/>
    <mergeCell ref="D4:K4"/>
    <mergeCell ref="U6:X10"/>
    <mergeCell ref="K10:P10"/>
    <mergeCell ref="G8:H8"/>
    <mergeCell ref="I8:M8"/>
    <mergeCell ref="N8:P8"/>
    <mergeCell ref="B9:K9"/>
    <mergeCell ref="A10:B10"/>
    <mergeCell ref="C10:G10"/>
    <mergeCell ref="H10:J10"/>
    <mergeCell ref="L9:N9"/>
    <mergeCell ref="O9:P9"/>
    <mergeCell ref="A7:B7"/>
    <mergeCell ref="C7:P7"/>
    <mergeCell ref="E8:F8"/>
    <mergeCell ref="R1:T16"/>
    <mergeCell ref="A1:A4"/>
    <mergeCell ref="D11:E11"/>
    <mergeCell ref="D14:E16"/>
    <mergeCell ref="F14:G16"/>
    <mergeCell ref="O1:P3"/>
    <mergeCell ref="Q1:Q47"/>
    <mergeCell ref="A12:A17"/>
    <mergeCell ref="B20:C20"/>
    <mergeCell ref="D20:E20"/>
    <mergeCell ref="F20:G20"/>
    <mergeCell ref="H20:P20"/>
    <mergeCell ref="S20:X20"/>
    <mergeCell ref="B21:C21"/>
    <mergeCell ref="D21:E21"/>
    <mergeCell ref="B18:C18"/>
    <mergeCell ref="H21:P21"/>
    <mergeCell ref="S21:X21"/>
    <mergeCell ref="H17:O17"/>
    <mergeCell ref="S17:X17"/>
    <mergeCell ref="B2:N3"/>
    <mergeCell ref="B1:N1"/>
    <mergeCell ref="F11:G11"/>
    <mergeCell ref="A11:C11"/>
    <mergeCell ref="H11:P11"/>
    <mergeCell ref="U11:X16"/>
    <mergeCell ref="U1:X1"/>
    <mergeCell ref="U2:X5"/>
    <mergeCell ref="L4:P4"/>
    <mergeCell ref="W56:X56"/>
    <mergeCell ref="W57:X57"/>
    <mergeCell ref="S56:U56"/>
    <mergeCell ref="S57:U57"/>
    <mergeCell ref="Q48:Q67"/>
    <mergeCell ref="V50:AC50"/>
    <mergeCell ref="W51:X51"/>
    <mergeCell ref="W52:X52"/>
    <mergeCell ref="W53:X53"/>
    <mergeCell ref="W54:X54"/>
    <mergeCell ref="R48:AC49"/>
    <mergeCell ref="S50:U50"/>
    <mergeCell ref="S51:U51"/>
    <mergeCell ref="S52:U52"/>
    <mergeCell ref="S53:U53"/>
    <mergeCell ref="S54:U54"/>
    <mergeCell ref="S55:U55"/>
    <mergeCell ref="W55:X55"/>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44033" r:id="rId3"/>
    <oleObject progId="PBrush" shapeId="44034" r:id="rId4"/>
  </oleObjects>
</worksheet>
</file>

<file path=xl/worksheets/sheet8.xml><?xml version="1.0" encoding="utf-8"?>
<worksheet xmlns="http://schemas.openxmlformats.org/spreadsheetml/2006/main" xmlns:r="http://schemas.openxmlformats.org/officeDocument/2006/relationships">
  <sheetPr codeName="Sheet8"/>
  <dimension ref="A1:CY67"/>
  <sheetViews>
    <sheetView workbookViewId="0">
      <selection activeCell="A19" sqref="A19"/>
    </sheetView>
  </sheetViews>
  <sheetFormatPr defaultRowHeight="15.75"/>
  <cols>
    <col min="1" max="1" width="9.85546875" style="2" customWidth="1"/>
    <col min="2" max="2" width="8.7109375" style="22" customWidth="1"/>
    <col min="3" max="3" width="5.7109375" style="22" customWidth="1"/>
    <col min="4" max="4" width="8" style="2" customWidth="1"/>
    <col min="5" max="5" width="4.140625" style="2" customWidth="1"/>
    <col min="6" max="6" width="7" style="2" customWidth="1"/>
    <col min="7" max="7" width="5.140625" style="2" customWidth="1"/>
    <col min="8" max="8" width="7" style="2" customWidth="1"/>
    <col min="9" max="9" width="3.28515625" style="2" customWidth="1"/>
    <col min="10" max="10" width="7.28515625" style="2" customWidth="1"/>
    <col min="11" max="11" width="2.5703125" style="2" customWidth="1"/>
    <col min="12" max="12" width="7.42578125" style="2" customWidth="1"/>
    <col min="13" max="13" width="1.85546875" style="2" customWidth="1"/>
    <col min="14" max="14" width="7" style="2" customWidth="1"/>
    <col min="15" max="15" width="4.140625" style="2" customWidth="1"/>
    <col min="16" max="16" width="7.140625" style="2" customWidth="1"/>
    <col min="17" max="17" width="3.7109375" style="2" customWidth="1"/>
    <col min="18" max="18" width="19.85546875" style="2" customWidth="1"/>
    <col min="19" max="19" width="9.140625" style="2"/>
    <col min="20" max="20" width="4.7109375" style="2" customWidth="1"/>
    <col min="21" max="21" width="7.140625" style="2" customWidth="1"/>
    <col min="22" max="22" width="8" style="2" customWidth="1"/>
    <col min="23" max="23" width="6.28515625" style="2" customWidth="1"/>
    <col min="24" max="24" width="16.28515625" style="2" customWidth="1"/>
    <col min="25" max="27" width="16.28515625" style="2" hidden="1" customWidth="1"/>
    <col min="28" max="29" width="11.140625" style="2" hidden="1" customWidth="1"/>
    <col min="30" max="30" width="10.7109375" style="2" hidden="1" customWidth="1"/>
    <col min="31" max="31" width="11.140625" style="2" hidden="1" customWidth="1"/>
    <col min="32" max="32" width="11" style="2" hidden="1" customWidth="1"/>
    <col min="33" max="33" width="11.140625" style="2" hidden="1" customWidth="1"/>
    <col min="34" max="34" width="11.42578125" style="2" hidden="1" customWidth="1"/>
    <col min="35" max="35" width="11.85546875" style="2" hidden="1" customWidth="1"/>
    <col min="36" max="36" width="11.7109375" style="2" hidden="1" customWidth="1"/>
    <col min="37" max="37" width="11.42578125" style="2" hidden="1" customWidth="1"/>
    <col min="38" max="38" width="11.28515625" style="2" hidden="1" customWidth="1"/>
    <col min="39" max="40" width="11.7109375" style="2" hidden="1" customWidth="1"/>
    <col min="41" max="41" width="11" style="2" hidden="1" customWidth="1"/>
    <col min="42" max="42" width="11.42578125" style="2" hidden="1" customWidth="1"/>
    <col min="43" max="43" width="11.5703125" style="2" hidden="1" customWidth="1"/>
    <col min="44" max="44" width="11.85546875" style="2" hidden="1" customWidth="1"/>
    <col min="45" max="45" width="12.28515625" style="2" hidden="1" customWidth="1"/>
    <col min="46" max="46" width="11.85546875" style="2" hidden="1" customWidth="1"/>
    <col min="47" max="48" width="11.7109375" style="2" hidden="1" customWidth="1"/>
    <col min="49" max="49" width="11.42578125" style="2" hidden="1" customWidth="1"/>
    <col min="50" max="50" width="11.28515625" style="2" hidden="1" customWidth="1"/>
    <col min="51" max="51" width="11.7109375" style="2" hidden="1" customWidth="1"/>
    <col min="52" max="54" width="11.85546875" style="2" hidden="1" customWidth="1"/>
    <col min="55" max="55" width="11.7109375" style="2" hidden="1" customWidth="1"/>
    <col min="56" max="56" width="12.140625" style="2" hidden="1" customWidth="1"/>
    <col min="57" max="57" width="11.85546875" style="2" hidden="1" customWidth="1"/>
    <col min="58" max="58" width="12" style="2" hidden="1" customWidth="1"/>
    <col min="59" max="60" width="12.7109375" style="2" hidden="1" customWidth="1"/>
    <col min="61" max="61" width="12.5703125" style="2" hidden="1" customWidth="1"/>
    <col min="62" max="62" width="12.28515625" style="2" hidden="1" customWidth="1"/>
    <col min="63" max="63" width="12.5703125" style="2" hidden="1" customWidth="1"/>
    <col min="64" max="64" width="12.7109375" style="2" hidden="1" customWidth="1"/>
    <col min="65" max="65" width="12.85546875" style="2" hidden="1" customWidth="1"/>
    <col min="66" max="66" width="13.140625" style="2" hidden="1" customWidth="1"/>
    <col min="67" max="67" width="13" style="2" hidden="1" customWidth="1"/>
    <col min="68" max="69" width="13.28515625" style="2" hidden="1" customWidth="1"/>
    <col min="70" max="70" width="12.7109375" style="2" hidden="1" customWidth="1"/>
    <col min="71" max="72" width="13.42578125" style="2" hidden="1" customWidth="1"/>
    <col min="73" max="73" width="13" style="2" hidden="1" customWidth="1"/>
    <col min="74" max="74" width="13.5703125" style="2" hidden="1" customWidth="1"/>
    <col min="75" max="75" width="13.85546875" style="2" hidden="1" customWidth="1"/>
    <col min="76" max="76" width="13.5703125" style="2" hidden="1" customWidth="1"/>
    <col min="77" max="78" width="13.42578125" style="2" hidden="1" customWidth="1"/>
    <col min="79" max="79" width="12.7109375" style="2" hidden="1" customWidth="1"/>
    <col min="80" max="82" width="12.85546875" style="2" hidden="1" customWidth="1"/>
    <col min="83" max="83" width="12.7109375" style="2" hidden="1" customWidth="1"/>
    <col min="84" max="84" width="12.85546875" style="2" hidden="1" customWidth="1"/>
    <col min="85" max="85" width="13.42578125" style="2" hidden="1" customWidth="1"/>
    <col min="86" max="86" width="13.140625" style="2" hidden="1" customWidth="1"/>
    <col min="87" max="87" width="13.7109375" style="2" hidden="1" customWidth="1"/>
    <col min="88" max="88" width="13.42578125" style="2" hidden="1" customWidth="1"/>
    <col min="89" max="89" width="12.28515625" style="2" hidden="1" customWidth="1"/>
    <col min="90" max="90" width="12" style="2" hidden="1" customWidth="1"/>
    <col min="91" max="91" width="12.140625" style="2" hidden="1" customWidth="1"/>
    <col min="92" max="92" width="11.42578125" style="2" hidden="1" customWidth="1"/>
    <col min="93" max="93" width="11.140625" style="2" hidden="1" customWidth="1"/>
    <col min="94" max="94" width="10.5703125" style="2" hidden="1" customWidth="1"/>
    <col min="95" max="95" width="9.140625" style="2" hidden="1" customWidth="1"/>
    <col min="96" max="96" width="9.7109375" style="2" hidden="1" customWidth="1"/>
    <col min="97" max="97" width="9.42578125" style="2" hidden="1" customWidth="1"/>
    <col min="98" max="98" width="9.5703125" style="2" hidden="1" customWidth="1"/>
    <col min="99" max="101" width="9.140625" style="2" hidden="1" customWidth="1"/>
    <col min="102" max="102" width="7.85546875" style="2" hidden="1" customWidth="1"/>
    <col min="103" max="103" width="8.42578125" style="2" hidden="1" customWidth="1"/>
    <col min="104" max="16384" width="9.140625" style="2"/>
  </cols>
  <sheetData>
    <row r="1" spans="1:34" s="20" customFormat="1" ht="15.75" customHeight="1" thickBot="1">
      <c r="A1" s="183"/>
      <c r="B1" s="195" t="s">
        <v>171</v>
      </c>
      <c r="C1" s="195"/>
      <c r="D1" s="195"/>
      <c r="E1" s="195"/>
      <c r="F1" s="195"/>
      <c r="G1" s="195"/>
      <c r="H1" s="195"/>
      <c r="I1" s="195"/>
      <c r="J1" s="195"/>
      <c r="K1" s="195"/>
      <c r="L1" s="195"/>
      <c r="M1" s="195"/>
      <c r="N1" s="195"/>
      <c r="O1" s="194"/>
      <c r="P1" s="194"/>
      <c r="Q1" s="194"/>
      <c r="R1" s="265" t="s">
        <v>135</v>
      </c>
      <c r="S1" s="266"/>
      <c r="T1" s="267"/>
      <c r="U1" s="250" t="s">
        <v>126</v>
      </c>
      <c r="V1" s="250"/>
      <c r="W1" s="250"/>
      <c r="X1" s="251"/>
      <c r="Y1" s="81"/>
      <c r="Z1" s="81"/>
      <c r="AA1" s="81"/>
    </row>
    <row r="2" spans="1:34" s="20" customFormat="1" ht="14.25" customHeight="1">
      <c r="A2" s="183"/>
      <c r="B2" s="153" t="s">
        <v>0</v>
      </c>
      <c r="C2" s="153"/>
      <c r="D2" s="153"/>
      <c r="E2" s="153"/>
      <c r="F2" s="153"/>
      <c r="G2" s="153"/>
      <c r="H2" s="153"/>
      <c r="I2" s="153"/>
      <c r="J2" s="153"/>
      <c r="K2" s="153"/>
      <c r="L2" s="153"/>
      <c r="M2" s="153"/>
      <c r="N2" s="153"/>
      <c r="O2" s="194"/>
      <c r="P2" s="194"/>
      <c r="Q2" s="194"/>
      <c r="R2" s="268"/>
      <c r="S2" s="269"/>
      <c r="T2" s="270"/>
      <c r="U2" s="277" t="s">
        <v>128</v>
      </c>
      <c r="V2" s="243"/>
      <c r="W2" s="243"/>
      <c r="X2" s="244"/>
      <c r="Y2" s="87"/>
      <c r="Z2" s="75"/>
      <c r="AA2" s="75"/>
    </row>
    <row r="3" spans="1:34" s="20" customFormat="1" ht="19.5" customHeight="1">
      <c r="A3" s="183"/>
      <c r="B3" s="153"/>
      <c r="C3" s="153"/>
      <c r="D3" s="153"/>
      <c r="E3" s="153"/>
      <c r="F3" s="153"/>
      <c r="G3" s="153"/>
      <c r="H3" s="153"/>
      <c r="I3" s="153"/>
      <c r="J3" s="153"/>
      <c r="K3" s="153"/>
      <c r="L3" s="153"/>
      <c r="M3" s="153"/>
      <c r="N3" s="153"/>
      <c r="O3" s="194"/>
      <c r="P3" s="194"/>
      <c r="Q3" s="194"/>
      <c r="R3" s="268"/>
      <c r="S3" s="269"/>
      <c r="T3" s="270"/>
      <c r="U3" s="248"/>
      <c r="V3" s="246"/>
      <c r="W3" s="246"/>
      <c r="X3" s="247"/>
      <c r="Y3" s="87"/>
      <c r="Z3" s="75"/>
      <c r="AA3" s="75"/>
    </row>
    <row r="4" spans="1:34" s="20" customFormat="1" ht="18" customHeight="1">
      <c r="A4" s="183"/>
      <c r="B4" s="183"/>
      <c r="C4" s="183"/>
      <c r="D4" s="194" t="s">
        <v>14</v>
      </c>
      <c r="E4" s="194"/>
      <c r="F4" s="194"/>
      <c r="G4" s="194"/>
      <c r="H4" s="194"/>
      <c r="I4" s="194"/>
      <c r="J4" s="194"/>
      <c r="K4" s="194"/>
      <c r="L4" s="183"/>
      <c r="M4" s="183"/>
      <c r="N4" s="183"/>
      <c r="O4" s="183"/>
      <c r="P4" s="183"/>
      <c r="Q4" s="194"/>
      <c r="R4" s="268"/>
      <c r="S4" s="269"/>
      <c r="T4" s="270"/>
      <c r="U4" s="248"/>
      <c r="V4" s="246"/>
      <c r="W4" s="246"/>
      <c r="X4" s="247"/>
      <c r="Y4" s="87"/>
      <c r="Z4" s="75"/>
      <c r="AA4" s="75"/>
      <c r="AH4" s="20">
        <f>IF(R4&lt;&gt;"",1,0)</f>
        <v>0</v>
      </c>
    </row>
    <row r="5" spans="1:34" s="20" customFormat="1" ht="11.25" customHeight="1">
      <c r="A5" s="183"/>
      <c r="B5" s="183"/>
      <c r="C5" s="183"/>
      <c r="D5" s="183"/>
      <c r="E5" s="183"/>
      <c r="F5" s="183"/>
      <c r="G5" s="183"/>
      <c r="H5" s="183"/>
      <c r="I5" s="183"/>
      <c r="J5" s="183"/>
      <c r="K5" s="183"/>
      <c r="L5" s="183"/>
      <c r="M5" s="183"/>
      <c r="N5" s="183"/>
      <c r="O5" s="183"/>
      <c r="P5" s="183"/>
      <c r="Q5" s="194"/>
      <c r="R5" s="268"/>
      <c r="S5" s="269"/>
      <c r="T5" s="270"/>
      <c r="U5" s="248"/>
      <c r="V5" s="246"/>
      <c r="W5" s="246"/>
      <c r="X5" s="247"/>
      <c r="Y5" s="87"/>
      <c r="Z5" s="75"/>
      <c r="AA5" s="75"/>
      <c r="AH5" s="20">
        <f t="shared" ref="AH5:AH15" si="0">IF(R5&lt;&gt;"",1,0)</f>
        <v>0</v>
      </c>
    </row>
    <row r="6" spans="1:34" s="20" customFormat="1" ht="20.100000000000001" customHeight="1">
      <c r="A6" s="262" t="s">
        <v>123</v>
      </c>
      <c r="B6" s="262"/>
      <c r="C6" s="262"/>
      <c r="D6" s="262"/>
      <c r="E6" s="201" t="str">
        <f>Sheet1!$E$6</f>
        <v>Communication Design</v>
      </c>
      <c r="F6" s="201"/>
      <c r="G6" s="201"/>
      <c r="H6" s="201"/>
      <c r="I6" s="201"/>
      <c r="J6" s="201"/>
      <c r="K6" s="201"/>
      <c r="L6" s="201"/>
      <c r="M6" s="201"/>
      <c r="N6" s="201"/>
      <c r="O6" s="201"/>
      <c r="P6" s="201"/>
      <c r="Q6" s="194"/>
      <c r="R6" s="268"/>
      <c r="S6" s="269"/>
      <c r="T6" s="270"/>
      <c r="U6" s="258" t="s">
        <v>163</v>
      </c>
      <c r="V6" s="199"/>
      <c r="W6" s="199"/>
      <c r="X6" s="200"/>
      <c r="Y6" s="89"/>
      <c r="Z6" s="77"/>
      <c r="AA6" s="77"/>
      <c r="AH6" s="20">
        <f t="shared" si="0"/>
        <v>0</v>
      </c>
    </row>
    <row r="7" spans="1:34" s="20" customFormat="1" ht="20.100000000000001" customHeight="1">
      <c r="A7" s="262" t="s">
        <v>124</v>
      </c>
      <c r="B7" s="262"/>
      <c r="C7" s="201" t="str">
        <f>Sheet1!$C$7</f>
        <v>Bachelor</v>
      </c>
      <c r="D7" s="201"/>
      <c r="E7" s="201"/>
      <c r="F7" s="201"/>
      <c r="G7" s="201"/>
      <c r="H7" s="201"/>
      <c r="I7" s="201"/>
      <c r="J7" s="201"/>
      <c r="K7" s="201"/>
      <c r="L7" s="201"/>
      <c r="M7" s="201"/>
      <c r="N7" s="201"/>
      <c r="O7" s="201"/>
      <c r="P7" s="201"/>
      <c r="Q7" s="194"/>
      <c r="R7" s="268"/>
      <c r="S7" s="269"/>
      <c r="T7" s="270"/>
      <c r="U7" s="258"/>
      <c r="V7" s="199"/>
      <c r="W7" s="199"/>
      <c r="X7" s="200"/>
      <c r="Y7" s="89"/>
      <c r="Z7" s="77"/>
      <c r="AA7" s="77"/>
      <c r="AH7" s="20">
        <f t="shared" si="0"/>
        <v>0</v>
      </c>
    </row>
    <row r="8" spans="1:34" s="20" customFormat="1" ht="20.100000000000001" customHeight="1">
      <c r="A8" s="27" t="s">
        <v>1</v>
      </c>
      <c r="B8" s="28" t="str">
        <f>Sheet1!$B$8</f>
        <v>First</v>
      </c>
      <c r="C8" s="23" t="s">
        <v>2</v>
      </c>
      <c r="D8" s="29" t="str">
        <f>Sheet1!$D$8</f>
        <v>First</v>
      </c>
      <c r="E8" s="275" t="s">
        <v>3</v>
      </c>
      <c r="F8" s="275"/>
      <c r="G8" s="276" t="str">
        <f>Sheet1!$G$8</f>
        <v>CE17CD</v>
      </c>
      <c r="H8" s="276"/>
      <c r="I8" s="264" t="str">
        <f>Sheet1!$I$8</f>
        <v>Supplementary Exam</v>
      </c>
      <c r="J8" s="264"/>
      <c r="K8" s="264"/>
      <c r="L8" s="264"/>
      <c r="M8" s="264"/>
      <c r="N8" s="274">
        <f>Sheet1!$N$8</f>
        <v>0</v>
      </c>
      <c r="O8" s="274"/>
      <c r="P8" s="274"/>
      <c r="Q8" s="194"/>
      <c r="R8" s="268"/>
      <c r="S8" s="269"/>
      <c r="T8" s="270"/>
      <c r="U8" s="258"/>
      <c r="V8" s="199"/>
      <c r="W8" s="199"/>
      <c r="X8" s="200"/>
      <c r="Y8" s="89"/>
      <c r="Z8" s="77"/>
      <c r="AA8" s="77"/>
      <c r="AH8" s="20">
        <f t="shared" si="0"/>
        <v>0</v>
      </c>
    </row>
    <row r="9" spans="1:34" s="20" customFormat="1" ht="20.100000000000001" customHeight="1">
      <c r="A9" s="27" t="s">
        <v>4</v>
      </c>
      <c r="B9" s="201" t="str">
        <f>Sheet1!$B$9</f>
        <v>Drawing Studio-I</v>
      </c>
      <c r="C9" s="201"/>
      <c r="D9" s="201"/>
      <c r="E9" s="201"/>
      <c r="F9" s="201"/>
      <c r="G9" s="201"/>
      <c r="H9" s="201"/>
      <c r="I9" s="201"/>
      <c r="J9" s="201"/>
      <c r="K9" s="201"/>
      <c r="L9" s="264" t="s">
        <v>5</v>
      </c>
      <c r="M9" s="264"/>
      <c r="N9" s="264"/>
      <c r="O9" s="288">
        <f>Sheet1!$O$9</f>
        <v>0</v>
      </c>
      <c r="P9" s="288"/>
      <c r="Q9" s="194"/>
      <c r="R9" s="268"/>
      <c r="S9" s="269"/>
      <c r="T9" s="270"/>
      <c r="U9" s="258"/>
      <c r="V9" s="199"/>
      <c r="W9" s="199"/>
      <c r="X9" s="200"/>
      <c r="Y9" s="89"/>
      <c r="Z9" s="77"/>
      <c r="AA9" s="77"/>
      <c r="AH9" s="20">
        <f t="shared" si="0"/>
        <v>0</v>
      </c>
    </row>
    <row r="10" spans="1:34" s="20" customFormat="1" ht="20.100000000000001" customHeight="1">
      <c r="A10" s="262" t="s">
        <v>120</v>
      </c>
      <c r="B10" s="262"/>
      <c r="C10" s="263" t="str">
        <f>Sheet1!$C$10</f>
        <v>Manzoor Ali Solangi</v>
      </c>
      <c r="D10" s="263"/>
      <c r="E10" s="263"/>
      <c r="F10" s="263"/>
      <c r="G10" s="263"/>
      <c r="H10" s="264" t="s">
        <v>121</v>
      </c>
      <c r="I10" s="264"/>
      <c r="J10" s="264"/>
      <c r="K10" s="201">
        <f>Sheet1!$K$10</f>
        <v>0</v>
      </c>
      <c r="L10" s="201"/>
      <c r="M10" s="201"/>
      <c r="N10" s="201"/>
      <c r="O10" s="201"/>
      <c r="P10" s="201"/>
      <c r="Q10" s="194"/>
      <c r="R10" s="268"/>
      <c r="S10" s="269"/>
      <c r="T10" s="270"/>
      <c r="U10" s="258"/>
      <c r="V10" s="199"/>
      <c r="W10" s="199"/>
      <c r="X10" s="200"/>
      <c r="Y10" s="89"/>
      <c r="Z10" s="77"/>
      <c r="AA10" s="77"/>
      <c r="AH10" s="20">
        <f t="shared" si="0"/>
        <v>0</v>
      </c>
    </row>
    <row r="11" spans="1:34" s="20" customFormat="1" ht="9.9499999999999993" customHeight="1">
      <c r="A11" s="182"/>
      <c r="B11" s="182"/>
      <c r="C11" s="182"/>
      <c r="D11" s="281" t="s">
        <v>137</v>
      </c>
      <c r="E11" s="281"/>
      <c r="F11" s="281" t="s">
        <v>137</v>
      </c>
      <c r="G11" s="281"/>
      <c r="H11" s="182"/>
      <c r="I11" s="182"/>
      <c r="J11" s="182"/>
      <c r="K11" s="182"/>
      <c r="L11" s="182"/>
      <c r="M11" s="182"/>
      <c r="N11" s="182"/>
      <c r="O11" s="182"/>
      <c r="P11" s="182"/>
      <c r="Q11" s="194"/>
      <c r="R11" s="268"/>
      <c r="S11" s="269"/>
      <c r="T11" s="270"/>
      <c r="U11" s="259" t="s">
        <v>138</v>
      </c>
      <c r="V11" s="164"/>
      <c r="W11" s="164"/>
      <c r="X11" s="165"/>
      <c r="Y11" s="91"/>
      <c r="Z11" s="79"/>
      <c r="AA11" s="79"/>
      <c r="AH11" s="20">
        <f t="shared" si="0"/>
        <v>0</v>
      </c>
    </row>
    <row r="12" spans="1:34" s="20" customFormat="1" ht="14.1" customHeight="1">
      <c r="A12" s="186" t="s">
        <v>7</v>
      </c>
      <c r="B12" s="130" t="s">
        <v>8</v>
      </c>
      <c r="C12" s="131"/>
      <c r="D12" s="172" t="s">
        <v>136</v>
      </c>
      <c r="E12" s="282"/>
      <c r="F12" s="282"/>
      <c r="G12" s="282"/>
      <c r="H12" s="282"/>
      <c r="I12" s="282"/>
      <c r="J12" s="282"/>
      <c r="K12" s="282"/>
      <c r="L12" s="282"/>
      <c r="M12" s="282"/>
      <c r="N12" s="282"/>
      <c r="O12" s="285">
        <f>Sheet1!$O$12</f>
        <v>60</v>
      </c>
      <c r="P12" s="286"/>
      <c r="Q12" s="194"/>
      <c r="R12" s="268"/>
      <c r="S12" s="269"/>
      <c r="T12" s="270"/>
      <c r="U12" s="259"/>
      <c r="V12" s="164"/>
      <c r="W12" s="164"/>
      <c r="X12" s="165"/>
      <c r="Y12" s="91"/>
      <c r="Z12" s="79"/>
      <c r="AA12" s="79"/>
      <c r="AH12" s="20">
        <f t="shared" si="0"/>
        <v>0</v>
      </c>
    </row>
    <row r="13" spans="1:34" s="20" customFormat="1" ht="14.1" customHeight="1">
      <c r="A13" s="187"/>
      <c r="B13" s="132"/>
      <c r="C13" s="133"/>
      <c r="D13" s="283"/>
      <c r="E13" s="284"/>
      <c r="F13" s="284"/>
      <c r="G13" s="284"/>
      <c r="H13" s="284"/>
      <c r="I13" s="284"/>
      <c r="J13" s="284"/>
      <c r="K13" s="284"/>
      <c r="L13" s="284"/>
      <c r="M13" s="284"/>
      <c r="N13" s="284"/>
      <c r="O13" s="275"/>
      <c r="P13" s="287"/>
      <c r="Q13" s="194"/>
      <c r="R13" s="268"/>
      <c r="S13" s="269"/>
      <c r="T13" s="270"/>
      <c r="U13" s="259"/>
      <c r="V13" s="164"/>
      <c r="W13" s="164"/>
      <c r="X13" s="165"/>
      <c r="Y13" s="91"/>
      <c r="Z13" s="79"/>
      <c r="AA13" s="79"/>
      <c r="AH13" s="20">
        <f t="shared" si="0"/>
        <v>0</v>
      </c>
    </row>
    <row r="14" spans="1:34" s="20" customFormat="1" ht="14.1" customHeight="1">
      <c r="A14" s="187"/>
      <c r="B14" s="132"/>
      <c r="C14" s="133"/>
      <c r="D14" s="172" t="s">
        <v>133</v>
      </c>
      <c r="E14" s="173"/>
      <c r="F14" s="172" t="s">
        <v>134</v>
      </c>
      <c r="G14" s="173"/>
      <c r="H14" s="179" t="s">
        <v>132</v>
      </c>
      <c r="I14" s="179"/>
      <c r="J14" s="179"/>
      <c r="K14" s="179"/>
      <c r="L14" s="179"/>
      <c r="M14" s="179"/>
      <c r="N14" s="179"/>
      <c r="O14" s="179"/>
      <c r="P14" s="179"/>
      <c r="Q14" s="194"/>
      <c r="R14" s="268"/>
      <c r="S14" s="269"/>
      <c r="T14" s="270"/>
      <c r="U14" s="259"/>
      <c r="V14" s="164"/>
      <c r="W14" s="164"/>
      <c r="X14" s="165"/>
      <c r="Y14" s="91"/>
      <c r="Z14" s="79"/>
      <c r="AA14" s="79"/>
      <c r="AH14" s="20">
        <f t="shared" si="0"/>
        <v>0</v>
      </c>
    </row>
    <row r="15" spans="1:34" s="20" customFormat="1" ht="14.1" customHeight="1" thickBot="1">
      <c r="A15" s="187"/>
      <c r="B15" s="132"/>
      <c r="C15" s="133"/>
      <c r="D15" s="174"/>
      <c r="E15" s="175"/>
      <c r="F15" s="174"/>
      <c r="G15" s="175"/>
      <c r="H15" s="179"/>
      <c r="I15" s="179"/>
      <c r="J15" s="179"/>
      <c r="K15" s="179"/>
      <c r="L15" s="179"/>
      <c r="M15" s="179"/>
      <c r="N15" s="179"/>
      <c r="O15" s="179"/>
      <c r="P15" s="179"/>
      <c r="Q15" s="194"/>
      <c r="R15" s="268"/>
      <c r="S15" s="269"/>
      <c r="T15" s="270"/>
      <c r="U15" s="259"/>
      <c r="V15" s="164"/>
      <c r="W15" s="164"/>
      <c r="X15" s="165"/>
      <c r="Y15" s="91"/>
      <c r="Z15" s="79"/>
      <c r="AA15" s="79"/>
      <c r="AH15" s="20">
        <f t="shared" si="0"/>
        <v>0</v>
      </c>
    </row>
    <row r="16" spans="1:34" s="20" customFormat="1" ht="14.1" customHeight="1" thickBot="1">
      <c r="A16" s="187"/>
      <c r="B16" s="132"/>
      <c r="C16" s="133"/>
      <c r="D16" s="174"/>
      <c r="E16" s="175"/>
      <c r="F16" s="174"/>
      <c r="G16" s="175"/>
      <c r="H16" s="181"/>
      <c r="I16" s="181"/>
      <c r="J16" s="181"/>
      <c r="K16" s="181"/>
      <c r="L16" s="181"/>
      <c r="M16" s="181"/>
      <c r="N16" s="181"/>
      <c r="O16" s="181"/>
      <c r="P16" s="181"/>
      <c r="Q16" s="194"/>
      <c r="R16" s="271"/>
      <c r="S16" s="272"/>
      <c r="T16" s="273"/>
      <c r="U16" s="260"/>
      <c r="V16" s="260"/>
      <c r="W16" s="260"/>
      <c r="X16" s="261"/>
      <c r="Y16" s="91"/>
      <c r="Z16" s="79"/>
      <c r="AA16" s="79"/>
    </row>
    <row r="17" spans="1:103" s="20" customFormat="1" ht="18" customHeight="1">
      <c r="A17" s="188"/>
      <c r="B17" s="134"/>
      <c r="C17" s="135"/>
      <c r="D17" s="21" t="s">
        <v>9</v>
      </c>
      <c r="E17" s="9">
        <f>(50*O12)/100</f>
        <v>30</v>
      </c>
      <c r="F17" s="21" t="s">
        <v>9</v>
      </c>
      <c r="G17" s="9">
        <f>(50*O12)/100</f>
        <v>30</v>
      </c>
      <c r="H17" s="168" t="s">
        <v>9</v>
      </c>
      <c r="I17" s="169"/>
      <c r="J17" s="169"/>
      <c r="K17" s="169"/>
      <c r="L17" s="169"/>
      <c r="M17" s="169"/>
      <c r="N17" s="169"/>
      <c r="O17" s="169"/>
      <c r="P17" s="9">
        <f>(E17+G17)</f>
        <v>60</v>
      </c>
      <c r="Q17" s="194"/>
      <c r="R17" s="24" t="s">
        <v>125</v>
      </c>
      <c r="S17" s="278" t="s">
        <v>122</v>
      </c>
      <c r="T17" s="235"/>
      <c r="U17" s="279"/>
      <c r="V17" s="279"/>
      <c r="W17" s="279"/>
      <c r="X17" s="280"/>
      <c r="Y17" s="88"/>
      <c r="Z17" s="76"/>
      <c r="AA17" s="76"/>
    </row>
    <row r="18" spans="1:103" s="20" customFormat="1" ht="5.0999999999999996" customHeight="1">
      <c r="A18" s="39"/>
      <c r="B18" s="130"/>
      <c r="C18" s="131"/>
      <c r="D18" s="128" t="s">
        <v>137</v>
      </c>
      <c r="E18" s="129"/>
      <c r="F18" s="128" t="s">
        <v>137</v>
      </c>
      <c r="G18" s="129"/>
      <c r="H18" s="130"/>
      <c r="I18" s="171"/>
      <c r="J18" s="171"/>
      <c r="K18" s="171"/>
      <c r="L18" s="171"/>
      <c r="M18" s="171"/>
      <c r="N18" s="171"/>
      <c r="O18" s="171"/>
      <c r="P18" s="131"/>
      <c r="Q18" s="194"/>
      <c r="R18" s="41"/>
      <c r="S18" s="162"/>
      <c r="T18" s="162"/>
      <c r="U18" s="162"/>
      <c r="V18" s="162"/>
      <c r="W18" s="162"/>
      <c r="X18" s="163"/>
      <c r="Y18" s="92"/>
      <c r="Z18" s="80"/>
      <c r="AA18" s="80"/>
      <c r="AF18" s="20" t="b">
        <f>Sheet7!$AF$38</f>
        <v>0</v>
      </c>
      <c r="AG18" s="20" t="str">
        <f>IF(AND(AF19=TRUE, AF18=TRUE),IF(A19-Sheet7!A38=1,"OK","INCORRECT"),"")</f>
        <v/>
      </c>
      <c r="BO18" s="20" t="str">
        <f>Sheet7!BO38</f>
        <v/>
      </c>
      <c r="BP18" s="20" t="b">
        <f>Sheet7!BP38</f>
        <v>0</v>
      </c>
      <c r="BQ18" s="20" t="b">
        <f>Sheet7!BQ38</f>
        <v>0</v>
      </c>
      <c r="BR18" s="20" t="b">
        <f>Sheet7!BR38</f>
        <v>0</v>
      </c>
      <c r="BS18" s="20" t="str">
        <f>Sheet7!BS38</f>
        <v/>
      </c>
      <c r="BT18" s="20" t="str">
        <f>Sheet7!BT38</f>
        <v/>
      </c>
      <c r="BU18" s="20" t="str">
        <f>Sheet7!BU38</f>
        <v/>
      </c>
      <c r="BV18" s="20" t="str">
        <f>Sheet7!BV38</f>
        <v/>
      </c>
      <c r="BW18" s="20" t="str">
        <f>Sheet7!BW38</f>
        <v/>
      </c>
      <c r="BX18" s="20" t="str">
        <f>Sheet7!BX38</f>
        <v>INCORRECT</v>
      </c>
      <c r="BY18" s="20" t="b">
        <f>Sheet7!BY38</f>
        <v>0</v>
      </c>
      <c r="BZ18" s="20" t="str">
        <f>Sheet7!BZ38</f>
        <v/>
      </c>
      <c r="CA18" s="20" t="b">
        <f>Sheet7!CA38</f>
        <v>0</v>
      </c>
      <c r="CB18" s="20" t="b">
        <f>Sheet7!CB38</f>
        <v>0</v>
      </c>
      <c r="CC18" s="20" t="b">
        <f>Sheet7!CC38</f>
        <v>0</v>
      </c>
      <c r="CD18" s="20" t="b">
        <f>Sheet7!CD38</f>
        <v>0</v>
      </c>
      <c r="CE18" s="20" t="b">
        <f>Sheet7!CE38</f>
        <v>0</v>
      </c>
      <c r="CF18" s="20" t="b">
        <f>Sheet7!CF38</f>
        <v>0</v>
      </c>
      <c r="CG18" s="20" t="str">
        <f>Sheet7!CG38</f>
        <v/>
      </c>
      <c r="CH18" s="20" t="str">
        <f>Sheet7!CH38</f>
        <v/>
      </c>
      <c r="CI18" s="20" t="str">
        <f>Sheet7!CI38</f>
        <v/>
      </c>
      <c r="CJ18" s="20" t="str">
        <f>Sheet7!CJ38</f>
        <v/>
      </c>
      <c r="CK18" s="20" t="str">
        <f>Sheet7!CK38</f>
        <v/>
      </c>
      <c r="CL18" s="20" t="str">
        <f>Sheet7!CL38</f>
        <v/>
      </c>
      <c r="CM18" s="20" t="str">
        <f>Sheet7!CM38</f>
        <v/>
      </c>
      <c r="CN18" s="20" t="str">
        <f>Sheet7!CN38</f>
        <v/>
      </c>
      <c r="CO18" s="20" t="str">
        <f>Sheet7!CO38</f>
        <v>NO</v>
      </c>
      <c r="CP18" s="20" t="str">
        <f>Sheet7!CP38</f>
        <v>NO</v>
      </c>
      <c r="CQ18" s="20" t="str">
        <f>Sheet7!CQ38</f>
        <v>NO</v>
      </c>
      <c r="CR18" s="20" t="str">
        <f>Sheet7!CR38</f>
        <v>NO</v>
      </c>
      <c r="CS18" s="20" t="str">
        <f>Sheet7!CS38</f>
        <v>OK</v>
      </c>
      <c r="CT18" s="20" t="b">
        <f>Sheet7!CT38</f>
        <v>0</v>
      </c>
      <c r="CU18" s="20" t="b">
        <f>Sheet7!CU38</f>
        <v>0</v>
      </c>
      <c r="CV18" s="20" t="b">
        <f>Sheet7!CV38</f>
        <v>0</v>
      </c>
      <c r="CW18" s="20" t="b">
        <f>Sheet7!CW38</f>
        <v>0</v>
      </c>
      <c r="CX18" s="20" t="str">
        <f>Sheet7!CX38</f>
        <v>SEQUENCE INCORRECT</v>
      </c>
      <c r="CY18" s="20">
        <f>Sheet7!CY38</f>
        <v>19</v>
      </c>
    </row>
    <row r="19" spans="1:103" s="20" customFormat="1" ht="20.100000000000001" customHeight="1" thickBot="1">
      <c r="A19" s="37"/>
      <c r="B19" s="126"/>
      <c r="C19" s="127"/>
      <c r="D19" s="126"/>
      <c r="E19" s="127"/>
      <c r="F19" s="126"/>
      <c r="G19" s="127"/>
      <c r="H19" s="139" t="str">
        <f>IF(AND(AG19="OK",R19="OK"),IF(AND(A19&lt;&gt;"",D19&lt;&gt;"",F19&lt;&gt;"",OR(D19&lt;=E17,D19="ABS"),OR(F19&lt;=G17,F19="ABS")),IF(AND(F19="ABS"),"ABS",IF(SUM(D19:F19)=0,"ZERO",SUM(D19,F19))),""),"")</f>
        <v/>
      </c>
      <c r="I19" s="140"/>
      <c r="J19" s="140"/>
      <c r="K19" s="140"/>
      <c r="L19" s="140"/>
      <c r="M19" s="140"/>
      <c r="N19" s="140"/>
      <c r="O19" s="140"/>
      <c r="P19" s="141"/>
      <c r="Q19" s="194"/>
      <c r="R19" s="49" t="str">
        <f>IF(A19&lt;&gt;"",IF(CX19="SEQUENCE CORRECT",IF(OR(T(AB19)="OK",T(Z19)="oKK",T(Y19)="oKK",T(AA19)="oKK",T(AC19)="oOk",T(AD19)="Okk",AE19="ok"),"OK","FORMAT INCORRECT"),"SEQUENCE INCORRECT"),"")</f>
        <v/>
      </c>
      <c r="S19" s="196" t="str">
        <f>IF(OR(AND(OR(D19&lt;=E17,D19=0,D19="ABS"),OR(F19&lt;=G17,F19=0,F19="ABS"))),IF(OR(AND(A19="",B19="",D19="",F19=""),AND(A19&lt;&gt;"",B19&lt;&gt;"",D19&lt;&gt;"",F19&lt;&gt;"", AG19="OK")),"","Given Marks or Format is incorrect"), "Given Marks or Format is incorrect")</f>
        <v/>
      </c>
      <c r="T19" s="197"/>
      <c r="U19" s="197"/>
      <c r="V19" s="197"/>
      <c r="W19" s="197"/>
      <c r="X19" s="198"/>
      <c r="Y19" s="93"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15"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15"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13" t="b">
        <f>IF(AND( EXACT(LEFT(B19,LEN(G8)), G8),ISNUMBER(INT(MID(B19,(LEN(G8)+1),1))),ISNUMBER(INT(MID(B19,(LEN(G8)+2),1))), MID(B19,(LEN(G8)+1),2)&lt;&gt;"00",OR(ISNUMBER(INT(MID(B19,(LEN(G8)+3),1))),MID(B19,(LEN(G8)+3),1)=""),  OR(AND(ISNUMBER(INT(MID(B19,(LEN(G8)+1),3))),MID(B19,(LEN(G8)+1),1)&lt;&gt;"0", MID(B19,(LEN(G8)+4),1)=""),AND((ISNUMBER(INT(MID(B19,(LEN(G8)+1),2)))),MID(B19,(LEN(G8)+3),1)=""))),"OK")</f>
        <v>0</v>
      </c>
      <c r="AC19" s="14"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15"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6"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20" t="b">
        <f>IF(ISNUMBER(A19)&lt;&gt;"",AND(ISNUMBER(INT(MID(A19,1,3))),MID(A19,4,1)="",MID(A19,1,1)&lt;&gt;"0"))</f>
        <v>0</v>
      </c>
      <c r="AG19" s="20" t="str">
        <f>IF(AND(AG18="OK",AF19=TRUE),"OK","S# INCORRECT")</f>
        <v>S# INCORRECT</v>
      </c>
      <c r="BO19" s="20" t="str">
        <f>RIGHT(B19,3)</f>
        <v/>
      </c>
      <c r="BP19" s="20" t="b">
        <f>ISNUMBER(INT((MID(BO19,1,1))))</f>
        <v>0</v>
      </c>
      <c r="BQ19" s="20" t="b">
        <f>ISNUMBER(INT((MID(BO19,2,1))))</f>
        <v>0</v>
      </c>
      <c r="BR19" s="20" t="b">
        <f>ISNUMBER(INT((MID(BO19,3,1))))</f>
        <v>0</v>
      </c>
      <c r="BS19" s="20" t="str">
        <f>IF(BP19=TRUE, MID(BO19,1,1),"")</f>
        <v/>
      </c>
      <c r="BT19" s="20" t="str">
        <f>IF(BQ19=TRUE, MID(BO19,2,1),"")</f>
        <v/>
      </c>
      <c r="BU19" s="20" t="str">
        <f>IF(BR19=TRUE, MID(BO19,3,1),"")</f>
        <v/>
      </c>
      <c r="BV19" s="20" t="str">
        <f>T(BS19)&amp;T(BT19)&amp;T(BU19)</f>
        <v/>
      </c>
      <c r="BW19" s="44" t="str">
        <f>IF(BV19="","",INT(TRIM(BV19)))</f>
        <v/>
      </c>
      <c r="BX19" s="45" t="str">
        <f>"OK"</f>
        <v>OK</v>
      </c>
      <c r="BY19" s="20" t="b">
        <f>BW19&gt;BW18</f>
        <v>0</v>
      </c>
      <c r="BZ19" s="46" t="str">
        <f>LEFT(B19,6)</f>
        <v/>
      </c>
      <c r="CA19" s="20" t="b">
        <f>ISNUMBER(INT((MID(BZ19,1,1))))</f>
        <v>0</v>
      </c>
      <c r="CB19" s="20" t="b">
        <f>ISNUMBER(INT((MID(BZ19,2,1))))</f>
        <v>0</v>
      </c>
      <c r="CC19" s="20" t="b">
        <f>ISNUMBER(INT((MID(BZ19,3,1))))</f>
        <v>0</v>
      </c>
      <c r="CD19" s="20" t="b">
        <f>ISNUMBER(INT((MID(BZ19,4,1))))</f>
        <v>0</v>
      </c>
      <c r="CE19" s="20" t="b">
        <f>ISNUMBER(INT((MID(BZ19,5,1))))</f>
        <v>0</v>
      </c>
      <c r="CF19" s="20" t="b">
        <f>ISNUMBER(INT((MID(BZ19,6,1))))</f>
        <v>0</v>
      </c>
      <c r="CG19" s="20" t="str">
        <f>IF(CA19=TRUE, MID(BZ19,1,1),"")</f>
        <v/>
      </c>
      <c r="CH19" s="20" t="str">
        <f>IF(CB19=TRUE, MID(BZ19,2,1),"")</f>
        <v/>
      </c>
      <c r="CI19" s="20" t="str">
        <f>IF(CC19=TRUE, MID(BZ19,3,1),"")</f>
        <v/>
      </c>
      <c r="CJ19" s="20" t="str">
        <f>IF(CD19=TRUE, MID(BZ19,4,1),"")</f>
        <v/>
      </c>
      <c r="CK19" s="20" t="str">
        <f>IF(CE19=TRUE, MID(BZ19,5,1),"")</f>
        <v/>
      </c>
      <c r="CL19" s="20" t="str">
        <f>IF(CF19=TRUE, MID(BZ19,6,1),"")</f>
        <v/>
      </c>
      <c r="CM19" s="46" t="str">
        <f>TRIM(T(CG19)&amp;T(CH19)&amp;T(CI19))</f>
        <v/>
      </c>
      <c r="CN19" s="46" t="str">
        <f>TRIM(T(CJ19)&amp;T(CK19)&amp;T(CL19))</f>
        <v/>
      </c>
      <c r="CO19" s="47" t="str">
        <f>IF(OR(MID(BZ19,3,1)="-",MID(BZ19,4,1)="-"),T(CM19),"NO")</f>
        <v>NO</v>
      </c>
      <c r="CP19" s="47" t="str">
        <f>IF(OR(MID(BZ19,3,1)="-",MID(BZ19,4,1)="-"),T(CN19),"NO")</f>
        <v>NO</v>
      </c>
      <c r="CQ19" s="45" t="str">
        <f>IF(AND(CO19&lt;&gt;"NO", CP19&lt;&gt;"NO"),IF(CP19&lt;CO19,"OK","INCORRECT"),"NO")</f>
        <v>NO</v>
      </c>
      <c r="CR19" s="45" t="str">
        <f>IF(AND(CO19&lt;&gt;"NO", CP19&lt;&gt;"NO"),IF(CP19&lt;=CP18,"OK","INCORRECT"),"NO")</f>
        <v>NO</v>
      </c>
      <c r="CS19" s="47" t="str">
        <f>IF(OR(AND(OR(AND(CQ19="NO",CR19="NO"),AND(CQ19="OK", CR19="OK")),AND(CQ18="NO", CR18="NO")),AND(AND(CQ19="OK",CR19="OK",OR(AND(CQ18="NO", CR18="NO"),AND(CQ18="OK", CR18="OK"))))),"OK","INCORRECT")</f>
        <v>OK</v>
      </c>
      <c r="CT19" s="20" t="b">
        <f>IF(CS19="OK",IF(AND(CO18="NO",CO19="NO"),BW19&gt;BW18))</f>
        <v>0</v>
      </c>
      <c r="CU19" s="20" t="b">
        <f>IF(CS19="OK",AND(CQ19="OK",CR19="OK",CQ18="NO",CR18="NO"))</f>
        <v>0</v>
      </c>
      <c r="CV19" s="20" t="b">
        <f>IF(CS19="OK",IF(AND(EXACT(CN18,CN19)),BW19&gt;BW18))</f>
        <v>0</v>
      </c>
      <c r="CW19" s="20" t="b">
        <f>IF(CS19="OK",CP19&lt;CP18)</f>
        <v>0</v>
      </c>
      <c r="CX19" s="46" t="str">
        <f>IF(AND(CT19=FALSE,CU19=FALSE,CV19=FALSE,CW19=FALSE),"SEQUENCE INCORRECT","SEQUENCE CORRECT")</f>
        <v>SEQUENCE INCORRECT</v>
      </c>
      <c r="CY19" s="48">
        <f>COUNTIF(B18:B18,T(B19))</f>
        <v>1</v>
      </c>
    </row>
    <row r="20" spans="1:103" s="20" customFormat="1" ht="20.100000000000001" customHeight="1" thickBot="1">
      <c r="A20" s="59"/>
      <c r="B20" s="126"/>
      <c r="C20" s="127"/>
      <c r="D20" s="126"/>
      <c r="E20" s="127"/>
      <c r="F20" s="126"/>
      <c r="G20" s="127"/>
      <c r="H20" s="139" t="str">
        <f>IF(AND(AG20="OK",R20="OK"),IF(AND(A20&lt;&gt;"",D20&lt;&gt;"",F20&lt;&gt;"",OR(D20&lt;=E17,D20="ABS"),OR(F20&lt;=G17,F20="ABS")),IF(AND(F20="ABS"),"ABS",IF(SUM(D20:F20)=0,"ZERO",SUM(D20,F20))),""),"")</f>
        <v/>
      </c>
      <c r="I20" s="140"/>
      <c r="J20" s="140"/>
      <c r="K20" s="140"/>
      <c r="L20" s="140"/>
      <c r="M20" s="140"/>
      <c r="N20" s="140"/>
      <c r="O20" s="140"/>
      <c r="P20" s="141"/>
      <c r="Q20" s="194"/>
      <c r="R20" s="49" t="str">
        <f t="shared" ref="R20:R38" si="1">IF(A20&lt;&gt;"",IF(CX20="SEQUENCE CORRECT",IF(OR(T(AB20)="OK",T(Z20)="oKK",T(Y20)="oKK",T(AA20)="oKK",T(AC20)="oOk",T(AD20)="Okk",AE20="ok"),"OK","FORMAT INCORRECT"),"SEQUENCE INCORRECT"),"")</f>
        <v/>
      </c>
      <c r="S20" s="145" t="str">
        <f>IF(OR(AND(OR(D20&lt;=E17,D20=0,D20="ABS"),OR(F20&lt;=G17,F20=0,F20="ABS"))),IF(OR(AND(A20="",B20="",D20="",F20=""),AND(A20&lt;&gt;"",B20&lt;&gt;"",D20&lt;&gt;"",F20&lt;&gt;"", AG20="OK")),"","Given Marks or Format is incorrect"), "Given Marks or Format is incorrect")</f>
        <v/>
      </c>
      <c r="T20" s="146"/>
      <c r="U20" s="146"/>
      <c r="V20" s="146"/>
      <c r="W20" s="146"/>
      <c r="X20" s="147"/>
      <c r="Y20" s="93"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15"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15"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13" t="b">
        <f>IF(AND( EXACT(LEFT(B20,LEN(G8)), G8),ISNUMBER(INT(MID(B20,(LEN(G8)+1),1))),ISNUMBER(INT(MID(B20,(LEN(G8)+2),1))), MID(B20,(LEN(G8)+1),2)&lt;&gt;"00",OR(ISNUMBER(INT(MID(B20,(LEN(G8)+3),1))),MID(B20,(LEN(G8)+3),1)=""),  OR(AND(ISNUMBER(INT(MID(B20,(LEN(G8)+1),3))),MID(B20,(LEN(G8)+1),1)&lt;&gt;"0", MID(B20,(LEN(G8)+4),1)=""),AND((ISNUMBER(INT(MID(B20,(LEN(G8)+1),2)))),MID(B20,(LEN(G8)+3),1)=""))),"OK")</f>
        <v>0</v>
      </c>
      <c r="AC20" s="14"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15"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6"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0" t="b">
        <f>IF(AND(ISNUMBER(A19)&lt;&gt;"",ISNUMBER(A20)&lt;&gt;""),IF(AND(ISNUMBER(A20),ISNUMBER(A19)),IF(A20-A19=1,AND(ISNUMBER(INT(MID(A20,1,3))),MID(A20,4,1)="",MID(A20,1,1)&lt;&gt;"0"))))</f>
        <v>0</v>
      </c>
      <c r="AG20" s="20" t="str">
        <f t="shared" ref="AG20:AG38" si="2">IF(AF20=TRUE,"OK","S# INCORRECT")</f>
        <v>S# INCORRECT</v>
      </c>
      <c r="BO20" s="20" t="str">
        <f t="shared" ref="BO20:BO38" si="3">RIGHT(B20,3)</f>
        <v/>
      </c>
      <c r="BP20" s="20" t="b">
        <f t="shared" ref="BP20:BP38" si="4">ISNUMBER(INT((MID(BO20,1,1))))</f>
        <v>0</v>
      </c>
      <c r="BQ20" s="20" t="b">
        <f t="shared" ref="BQ20:BQ38" si="5">ISNUMBER(INT((MID(BO20,2,1))))</f>
        <v>0</v>
      </c>
      <c r="BR20" s="20" t="b">
        <f t="shared" ref="BR20:BR38" si="6">ISNUMBER(INT((MID(BO20,3,1))))</f>
        <v>0</v>
      </c>
      <c r="BS20" s="20" t="str">
        <f t="shared" ref="BS20:BS38" si="7">IF(BP20=TRUE, MID(BO20,1,1),"")</f>
        <v/>
      </c>
      <c r="BT20" s="20" t="str">
        <f t="shared" ref="BT20:BT38" si="8">IF(BQ20=TRUE, MID(BO20,2,1),"")</f>
        <v/>
      </c>
      <c r="BU20" s="20" t="str">
        <f t="shared" ref="BU20:BU38" si="9">IF(BR20=TRUE, MID(BO20,3,1),"")</f>
        <v/>
      </c>
      <c r="BV20" s="20" t="str">
        <f t="shared" ref="BV20:BV38" si="10">T(BS20)&amp;T(BT20)&amp;T(BU20)</f>
        <v/>
      </c>
      <c r="BW20" s="44" t="str">
        <f t="shared" ref="BW20:BW38" si="11">IF(BV20="","",INT(TRIM(BV20)))</f>
        <v/>
      </c>
      <c r="BX20" s="45" t="str">
        <f>IF(BW20&gt;BW19,"OK","INCORRECT")</f>
        <v>INCORRECT</v>
      </c>
      <c r="BY20" s="20" t="b">
        <f>BW20&gt;BW19</f>
        <v>0</v>
      </c>
      <c r="BZ20" s="46" t="str">
        <f t="shared" ref="BZ20:BZ38" si="12">LEFT(B20,6)</f>
        <v/>
      </c>
      <c r="CA20" s="20" t="b">
        <f t="shared" ref="CA20:CA38" si="13">ISNUMBER(INT((MID(BZ20,1,1))))</f>
        <v>0</v>
      </c>
      <c r="CB20" s="20" t="b">
        <f t="shared" ref="CB20:CB38" si="14">ISNUMBER(INT((MID(BZ20,2,1))))</f>
        <v>0</v>
      </c>
      <c r="CC20" s="20" t="b">
        <f t="shared" ref="CC20:CC38" si="15">ISNUMBER(INT((MID(BZ20,3,1))))</f>
        <v>0</v>
      </c>
      <c r="CD20" s="20" t="b">
        <f t="shared" ref="CD20:CD38" si="16">ISNUMBER(INT((MID(BZ20,4,1))))</f>
        <v>0</v>
      </c>
      <c r="CE20" s="20" t="b">
        <f t="shared" ref="CE20:CE38" si="17">ISNUMBER(INT((MID(BZ20,5,1))))</f>
        <v>0</v>
      </c>
      <c r="CF20" s="20" t="b">
        <f t="shared" ref="CF20:CF38" si="18">ISNUMBER(INT((MID(BZ20,6,1))))</f>
        <v>0</v>
      </c>
      <c r="CG20" s="20" t="str">
        <f t="shared" ref="CG20:CG38" si="19">IF(CA20=TRUE, MID(BZ20,1,1),"")</f>
        <v/>
      </c>
      <c r="CH20" s="20" t="str">
        <f t="shared" ref="CH20:CH38" si="20">IF(CB20=TRUE, MID(BZ20,2,1),"")</f>
        <v/>
      </c>
      <c r="CI20" s="20" t="str">
        <f t="shared" ref="CI20:CI38" si="21">IF(CC20=TRUE, MID(BZ20,3,1),"")</f>
        <v/>
      </c>
      <c r="CJ20" s="20" t="str">
        <f t="shared" ref="CJ20:CJ38" si="22">IF(CD20=TRUE, MID(BZ20,4,1),"")</f>
        <v/>
      </c>
      <c r="CK20" s="20" t="str">
        <f t="shared" ref="CK20:CK38" si="23">IF(CE20=TRUE, MID(BZ20,5,1),"")</f>
        <v/>
      </c>
      <c r="CL20" s="20" t="str">
        <f t="shared" ref="CL20:CL38" si="24">IF(CF20=TRUE, MID(BZ20,6,1),"")</f>
        <v/>
      </c>
      <c r="CM20" s="46" t="str">
        <f t="shared" ref="CM20:CM38" si="25">TRIM(T(CG20)&amp;T(CH20)&amp;T(CI20))</f>
        <v/>
      </c>
      <c r="CN20" s="46" t="str">
        <f t="shared" ref="CN20:CN38" si="26">TRIM(T(CJ20)&amp;T(CK20)&amp;T(CL20))</f>
        <v/>
      </c>
      <c r="CO20" s="47" t="str">
        <f t="shared" ref="CO20:CO38" si="27">IF(OR(MID(BZ20,3,1)="-",MID(BZ20,4,1)="-"),T(CM20),"NO")</f>
        <v>NO</v>
      </c>
      <c r="CP20" s="47" t="str">
        <f t="shared" ref="CP20:CP38" si="28">IF(OR(MID(BZ20,3,1)="-",MID(BZ20,4,1)="-"),T(CN20),"NO")</f>
        <v>NO</v>
      </c>
      <c r="CQ20" s="45" t="str">
        <f>IF(AND(CO20&lt;&gt;"NO", CP20&lt;&gt;"NO"),IF(CP20&lt;CO20,"OK","INCORRECT"),"NO")</f>
        <v>NO</v>
      </c>
      <c r="CR20" s="45" t="str">
        <f>IF(AND(CO20&lt;&gt;"NO", CP20&lt;&gt;"NO"),IF(CP20&lt;=CP19,"OK","INCORRECT"),"NO")</f>
        <v>NO</v>
      </c>
      <c r="CS20" s="47" t="str">
        <f>IF(OR(AND(OR(AND(CQ20="NO",CR20="NO"),AND(CQ20="OK", CR20="OK")),AND(CQ19="NO", CR19="NO")),AND(AND(CQ20="OK",CR20="OK",OR(AND(CQ19="NO", CR19="NO"),AND(CQ19="OK", CR19="OK"))))),"OK","INCORRECT")</f>
        <v>OK</v>
      </c>
      <c r="CT20" s="20" t="b">
        <f>IF(CS20="OK",IF(AND(CO19="NO",CO20="NO"),BW20&gt;BW19))</f>
        <v>0</v>
      </c>
      <c r="CU20" s="20" t="b">
        <f>IF(CS20="OK",AND(CQ20="OK",CR20="OK",CQ19="NO",CR19="NO"))</f>
        <v>0</v>
      </c>
      <c r="CV20" s="20" t="b">
        <f>IF(CS20="OK",IF(AND(EXACT(CN19,CN20)),BW20&gt;BW19))</f>
        <v>0</v>
      </c>
      <c r="CW20" s="20" t="b">
        <f>IF(CS20="OK",CP20&lt;CP19)</f>
        <v>0</v>
      </c>
      <c r="CX20" s="46" t="str">
        <f>IF(AND(CT20=FALSE,CU20=FALSE,CV20=FALSE,CW20=FALSE),"SEQUENCE INCORRECT","SEQUENCE CORRECT")</f>
        <v>SEQUENCE INCORRECT</v>
      </c>
      <c r="CY20" s="48">
        <f>COUNTIF(B19:B19,T(B20))</f>
        <v>1</v>
      </c>
    </row>
    <row r="21" spans="1:103" s="20" customFormat="1" ht="20.100000000000001" customHeight="1" thickBot="1">
      <c r="A21" s="37"/>
      <c r="B21" s="126"/>
      <c r="C21" s="127"/>
      <c r="D21" s="126"/>
      <c r="E21" s="127"/>
      <c r="F21" s="126"/>
      <c r="G21" s="127"/>
      <c r="H21" s="139" t="str">
        <f>IF(AND(AG21="OK",R21="OK"),IF(AND(A21&lt;&gt;"",D21&lt;&gt;"",F21&lt;&gt;"",OR(D21&lt;=E17,D21="ABS"),OR(F21&lt;=G17,F21="ABS")),IF(AND(F21="ABS"),"ABS",IF(SUM(D21:F21)=0,"ZERO",SUM(D21,F21))),""),"")</f>
        <v/>
      </c>
      <c r="I21" s="140"/>
      <c r="J21" s="140"/>
      <c r="K21" s="140"/>
      <c r="L21" s="140"/>
      <c r="M21" s="140"/>
      <c r="N21" s="140"/>
      <c r="O21" s="140"/>
      <c r="P21" s="141"/>
      <c r="Q21" s="194"/>
      <c r="R21" s="49" t="str">
        <f t="shared" si="1"/>
        <v/>
      </c>
      <c r="S21" s="145" t="str">
        <f>IF(OR(AND(OR(D21&lt;=E17,D21=0,D21="ABS"),OR(F21&lt;=G17,F21=0,F21="ABS"))),IF(OR(AND(A21="",B21="",D21="",F21=""),AND(A21&lt;&gt;"",B21&lt;&gt;"",D21&lt;&gt;"",F21&lt;&gt;"", AG21="OK")),"","Given Marks or Format is incorrect"), "Given Marks or Format is incorrect")</f>
        <v/>
      </c>
      <c r="T21" s="146"/>
      <c r="U21" s="146"/>
      <c r="V21" s="146"/>
      <c r="W21" s="146"/>
      <c r="X21" s="147"/>
      <c r="Y21" s="93"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15"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5"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3" t="b">
        <f>IF(AND( EXACT(LEFT(B21,LEN(G8)), G8),ISNUMBER(INT(MID(B21,(LEN(G8)+1),1))),ISNUMBER(INT(MID(B21,(LEN(G8)+2),1))), MID(B21,(LEN(G8)+1),2)&lt;&gt;"00",OR(ISNUMBER(INT(MID(B21,(LEN(G8)+3),1))),MID(B21,(LEN(G8)+3),1)=""),  OR(AND(ISNUMBER(INT(MID(B21,(LEN(G8)+1),3))),MID(B21,(LEN(G8)+1),1)&lt;&gt;"0", MID(B21,(LEN(G8)+4),1)=""),AND((ISNUMBER(INT(MID(B21,(LEN(G8)+1),2)))),MID(B21,(LEN(G8)+3),1)=""))),"OK")</f>
        <v>0</v>
      </c>
      <c r="AC21" s="14"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5"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6"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0" t="b">
        <f t="shared" ref="AF21:AF38" si="29">IF(AND(ISNUMBER(A20)&lt;&gt;"",ISNUMBER(A21)&lt;&gt;""),IF(AND(ISNUMBER(A21),ISNUMBER(A20)),IF(A21-A20=1,AND(ISNUMBER(INT(MID(A21,1,3))),MID(A21,4,1)="",MID(A21,1,1)&lt;&gt;"0"))))</f>
        <v>0</v>
      </c>
      <c r="AG21" s="20" t="str">
        <f t="shared" si="2"/>
        <v>S# INCORRECT</v>
      </c>
      <c r="BO21" s="20" t="str">
        <f t="shared" si="3"/>
        <v/>
      </c>
      <c r="BP21" s="20" t="b">
        <f t="shared" si="4"/>
        <v>0</v>
      </c>
      <c r="BQ21" s="20" t="b">
        <f t="shared" si="5"/>
        <v>0</v>
      </c>
      <c r="BR21" s="20" t="b">
        <f t="shared" si="6"/>
        <v>0</v>
      </c>
      <c r="BS21" s="20" t="str">
        <f t="shared" si="7"/>
        <v/>
      </c>
      <c r="BT21" s="20" t="str">
        <f t="shared" si="8"/>
        <v/>
      </c>
      <c r="BU21" s="20" t="str">
        <f t="shared" si="9"/>
        <v/>
      </c>
      <c r="BV21" s="20" t="str">
        <f t="shared" si="10"/>
        <v/>
      </c>
      <c r="BW21" s="44" t="str">
        <f t="shared" si="11"/>
        <v/>
      </c>
      <c r="BX21" s="45" t="str">
        <f t="shared" ref="BX21:BX38" si="30">IF(BW21&gt;BW20,"OK","INCORRECT")</f>
        <v>INCORRECT</v>
      </c>
      <c r="BY21" s="20" t="b">
        <f t="shared" ref="BY21:BY38" si="31">BW21&gt;BW20</f>
        <v>0</v>
      </c>
      <c r="BZ21" s="46" t="str">
        <f t="shared" si="12"/>
        <v/>
      </c>
      <c r="CA21" s="20" t="b">
        <f t="shared" si="13"/>
        <v>0</v>
      </c>
      <c r="CB21" s="20" t="b">
        <f t="shared" si="14"/>
        <v>0</v>
      </c>
      <c r="CC21" s="20" t="b">
        <f t="shared" si="15"/>
        <v>0</v>
      </c>
      <c r="CD21" s="20" t="b">
        <f t="shared" si="16"/>
        <v>0</v>
      </c>
      <c r="CE21" s="20" t="b">
        <f t="shared" si="17"/>
        <v>0</v>
      </c>
      <c r="CF21" s="20" t="b">
        <f t="shared" si="18"/>
        <v>0</v>
      </c>
      <c r="CG21" s="20" t="str">
        <f t="shared" si="19"/>
        <v/>
      </c>
      <c r="CH21" s="20" t="str">
        <f t="shared" si="20"/>
        <v/>
      </c>
      <c r="CI21" s="20" t="str">
        <f t="shared" si="21"/>
        <v/>
      </c>
      <c r="CJ21" s="20" t="str">
        <f t="shared" si="22"/>
        <v/>
      </c>
      <c r="CK21" s="20" t="str">
        <f t="shared" si="23"/>
        <v/>
      </c>
      <c r="CL21" s="20" t="str">
        <f t="shared" si="24"/>
        <v/>
      </c>
      <c r="CM21" s="46" t="str">
        <f t="shared" si="25"/>
        <v/>
      </c>
      <c r="CN21" s="46" t="str">
        <f t="shared" si="26"/>
        <v/>
      </c>
      <c r="CO21" s="47" t="str">
        <f t="shared" si="27"/>
        <v>NO</v>
      </c>
      <c r="CP21" s="47" t="str">
        <f t="shared" si="28"/>
        <v>NO</v>
      </c>
      <c r="CQ21" s="45" t="str">
        <f t="shared" ref="CQ21:CQ38" si="32">IF(AND(CO21&lt;&gt;"NO", CP21&lt;&gt;"NO"),IF(CP21&lt;CO21,"OK","INCORRECT"),"NO")</f>
        <v>NO</v>
      </c>
      <c r="CR21" s="45" t="str">
        <f t="shared" ref="CR21:CR38" si="33">IF(AND(CO21&lt;&gt;"NO", CP21&lt;&gt;"NO"),IF(CP21&lt;=CP20,"OK","INCORRECT"),"NO")</f>
        <v>NO</v>
      </c>
      <c r="CS21" s="47" t="str">
        <f t="shared" ref="CS21:CS38" si="34">IF(OR(AND(OR(AND(CQ21="NO",CR21="NO"),AND(CQ21="OK", CR21="OK")),AND(CQ20="NO", CR20="NO")),AND(AND(CQ21="OK",CR21="OK",OR(AND(CQ20="NO", CR20="NO"),AND(CQ20="OK", CR20="OK"))))),"OK","INCORRECT")</f>
        <v>OK</v>
      </c>
      <c r="CT21" s="20" t="b">
        <f t="shared" ref="CT21:CT38" si="35">IF(CS21="OK",IF(AND(CO20="NO",CO21="NO"),BW21&gt;BW20))</f>
        <v>0</v>
      </c>
      <c r="CU21" s="20" t="b">
        <f t="shared" ref="CU21:CU38" si="36">IF(CS21="OK",AND(CQ21="OK",CR21="OK",CQ20="NO",CR20="NO"))</f>
        <v>0</v>
      </c>
      <c r="CV21" s="20" t="b">
        <f t="shared" ref="CV21:CV38" si="37">IF(CS21="OK",IF(AND(EXACT(CN20,CN21)),BW21&gt;BW20))</f>
        <v>0</v>
      </c>
      <c r="CW21" s="20" t="b">
        <f t="shared" ref="CW21:CW38" si="38">IF(CS21="OK",CP21&lt;CP20)</f>
        <v>0</v>
      </c>
      <c r="CX21" s="46" t="str">
        <f t="shared" ref="CX21:CX38" si="39">IF(AND(CT21=FALSE,CU21=FALSE,CV21=FALSE,CW21=FALSE),"SEQUENCE INCORRECT","SEQUENCE CORRECT")</f>
        <v>SEQUENCE INCORRECT</v>
      </c>
      <c r="CY21" s="48">
        <f>COUNTIF(B19:B20,T(B21))</f>
        <v>2</v>
      </c>
    </row>
    <row r="22" spans="1:103" s="20" customFormat="1" ht="20.100000000000001" customHeight="1" thickBot="1">
      <c r="A22" s="59"/>
      <c r="B22" s="126"/>
      <c r="C22" s="127"/>
      <c r="D22" s="126"/>
      <c r="E22" s="127"/>
      <c r="F22" s="126"/>
      <c r="G22" s="127"/>
      <c r="H22" s="139" t="str">
        <f>IF(AND(AG22="OK",R22="OK"),IF(AND(A22&lt;&gt;"",D22&lt;&gt;"",F22&lt;&gt;"",OR(D22&lt;=E17,D22="ABS"),OR(F22&lt;=G17,F22="ABS")),IF(AND(F22="ABS"),"ABS",IF(SUM(D22:F22)=0,"ZERO",SUM(D22,F22))),""),"")</f>
        <v/>
      </c>
      <c r="I22" s="140"/>
      <c r="J22" s="140"/>
      <c r="K22" s="140"/>
      <c r="L22" s="140"/>
      <c r="M22" s="140"/>
      <c r="N22" s="140"/>
      <c r="O22" s="140"/>
      <c r="P22" s="141"/>
      <c r="Q22" s="194"/>
      <c r="R22" s="49" t="str">
        <f t="shared" si="1"/>
        <v/>
      </c>
      <c r="S22" s="145" t="str">
        <f>IF(OR(AND(OR(D22&lt;=E17,D22=0,D22="ABS"),OR(F22&lt;=G17,F22=0,F22="ABS"))),IF(OR(AND(A22="",B22="",D22="",F22=""),AND(A22&lt;&gt;"",B22&lt;&gt;"",D22&lt;&gt;"",F22&lt;&gt;"", AG22="OK")),"","Given Marks or Format is incorrect"), "Given Marks or Format is incorrect")</f>
        <v/>
      </c>
      <c r="T22" s="146"/>
      <c r="U22" s="146"/>
      <c r="V22" s="146"/>
      <c r="W22" s="146"/>
      <c r="X22" s="147"/>
      <c r="Y22" s="93"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15"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5"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3" t="b">
        <f>IF(AND( EXACT(LEFT(B22,LEN(G8)), G8),ISNUMBER(INT(MID(B22,(LEN(G8)+1),1))),ISNUMBER(INT(MID(B22,(LEN(G8)+2),1))), MID(B22,(LEN(G8)+1),2)&lt;&gt;"00",OR(ISNUMBER(INT(MID(B22,(LEN(G8)+3),1))),MID(B22,(LEN(G8)+3),1)=""),  OR(AND(ISNUMBER(INT(MID(B22,(LEN(G8)+1),3))),MID(B22,(LEN(G8)+1),1)&lt;&gt;"0", MID(B22,(LEN(G8)+4),1)=""),AND((ISNUMBER(INT(MID(B22,(LEN(G8)+1),2)))),MID(B22,(LEN(G8)+3),1)=""))),"OK")</f>
        <v>0</v>
      </c>
      <c r="AC22" s="14"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5"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6"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0" t="b">
        <f t="shared" si="29"/>
        <v>0</v>
      </c>
      <c r="AG22" s="20" t="str">
        <f t="shared" si="2"/>
        <v>S# INCORRECT</v>
      </c>
      <c r="BO22" s="20" t="str">
        <f t="shared" si="3"/>
        <v/>
      </c>
      <c r="BP22" s="20" t="b">
        <f t="shared" si="4"/>
        <v>0</v>
      </c>
      <c r="BQ22" s="20" t="b">
        <f t="shared" si="5"/>
        <v>0</v>
      </c>
      <c r="BR22" s="20" t="b">
        <f t="shared" si="6"/>
        <v>0</v>
      </c>
      <c r="BS22" s="20" t="str">
        <f t="shared" si="7"/>
        <v/>
      </c>
      <c r="BT22" s="20" t="str">
        <f t="shared" si="8"/>
        <v/>
      </c>
      <c r="BU22" s="20" t="str">
        <f t="shared" si="9"/>
        <v/>
      </c>
      <c r="BV22" s="20" t="str">
        <f t="shared" si="10"/>
        <v/>
      </c>
      <c r="BW22" s="44" t="str">
        <f t="shared" si="11"/>
        <v/>
      </c>
      <c r="BX22" s="45" t="str">
        <f t="shared" si="30"/>
        <v>INCORRECT</v>
      </c>
      <c r="BY22" s="20" t="b">
        <f t="shared" si="31"/>
        <v>0</v>
      </c>
      <c r="BZ22" s="46" t="str">
        <f t="shared" si="12"/>
        <v/>
      </c>
      <c r="CA22" s="20" t="b">
        <f t="shared" si="13"/>
        <v>0</v>
      </c>
      <c r="CB22" s="20" t="b">
        <f t="shared" si="14"/>
        <v>0</v>
      </c>
      <c r="CC22" s="20" t="b">
        <f t="shared" si="15"/>
        <v>0</v>
      </c>
      <c r="CD22" s="20" t="b">
        <f t="shared" si="16"/>
        <v>0</v>
      </c>
      <c r="CE22" s="20" t="b">
        <f t="shared" si="17"/>
        <v>0</v>
      </c>
      <c r="CF22" s="20" t="b">
        <f t="shared" si="18"/>
        <v>0</v>
      </c>
      <c r="CG22" s="20" t="str">
        <f t="shared" si="19"/>
        <v/>
      </c>
      <c r="CH22" s="20" t="str">
        <f t="shared" si="20"/>
        <v/>
      </c>
      <c r="CI22" s="20" t="str">
        <f t="shared" si="21"/>
        <v/>
      </c>
      <c r="CJ22" s="20" t="str">
        <f t="shared" si="22"/>
        <v/>
      </c>
      <c r="CK22" s="20" t="str">
        <f t="shared" si="23"/>
        <v/>
      </c>
      <c r="CL22" s="20" t="str">
        <f t="shared" si="24"/>
        <v/>
      </c>
      <c r="CM22" s="46" t="str">
        <f t="shared" si="25"/>
        <v/>
      </c>
      <c r="CN22" s="46" t="str">
        <f t="shared" si="26"/>
        <v/>
      </c>
      <c r="CO22" s="47" t="str">
        <f t="shared" si="27"/>
        <v>NO</v>
      </c>
      <c r="CP22" s="47" t="str">
        <f t="shared" si="28"/>
        <v>NO</v>
      </c>
      <c r="CQ22" s="45" t="str">
        <f t="shared" si="32"/>
        <v>NO</v>
      </c>
      <c r="CR22" s="45" t="str">
        <f t="shared" si="33"/>
        <v>NO</v>
      </c>
      <c r="CS22" s="47" t="str">
        <f t="shared" si="34"/>
        <v>OK</v>
      </c>
      <c r="CT22" s="20" t="b">
        <f t="shared" si="35"/>
        <v>0</v>
      </c>
      <c r="CU22" s="20" t="b">
        <f t="shared" si="36"/>
        <v>0</v>
      </c>
      <c r="CV22" s="20" t="b">
        <f t="shared" si="37"/>
        <v>0</v>
      </c>
      <c r="CW22" s="20" t="b">
        <f t="shared" si="38"/>
        <v>0</v>
      </c>
      <c r="CX22" s="46" t="str">
        <f t="shared" si="39"/>
        <v>SEQUENCE INCORRECT</v>
      </c>
      <c r="CY22" s="48">
        <f>COUNTIF(B19:B21,T(B22))</f>
        <v>3</v>
      </c>
    </row>
    <row r="23" spans="1:103" s="20" customFormat="1" ht="20.100000000000001" customHeight="1" thickBot="1">
      <c r="A23" s="37"/>
      <c r="B23" s="126"/>
      <c r="C23" s="127"/>
      <c r="D23" s="126"/>
      <c r="E23" s="127"/>
      <c r="F23" s="126"/>
      <c r="G23" s="127"/>
      <c r="H23" s="139" t="str">
        <f>IF(AND(AG23="OK",R23="OK"),IF(AND(A23&lt;&gt;"",D23&lt;&gt;"",F23&lt;&gt;"",OR(D23&lt;=E17,D23="ABS"),OR(F23&lt;=G17,F23="ABS")),IF(AND(F23="ABS"),"ABS",IF(SUM(D23:F23)=0,"ZERO",SUM(D23,F23))),""),"")</f>
        <v/>
      </c>
      <c r="I23" s="140"/>
      <c r="J23" s="140"/>
      <c r="K23" s="140"/>
      <c r="L23" s="140"/>
      <c r="M23" s="140"/>
      <c r="N23" s="140"/>
      <c r="O23" s="140"/>
      <c r="P23" s="141"/>
      <c r="Q23" s="194"/>
      <c r="R23" s="49" t="str">
        <f t="shared" si="1"/>
        <v/>
      </c>
      <c r="S23" s="145" t="str">
        <f>IF(OR(AND(OR(D23&lt;=E17,D23=0,D23="ABS"),OR(F23&lt;=G17,F23=0,F23="ABS"))),IF(OR(AND(A23="",B23="",D23="",F23=""),AND(A23&lt;&gt;"",B23&lt;&gt;"",D23&lt;&gt;"",F23&lt;&gt;"",AG23="OK")),"","Given Marks or Format is incorrect"),"Given Marks or Format is incorrect")</f>
        <v/>
      </c>
      <c r="T23" s="146"/>
      <c r="U23" s="146"/>
      <c r="V23" s="146"/>
      <c r="W23" s="146"/>
      <c r="X23" s="147"/>
      <c r="Y23" s="93"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15"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5"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3" t="b">
        <f>IF(AND( EXACT(LEFT(B23,LEN(G8)), G8),ISNUMBER(INT(MID(B23,(LEN(G8)+1),1))),ISNUMBER(INT(MID(B23,(LEN(G8)+2),1))), MID(B23,(LEN(G8)+1),2)&lt;&gt;"00",OR(ISNUMBER(INT(MID(B23,(LEN(G8)+3),1))),MID(B23,(LEN(G8)+3),1)=""),  OR(AND(ISNUMBER(INT(MID(B23,(LEN(G8)+1),3))),MID(B23,(LEN(G8)+1),1)&lt;&gt;"0", MID(B23,(LEN(G8)+4),1)=""),AND((ISNUMBER(INT(MID(B23,(LEN(G8)+1),2)))),MID(B23,(LEN(G8)+3),1)=""))),"OK")</f>
        <v>0</v>
      </c>
      <c r="AC23" s="14"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5"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6"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0" t="b">
        <f t="shared" si="29"/>
        <v>0</v>
      </c>
      <c r="AG23" s="20" t="str">
        <f t="shared" si="2"/>
        <v>S# INCORRECT</v>
      </c>
      <c r="BO23" s="20" t="str">
        <f t="shared" si="3"/>
        <v/>
      </c>
      <c r="BP23" s="20" t="b">
        <f t="shared" si="4"/>
        <v>0</v>
      </c>
      <c r="BQ23" s="20" t="b">
        <f t="shared" si="5"/>
        <v>0</v>
      </c>
      <c r="BR23" s="20" t="b">
        <f t="shared" si="6"/>
        <v>0</v>
      </c>
      <c r="BS23" s="20" t="str">
        <f t="shared" si="7"/>
        <v/>
      </c>
      <c r="BT23" s="20" t="str">
        <f t="shared" si="8"/>
        <v/>
      </c>
      <c r="BU23" s="20" t="str">
        <f t="shared" si="9"/>
        <v/>
      </c>
      <c r="BV23" s="20" t="str">
        <f t="shared" si="10"/>
        <v/>
      </c>
      <c r="BW23" s="44" t="str">
        <f t="shared" si="11"/>
        <v/>
      </c>
      <c r="BX23" s="45" t="str">
        <f t="shared" si="30"/>
        <v>INCORRECT</v>
      </c>
      <c r="BY23" s="20" t="b">
        <f t="shared" si="31"/>
        <v>0</v>
      </c>
      <c r="BZ23" s="46" t="str">
        <f t="shared" si="12"/>
        <v/>
      </c>
      <c r="CA23" s="20" t="b">
        <f t="shared" si="13"/>
        <v>0</v>
      </c>
      <c r="CB23" s="20" t="b">
        <f t="shared" si="14"/>
        <v>0</v>
      </c>
      <c r="CC23" s="20" t="b">
        <f t="shared" si="15"/>
        <v>0</v>
      </c>
      <c r="CD23" s="20" t="b">
        <f t="shared" si="16"/>
        <v>0</v>
      </c>
      <c r="CE23" s="20" t="b">
        <f t="shared" si="17"/>
        <v>0</v>
      </c>
      <c r="CF23" s="20" t="b">
        <f t="shared" si="18"/>
        <v>0</v>
      </c>
      <c r="CG23" s="20" t="str">
        <f t="shared" si="19"/>
        <v/>
      </c>
      <c r="CH23" s="20" t="str">
        <f t="shared" si="20"/>
        <v/>
      </c>
      <c r="CI23" s="20" t="str">
        <f t="shared" si="21"/>
        <v/>
      </c>
      <c r="CJ23" s="20" t="str">
        <f t="shared" si="22"/>
        <v/>
      </c>
      <c r="CK23" s="20" t="str">
        <f t="shared" si="23"/>
        <v/>
      </c>
      <c r="CL23" s="20" t="str">
        <f t="shared" si="24"/>
        <v/>
      </c>
      <c r="CM23" s="46" t="str">
        <f t="shared" si="25"/>
        <v/>
      </c>
      <c r="CN23" s="46" t="str">
        <f t="shared" si="26"/>
        <v/>
      </c>
      <c r="CO23" s="47" t="str">
        <f t="shared" si="27"/>
        <v>NO</v>
      </c>
      <c r="CP23" s="47" t="str">
        <f t="shared" si="28"/>
        <v>NO</v>
      </c>
      <c r="CQ23" s="45" t="str">
        <f t="shared" si="32"/>
        <v>NO</v>
      </c>
      <c r="CR23" s="45" t="str">
        <f t="shared" si="33"/>
        <v>NO</v>
      </c>
      <c r="CS23" s="47" t="str">
        <f t="shared" si="34"/>
        <v>OK</v>
      </c>
      <c r="CT23" s="20" t="b">
        <f t="shared" si="35"/>
        <v>0</v>
      </c>
      <c r="CU23" s="20" t="b">
        <f t="shared" si="36"/>
        <v>0</v>
      </c>
      <c r="CV23" s="20" t="b">
        <f t="shared" si="37"/>
        <v>0</v>
      </c>
      <c r="CW23" s="20" t="b">
        <f t="shared" si="38"/>
        <v>0</v>
      </c>
      <c r="CX23" s="46" t="str">
        <f t="shared" si="39"/>
        <v>SEQUENCE INCORRECT</v>
      </c>
      <c r="CY23" s="48">
        <f>COUNTIF(B19:B22,T(B23))</f>
        <v>4</v>
      </c>
    </row>
    <row r="24" spans="1:103" s="20" customFormat="1" ht="20.100000000000001" customHeight="1" thickBot="1">
      <c r="A24" s="59"/>
      <c r="B24" s="126"/>
      <c r="C24" s="127"/>
      <c r="D24" s="126"/>
      <c r="E24" s="127"/>
      <c r="F24" s="126"/>
      <c r="G24" s="127"/>
      <c r="H24" s="139" t="str">
        <f>IF(AND(AG24="OK",R24="OK"),IF(AND(A24&lt;&gt;"",D24&lt;&gt;"",F24&lt;&gt;"",OR(D24&lt;=E17,D24="ABS"),OR(F24&lt;=G17,F24="ABS")),IF(AND(F24="ABS"),"ABS",IF(SUM(D24:F24)=0,"ZERO",SUM(D24,F24))),""),"")</f>
        <v/>
      </c>
      <c r="I24" s="140"/>
      <c r="J24" s="140"/>
      <c r="K24" s="140"/>
      <c r="L24" s="140"/>
      <c r="M24" s="140"/>
      <c r="N24" s="140"/>
      <c r="O24" s="140"/>
      <c r="P24" s="141"/>
      <c r="Q24" s="194"/>
      <c r="R24" s="49" t="str">
        <f t="shared" si="1"/>
        <v/>
      </c>
      <c r="S24" s="145" t="str">
        <f>IF(OR(AND(OR(D24&lt;=E17,D24=0,D24="ABS"),OR(F24&lt;=G17,F24=0,F24="ABS"))),IF(OR(AND(A24="",B24="",D24="",F24=""),AND(A24&lt;&gt;"",B24&lt;&gt;"",D24&lt;&gt;"",F24&lt;&gt;"",AG24="OK")),"","Given Marks or Format is incorrect"),"Given Marks or Format is incorrect")</f>
        <v/>
      </c>
      <c r="T24" s="146"/>
      <c r="U24" s="146"/>
      <c r="V24" s="146"/>
      <c r="W24" s="146"/>
      <c r="X24" s="147"/>
      <c r="Y24" s="93"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15"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5"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3" t="b">
        <f>IF(AND( EXACT(LEFT(B24,LEN(G8)), G8),ISNUMBER(INT(MID(B24,(LEN(G8)+1),1))),ISNUMBER(INT(MID(B24,(LEN(G8)+2),1))), MID(B24,(LEN(G8)+1),2)&lt;&gt;"00",OR(ISNUMBER(INT(MID(B24,(LEN(G8)+3),1))),MID(B24,(LEN(G8)+3),1)=""),  OR(AND(ISNUMBER(INT(MID(B24,(LEN(G8)+1),3))),MID(B24,(LEN(G8)+1),1)&lt;&gt;"0", MID(B24,(LEN(G8)+4),1)=""),AND((ISNUMBER(INT(MID(B24,(LEN(G8)+1),2)))),MID(B24,(LEN(G8)+3),1)=""))),"OK")</f>
        <v>0</v>
      </c>
      <c r="AC24" s="14"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5"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6"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0" t="b">
        <f t="shared" si="29"/>
        <v>0</v>
      </c>
      <c r="AG24" s="20" t="str">
        <f t="shared" si="2"/>
        <v>S# INCORRECT</v>
      </c>
      <c r="BO24" s="20" t="str">
        <f t="shared" si="3"/>
        <v/>
      </c>
      <c r="BP24" s="20" t="b">
        <f t="shared" si="4"/>
        <v>0</v>
      </c>
      <c r="BQ24" s="20" t="b">
        <f t="shared" si="5"/>
        <v>0</v>
      </c>
      <c r="BR24" s="20" t="b">
        <f t="shared" si="6"/>
        <v>0</v>
      </c>
      <c r="BS24" s="20" t="str">
        <f t="shared" si="7"/>
        <v/>
      </c>
      <c r="BT24" s="20" t="str">
        <f t="shared" si="8"/>
        <v/>
      </c>
      <c r="BU24" s="20" t="str">
        <f t="shared" si="9"/>
        <v/>
      </c>
      <c r="BV24" s="20" t="str">
        <f t="shared" si="10"/>
        <v/>
      </c>
      <c r="BW24" s="44" t="str">
        <f t="shared" si="11"/>
        <v/>
      </c>
      <c r="BX24" s="45" t="str">
        <f t="shared" si="30"/>
        <v>INCORRECT</v>
      </c>
      <c r="BY24" s="20" t="b">
        <f t="shared" si="31"/>
        <v>0</v>
      </c>
      <c r="BZ24" s="46" t="str">
        <f t="shared" si="12"/>
        <v/>
      </c>
      <c r="CA24" s="20" t="b">
        <f t="shared" si="13"/>
        <v>0</v>
      </c>
      <c r="CB24" s="20" t="b">
        <f t="shared" si="14"/>
        <v>0</v>
      </c>
      <c r="CC24" s="20" t="b">
        <f t="shared" si="15"/>
        <v>0</v>
      </c>
      <c r="CD24" s="20" t="b">
        <f t="shared" si="16"/>
        <v>0</v>
      </c>
      <c r="CE24" s="20" t="b">
        <f t="shared" si="17"/>
        <v>0</v>
      </c>
      <c r="CF24" s="20" t="b">
        <f t="shared" si="18"/>
        <v>0</v>
      </c>
      <c r="CG24" s="20" t="str">
        <f t="shared" si="19"/>
        <v/>
      </c>
      <c r="CH24" s="20" t="str">
        <f t="shared" si="20"/>
        <v/>
      </c>
      <c r="CI24" s="20" t="str">
        <f t="shared" si="21"/>
        <v/>
      </c>
      <c r="CJ24" s="20" t="str">
        <f t="shared" si="22"/>
        <v/>
      </c>
      <c r="CK24" s="20" t="str">
        <f t="shared" si="23"/>
        <v/>
      </c>
      <c r="CL24" s="20" t="str">
        <f t="shared" si="24"/>
        <v/>
      </c>
      <c r="CM24" s="46" t="str">
        <f t="shared" si="25"/>
        <v/>
      </c>
      <c r="CN24" s="46" t="str">
        <f t="shared" si="26"/>
        <v/>
      </c>
      <c r="CO24" s="47" t="str">
        <f t="shared" si="27"/>
        <v>NO</v>
      </c>
      <c r="CP24" s="47" t="str">
        <f t="shared" si="28"/>
        <v>NO</v>
      </c>
      <c r="CQ24" s="45" t="str">
        <f t="shared" si="32"/>
        <v>NO</v>
      </c>
      <c r="CR24" s="45" t="str">
        <f t="shared" si="33"/>
        <v>NO</v>
      </c>
      <c r="CS24" s="47" t="str">
        <f t="shared" si="34"/>
        <v>OK</v>
      </c>
      <c r="CT24" s="20" t="b">
        <f t="shared" si="35"/>
        <v>0</v>
      </c>
      <c r="CU24" s="20" t="b">
        <f t="shared" si="36"/>
        <v>0</v>
      </c>
      <c r="CV24" s="20" t="b">
        <f t="shared" si="37"/>
        <v>0</v>
      </c>
      <c r="CW24" s="20" t="b">
        <f t="shared" si="38"/>
        <v>0</v>
      </c>
      <c r="CX24" s="46" t="str">
        <f t="shared" si="39"/>
        <v>SEQUENCE INCORRECT</v>
      </c>
      <c r="CY24" s="48">
        <f>COUNTIF(B19:B23,T(B24))</f>
        <v>5</v>
      </c>
    </row>
    <row r="25" spans="1:103" s="20" customFormat="1" ht="20.100000000000001" customHeight="1" thickBot="1">
      <c r="A25" s="37"/>
      <c r="B25" s="126"/>
      <c r="C25" s="127"/>
      <c r="D25" s="126"/>
      <c r="E25" s="127"/>
      <c r="F25" s="126"/>
      <c r="G25" s="127"/>
      <c r="H25" s="139" t="str">
        <f>IF(AND(AG25="OK",R25="OK"),IF(AND(A25&lt;&gt;"",D25&lt;&gt;"",F25&lt;&gt;"",OR(D25&lt;=E17,D25="ABS"),OR(F25&lt;=G17,F25="ABS")),IF(AND(F25="ABS"),"ABS",IF(SUM(D25:F25)=0,"ZERO",SUM(D25,F25))),""),"")</f>
        <v/>
      </c>
      <c r="I25" s="140"/>
      <c r="J25" s="140"/>
      <c r="K25" s="140"/>
      <c r="L25" s="140"/>
      <c r="M25" s="140"/>
      <c r="N25" s="140"/>
      <c r="O25" s="140"/>
      <c r="P25" s="141"/>
      <c r="Q25" s="194"/>
      <c r="R25" s="49" t="str">
        <f t="shared" si="1"/>
        <v/>
      </c>
      <c r="S25" s="145" t="str">
        <f>IF(OR(AND(OR(D25&lt;=E17,D25=0,D25="ABS"),OR(F25&lt;=G17,F25=0,F25="ABS"))),IF(OR(AND(A25="",B25="",D25="",F25=""),AND(A25&lt;&gt;"",B25&lt;&gt;"",D25&lt;&gt;"",F25&lt;&gt;"", AG25="OK")),"","Given Marks or Format is incorrect"), "Given Marks or Format is incorrect")</f>
        <v/>
      </c>
      <c r="T25" s="146"/>
      <c r="U25" s="146"/>
      <c r="V25" s="146"/>
      <c r="W25" s="146"/>
      <c r="X25" s="147"/>
      <c r="Y25" s="93"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15"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5"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3" t="b">
        <f>IF(AND( EXACT(LEFT(B25,LEN(G8)), G8),ISNUMBER(INT(MID(B25,(LEN(G8)+1),1))),ISNUMBER(INT(MID(B25,(LEN(G8)+2),1))), MID(B25,(LEN(G8)+1),2)&lt;&gt;"00",OR(ISNUMBER(INT(MID(B25,(LEN(G8)+3),1))),MID(B25,(LEN(G8)+3),1)=""),  OR(AND(ISNUMBER(INT(MID(B25,(LEN(G8)+1),3))),MID(B25,(LEN(G8)+1),1)&lt;&gt;"0", MID(B25,(LEN(G8)+4),1)=""),AND((ISNUMBER(INT(MID(B25,(LEN(G8)+1),2)))),MID(B25,(LEN(G8)+3),1)=""))),"OK")</f>
        <v>0</v>
      </c>
      <c r="AC25" s="14"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5"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6"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0" t="b">
        <f t="shared" si="29"/>
        <v>0</v>
      </c>
      <c r="AG25" s="20" t="str">
        <f t="shared" si="2"/>
        <v>S# INCORRECT</v>
      </c>
      <c r="BO25" s="20" t="str">
        <f t="shared" si="3"/>
        <v/>
      </c>
      <c r="BP25" s="20" t="b">
        <f t="shared" si="4"/>
        <v>0</v>
      </c>
      <c r="BQ25" s="20" t="b">
        <f t="shared" si="5"/>
        <v>0</v>
      </c>
      <c r="BR25" s="20" t="b">
        <f t="shared" si="6"/>
        <v>0</v>
      </c>
      <c r="BS25" s="20" t="str">
        <f t="shared" si="7"/>
        <v/>
      </c>
      <c r="BT25" s="20" t="str">
        <f t="shared" si="8"/>
        <v/>
      </c>
      <c r="BU25" s="20" t="str">
        <f t="shared" si="9"/>
        <v/>
      </c>
      <c r="BV25" s="20" t="str">
        <f t="shared" si="10"/>
        <v/>
      </c>
      <c r="BW25" s="44" t="str">
        <f t="shared" si="11"/>
        <v/>
      </c>
      <c r="BX25" s="45" t="str">
        <f t="shared" si="30"/>
        <v>INCORRECT</v>
      </c>
      <c r="BY25" s="20" t="b">
        <f t="shared" si="31"/>
        <v>0</v>
      </c>
      <c r="BZ25" s="46" t="str">
        <f t="shared" si="12"/>
        <v/>
      </c>
      <c r="CA25" s="20" t="b">
        <f t="shared" si="13"/>
        <v>0</v>
      </c>
      <c r="CB25" s="20" t="b">
        <f t="shared" si="14"/>
        <v>0</v>
      </c>
      <c r="CC25" s="20" t="b">
        <f t="shared" si="15"/>
        <v>0</v>
      </c>
      <c r="CD25" s="20" t="b">
        <f t="shared" si="16"/>
        <v>0</v>
      </c>
      <c r="CE25" s="20" t="b">
        <f t="shared" si="17"/>
        <v>0</v>
      </c>
      <c r="CF25" s="20" t="b">
        <f t="shared" si="18"/>
        <v>0</v>
      </c>
      <c r="CG25" s="20" t="str">
        <f t="shared" si="19"/>
        <v/>
      </c>
      <c r="CH25" s="20" t="str">
        <f t="shared" si="20"/>
        <v/>
      </c>
      <c r="CI25" s="20" t="str">
        <f t="shared" si="21"/>
        <v/>
      </c>
      <c r="CJ25" s="20" t="str">
        <f t="shared" si="22"/>
        <v/>
      </c>
      <c r="CK25" s="20" t="str">
        <f t="shared" si="23"/>
        <v/>
      </c>
      <c r="CL25" s="20" t="str">
        <f t="shared" si="24"/>
        <v/>
      </c>
      <c r="CM25" s="46" t="str">
        <f t="shared" si="25"/>
        <v/>
      </c>
      <c r="CN25" s="46" t="str">
        <f t="shared" si="26"/>
        <v/>
      </c>
      <c r="CO25" s="47" t="str">
        <f t="shared" si="27"/>
        <v>NO</v>
      </c>
      <c r="CP25" s="47" t="str">
        <f t="shared" si="28"/>
        <v>NO</v>
      </c>
      <c r="CQ25" s="45" t="str">
        <f t="shared" si="32"/>
        <v>NO</v>
      </c>
      <c r="CR25" s="45" t="str">
        <f t="shared" si="33"/>
        <v>NO</v>
      </c>
      <c r="CS25" s="47" t="str">
        <f t="shared" si="34"/>
        <v>OK</v>
      </c>
      <c r="CT25" s="20" t="b">
        <f t="shared" si="35"/>
        <v>0</v>
      </c>
      <c r="CU25" s="20" t="b">
        <f t="shared" si="36"/>
        <v>0</v>
      </c>
      <c r="CV25" s="20" t="b">
        <f t="shared" si="37"/>
        <v>0</v>
      </c>
      <c r="CW25" s="20" t="b">
        <f t="shared" si="38"/>
        <v>0</v>
      </c>
      <c r="CX25" s="46" t="str">
        <f t="shared" si="39"/>
        <v>SEQUENCE INCORRECT</v>
      </c>
      <c r="CY25" s="48">
        <f>COUNTIF(B19:B24,T(B25))</f>
        <v>6</v>
      </c>
    </row>
    <row r="26" spans="1:103" s="20" customFormat="1" ht="20.100000000000001" customHeight="1" thickBot="1">
      <c r="A26" s="59"/>
      <c r="B26" s="126"/>
      <c r="C26" s="127"/>
      <c r="D26" s="126"/>
      <c r="E26" s="127"/>
      <c r="F26" s="126"/>
      <c r="G26" s="127"/>
      <c r="H26" s="139" t="str">
        <f>IF(AND(AG26="OK",R26="OK"),IF(AND(A26&lt;&gt;"",D26&lt;&gt;"",F26&lt;&gt;"",OR(D26&lt;=E17,D26="ABS"),OR(F26&lt;=G17,F26="ABS")),IF(AND(F26="ABS"),"ABS",IF(SUM(D26:F26)=0,"ZERO",SUM(D26,F26))),""),"")</f>
        <v/>
      </c>
      <c r="I26" s="140"/>
      <c r="J26" s="140"/>
      <c r="K26" s="140"/>
      <c r="L26" s="140"/>
      <c r="M26" s="140"/>
      <c r="N26" s="140"/>
      <c r="O26" s="140"/>
      <c r="P26" s="141"/>
      <c r="Q26" s="194"/>
      <c r="R26" s="49" t="str">
        <f t="shared" si="1"/>
        <v/>
      </c>
      <c r="S26" s="145" t="str">
        <f>IF(OR(AND(OR(D26&lt;=E17,D26=0,D26="ABS"),OR(F26&lt;=G17,F26=0,F26="ABS"))),IF(OR(AND(A26="",B26="",D26="",F26=""),AND(A26&lt;&gt;"",B26&lt;&gt;"",D26&lt;&gt;"",F26&lt;&gt;"", AG26="OK")),"","Given Marks or Format is incorrect"), "Given Marks or Format is incorrect")</f>
        <v/>
      </c>
      <c r="T26" s="146"/>
      <c r="U26" s="146"/>
      <c r="V26" s="146"/>
      <c r="W26" s="146"/>
      <c r="X26" s="147"/>
      <c r="Y26" s="93"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15"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5"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3" t="b">
        <f>IF(AND( EXACT(LEFT(B26,LEN(G8)), G8),ISNUMBER(INT(MID(B26,(LEN(G8)+1),1))),ISNUMBER(INT(MID(B26,(LEN(G8)+2),1))), MID(B26,(LEN(G8)+1),2)&lt;&gt;"00",OR(ISNUMBER(INT(MID(B26,(LEN(G8)+3),1))),MID(B26,(LEN(G8)+3),1)=""),  OR(AND(ISNUMBER(INT(MID(B26,(LEN(G8)+1),3))),MID(B26,(LEN(G8)+1),1)&lt;&gt;"0", MID(B26,(LEN(G8)+4),1)=""),AND((ISNUMBER(INT(MID(B26,(LEN(G8)+1),2)))),MID(B26,(LEN(G8)+3),1)=""))),"OK")</f>
        <v>0</v>
      </c>
      <c r="AC26" s="14"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5"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6"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0" t="b">
        <f t="shared" si="29"/>
        <v>0</v>
      </c>
      <c r="AG26" s="20" t="str">
        <f t="shared" si="2"/>
        <v>S# INCORRECT</v>
      </c>
      <c r="BO26" s="20" t="str">
        <f t="shared" si="3"/>
        <v/>
      </c>
      <c r="BP26" s="20" t="b">
        <f t="shared" si="4"/>
        <v>0</v>
      </c>
      <c r="BQ26" s="20" t="b">
        <f t="shared" si="5"/>
        <v>0</v>
      </c>
      <c r="BR26" s="20" t="b">
        <f t="shared" si="6"/>
        <v>0</v>
      </c>
      <c r="BS26" s="20" t="str">
        <f t="shared" si="7"/>
        <v/>
      </c>
      <c r="BT26" s="20" t="str">
        <f t="shared" si="8"/>
        <v/>
      </c>
      <c r="BU26" s="20" t="str">
        <f t="shared" si="9"/>
        <v/>
      </c>
      <c r="BV26" s="20" t="str">
        <f t="shared" si="10"/>
        <v/>
      </c>
      <c r="BW26" s="44" t="str">
        <f t="shared" si="11"/>
        <v/>
      </c>
      <c r="BX26" s="45" t="str">
        <f t="shared" si="30"/>
        <v>INCORRECT</v>
      </c>
      <c r="BY26" s="20" t="b">
        <f t="shared" si="31"/>
        <v>0</v>
      </c>
      <c r="BZ26" s="46" t="str">
        <f t="shared" si="12"/>
        <v/>
      </c>
      <c r="CA26" s="20" t="b">
        <f t="shared" si="13"/>
        <v>0</v>
      </c>
      <c r="CB26" s="20" t="b">
        <f t="shared" si="14"/>
        <v>0</v>
      </c>
      <c r="CC26" s="20" t="b">
        <f t="shared" si="15"/>
        <v>0</v>
      </c>
      <c r="CD26" s="20" t="b">
        <f t="shared" si="16"/>
        <v>0</v>
      </c>
      <c r="CE26" s="20" t="b">
        <f t="shared" si="17"/>
        <v>0</v>
      </c>
      <c r="CF26" s="20" t="b">
        <f t="shared" si="18"/>
        <v>0</v>
      </c>
      <c r="CG26" s="20" t="str">
        <f t="shared" si="19"/>
        <v/>
      </c>
      <c r="CH26" s="20" t="str">
        <f t="shared" si="20"/>
        <v/>
      </c>
      <c r="CI26" s="20" t="str">
        <f t="shared" si="21"/>
        <v/>
      </c>
      <c r="CJ26" s="20" t="str">
        <f t="shared" si="22"/>
        <v/>
      </c>
      <c r="CK26" s="20" t="str">
        <f t="shared" si="23"/>
        <v/>
      </c>
      <c r="CL26" s="20" t="str">
        <f t="shared" si="24"/>
        <v/>
      </c>
      <c r="CM26" s="46" t="str">
        <f t="shared" si="25"/>
        <v/>
      </c>
      <c r="CN26" s="46" t="str">
        <f t="shared" si="26"/>
        <v/>
      </c>
      <c r="CO26" s="47" t="str">
        <f t="shared" si="27"/>
        <v>NO</v>
      </c>
      <c r="CP26" s="47" t="str">
        <f t="shared" si="28"/>
        <v>NO</v>
      </c>
      <c r="CQ26" s="45" t="str">
        <f t="shared" si="32"/>
        <v>NO</v>
      </c>
      <c r="CR26" s="45" t="str">
        <f t="shared" si="33"/>
        <v>NO</v>
      </c>
      <c r="CS26" s="47" t="str">
        <f t="shared" si="34"/>
        <v>OK</v>
      </c>
      <c r="CT26" s="20" t="b">
        <f t="shared" si="35"/>
        <v>0</v>
      </c>
      <c r="CU26" s="20" t="b">
        <f t="shared" si="36"/>
        <v>0</v>
      </c>
      <c r="CV26" s="20" t="b">
        <f t="shared" si="37"/>
        <v>0</v>
      </c>
      <c r="CW26" s="20" t="b">
        <f t="shared" si="38"/>
        <v>0</v>
      </c>
      <c r="CX26" s="46" t="str">
        <f t="shared" si="39"/>
        <v>SEQUENCE INCORRECT</v>
      </c>
      <c r="CY26" s="48">
        <f>COUNTIF(B19:B25,T(B26))</f>
        <v>7</v>
      </c>
    </row>
    <row r="27" spans="1:103" s="20" customFormat="1" ht="20.100000000000001" customHeight="1" thickBot="1">
      <c r="A27" s="37"/>
      <c r="B27" s="126"/>
      <c r="C27" s="127"/>
      <c r="D27" s="126"/>
      <c r="E27" s="127"/>
      <c r="F27" s="126"/>
      <c r="G27" s="127"/>
      <c r="H27" s="139" t="str">
        <f>IF(AND(AG27="OK",R27="OK"),IF(AND(A27&lt;&gt;"",D27&lt;&gt;"",F27&lt;&gt;"",OR(D27&lt;=E17,D27="ABS"),OR(F27&lt;=G17,F27="ABS")),IF(AND(F27="ABS"),"ABS",IF(SUM(D27:F27)=0,"ZERO",SUM(D27,F27))),""),"")</f>
        <v/>
      </c>
      <c r="I27" s="140"/>
      <c r="J27" s="140"/>
      <c r="K27" s="140"/>
      <c r="L27" s="140"/>
      <c r="M27" s="140"/>
      <c r="N27" s="140"/>
      <c r="O27" s="140"/>
      <c r="P27" s="141"/>
      <c r="Q27" s="194"/>
      <c r="R27" s="49" t="str">
        <f t="shared" si="1"/>
        <v/>
      </c>
      <c r="S27" s="145" t="str">
        <f>IF(OR(AND(OR(D27&lt;=E17,D27=0,D27="ABS"),OR(F27&lt;=G17,F27=0,F27="ABS"))),IF(OR(AND(A27="",B27="",D27="",F27=""),AND(A27&lt;&gt;"",B27&lt;&gt;"",D27&lt;&gt;"",F27&lt;&gt;"", AG27="OK")),"","Given Marks or Format is incorrect"), "Given Marks or Format is incorrect")</f>
        <v/>
      </c>
      <c r="T27" s="146"/>
      <c r="U27" s="146"/>
      <c r="V27" s="146"/>
      <c r="W27" s="146"/>
      <c r="X27" s="147"/>
      <c r="Y27" s="93"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15"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5"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3" t="b">
        <f>IF(AND( EXACT(LEFT(B27,LEN(G8)), G8),ISNUMBER(INT(MID(B27,(LEN(G8)+1),1))),ISNUMBER(INT(MID(B27,(LEN(G8)+2),1))), MID(B27,(LEN(G8)+1),2)&lt;&gt;"00",OR(ISNUMBER(INT(MID(B27,(LEN(G8)+3),1))),MID(B27,(LEN(G8)+3),1)=""),  OR(AND(ISNUMBER(INT(MID(B27,(LEN(G8)+1),3))),MID(B27,(LEN(G8)+1),1)&lt;&gt;"0", MID(B27,(LEN(G8)+4),1)=""),AND((ISNUMBER(INT(MID(B27,(LEN(G8)+1),2)))),MID(B27,(LEN(G8)+3),1)=""))),"OK")</f>
        <v>0</v>
      </c>
      <c r="AC27" s="14"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5"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6"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0" t="b">
        <f t="shared" si="29"/>
        <v>0</v>
      </c>
      <c r="AG27" s="20" t="str">
        <f t="shared" si="2"/>
        <v>S# INCORRECT</v>
      </c>
      <c r="BO27" s="20" t="str">
        <f t="shared" si="3"/>
        <v/>
      </c>
      <c r="BP27" s="20" t="b">
        <f t="shared" si="4"/>
        <v>0</v>
      </c>
      <c r="BQ27" s="20" t="b">
        <f t="shared" si="5"/>
        <v>0</v>
      </c>
      <c r="BR27" s="20" t="b">
        <f t="shared" si="6"/>
        <v>0</v>
      </c>
      <c r="BS27" s="20" t="str">
        <f t="shared" si="7"/>
        <v/>
      </c>
      <c r="BT27" s="20" t="str">
        <f t="shared" si="8"/>
        <v/>
      </c>
      <c r="BU27" s="20" t="str">
        <f t="shared" si="9"/>
        <v/>
      </c>
      <c r="BV27" s="20" t="str">
        <f t="shared" si="10"/>
        <v/>
      </c>
      <c r="BW27" s="44" t="str">
        <f t="shared" si="11"/>
        <v/>
      </c>
      <c r="BX27" s="45" t="str">
        <f t="shared" si="30"/>
        <v>INCORRECT</v>
      </c>
      <c r="BY27" s="20" t="b">
        <f t="shared" si="31"/>
        <v>0</v>
      </c>
      <c r="BZ27" s="46" t="str">
        <f t="shared" si="12"/>
        <v/>
      </c>
      <c r="CA27" s="20" t="b">
        <f t="shared" si="13"/>
        <v>0</v>
      </c>
      <c r="CB27" s="20" t="b">
        <f t="shared" si="14"/>
        <v>0</v>
      </c>
      <c r="CC27" s="20" t="b">
        <f t="shared" si="15"/>
        <v>0</v>
      </c>
      <c r="CD27" s="20" t="b">
        <f t="shared" si="16"/>
        <v>0</v>
      </c>
      <c r="CE27" s="20" t="b">
        <f t="shared" si="17"/>
        <v>0</v>
      </c>
      <c r="CF27" s="20" t="b">
        <f t="shared" si="18"/>
        <v>0</v>
      </c>
      <c r="CG27" s="20" t="str">
        <f t="shared" si="19"/>
        <v/>
      </c>
      <c r="CH27" s="20" t="str">
        <f t="shared" si="20"/>
        <v/>
      </c>
      <c r="CI27" s="20" t="str">
        <f t="shared" si="21"/>
        <v/>
      </c>
      <c r="CJ27" s="20" t="str">
        <f t="shared" si="22"/>
        <v/>
      </c>
      <c r="CK27" s="20" t="str">
        <f t="shared" si="23"/>
        <v/>
      </c>
      <c r="CL27" s="20" t="str">
        <f t="shared" si="24"/>
        <v/>
      </c>
      <c r="CM27" s="46" t="str">
        <f t="shared" si="25"/>
        <v/>
      </c>
      <c r="CN27" s="46" t="str">
        <f t="shared" si="26"/>
        <v/>
      </c>
      <c r="CO27" s="47" t="str">
        <f t="shared" si="27"/>
        <v>NO</v>
      </c>
      <c r="CP27" s="47" t="str">
        <f t="shared" si="28"/>
        <v>NO</v>
      </c>
      <c r="CQ27" s="45" t="str">
        <f t="shared" si="32"/>
        <v>NO</v>
      </c>
      <c r="CR27" s="45" t="str">
        <f t="shared" si="33"/>
        <v>NO</v>
      </c>
      <c r="CS27" s="47" t="str">
        <f t="shared" si="34"/>
        <v>OK</v>
      </c>
      <c r="CT27" s="20" t="b">
        <f t="shared" si="35"/>
        <v>0</v>
      </c>
      <c r="CU27" s="20" t="b">
        <f t="shared" si="36"/>
        <v>0</v>
      </c>
      <c r="CV27" s="20" t="b">
        <f t="shared" si="37"/>
        <v>0</v>
      </c>
      <c r="CW27" s="20" t="b">
        <f t="shared" si="38"/>
        <v>0</v>
      </c>
      <c r="CX27" s="46" t="str">
        <f t="shared" si="39"/>
        <v>SEQUENCE INCORRECT</v>
      </c>
      <c r="CY27" s="48">
        <f>COUNTIF(B19:B26,T(B27))</f>
        <v>8</v>
      </c>
    </row>
    <row r="28" spans="1:103" s="20" customFormat="1" ht="20.100000000000001" customHeight="1" thickBot="1">
      <c r="A28" s="59"/>
      <c r="B28" s="126"/>
      <c r="C28" s="127"/>
      <c r="D28" s="126"/>
      <c r="E28" s="127"/>
      <c r="F28" s="126"/>
      <c r="G28" s="127"/>
      <c r="H28" s="139" t="str">
        <f>IF(AND(AG28="OK",R28="OK"),IF(AND(A28&lt;&gt;"",D28&lt;&gt;"",F28&lt;&gt;"",OR(D28&lt;=E17,D28="ABS"),OR(F28&lt;=G17,F28="ABS")),IF(AND(F28="ABS"),"ABS",IF(SUM(D28:F28)=0,"ZERO",SUM(D28,F28))),""),"")</f>
        <v/>
      </c>
      <c r="I28" s="140"/>
      <c r="J28" s="140"/>
      <c r="K28" s="140"/>
      <c r="L28" s="140"/>
      <c r="M28" s="140"/>
      <c r="N28" s="140"/>
      <c r="O28" s="140"/>
      <c r="P28" s="141"/>
      <c r="Q28" s="194"/>
      <c r="R28" s="49" t="str">
        <f t="shared" si="1"/>
        <v/>
      </c>
      <c r="S28" s="145" t="str">
        <f>IF(OR(AND(OR(D28&lt;=E17,D28=0,D28="ABS"),OR(F28&lt;=G17,F28=0,F28="ABS"))),IF(OR(AND(A28="",B28="",D28="",F28=""),AND(A28&lt;&gt;"",B28&lt;&gt;"",D28&lt;&gt;"",F28&lt;&gt;"", AG28="OK")),"","Given Marks or Format is incorrect"), "Given Marks or Format is incorrect")</f>
        <v/>
      </c>
      <c r="T28" s="146"/>
      <c r="U28" s="146"/>
      <c r="V28" s="146"/>
      <c r="W28" s="146"/>
      <c r="X28" s="147"/>
      <c r="Y28" s="93"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15"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5"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3" t="b">
        <f>IF(AND( EXACT(LEFT(B28,LEN(G8)), G8),ISNUMBER(INT(MID(B28,(LEN(G8)+1),1))),ISNUMBER(INT(MID(B28,(LEN(G8)+2),1))), MID(B28,(LEN(G8)+1),2)&lt;&gt;"00",OR(ISNUMBER(INT(MID(B28,(LEN(G8)+3),1))),MID(B28,(LEN(G8)+3),1)=""),  OR(AND(ISNUMBER(INT(MID(B28,(LEN(G8)+1),3))),MID(B28,(LEN(G8)+1),1)&lt;&gt;"0", MID(B28,(LEN(G8)+4),1)=""),AND((ISNUMBER(INT(MID(B28,(LEN(G8)+1),2)))),MID(B28,(LEN(G8)+3),1)=""))),"OK")</f>
        <v>0</v>
      </c>
      <c r="AC28" s="14"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5"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6"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0" t="b">
        <f t="shared" si="29"/>
        <v>0</v>
      </c>
      <c r="AG28" s="20" t="str">
        <f t="shared" si="2"/>
        <v>S# INCORRECT</v>
      </c>
      <c r="BO28" s="20" t="str">
        <f t="shared" si="3"/>
        <v/>
      </c>
      <c r="BP28" s="20" t="b">
        <f t="shared" si="4"/>
        <v>0</v>
      </c>
      <c r="BQ28" s="20" t="b">
        <f t="shared" si="5"/>
        <v>0</v>
      </c>
      <c r="BR28" s="20" t="b">
        <f t="shared" si="6"/>
        <v>0</v>
      </c>
      <c r="BS28" s="20" t="str">
        <f t="shared" si="7"/>
        <v/>
      </c>
      <c r="BT28" s="20" t="str">
        <f t="shared" si="8"/>
        <v/>
      </c>
      <c r="BU28" s="20" t="str">
        <f t="shared" si="9"/>
        <v/>
      </c>
      <c r="BV28" s="20" t="str">
        <f t="shared" si="10"/>
        <v/>
      </c>
      <c r="BW28" s="44" t="str">
        <f t="shared" si="11"/>
        <v/>
      </c>
      <c r="BX28" s="45" t="str">
        <f t="shared" si="30"/>
        <v>INCORRECT</v>
      </c>
      <c r="BY28" s="20" t="b">
        <f t="shared" si="31"/>
        <v>0</v>
      </c>
      <c r="BZ28" s="46" t="str">
        <f t="shared" si="12"/>
        <v/>
      </c>
      <c r="CA28" s="20" t="b">
        <f t="shared" si="13"/>
        <v>0</v>
      </c>
      <c r="CB28" s="20" t="b">
        <f t="shared" si="14"/>
        <v>0</v>
      </c>
      <c r="CC28" s="20" t="b">
        <f t="shared" si="15"/>
        <v>0</v>
      </c>
      <c r="CD28" s="20" t="b">
        <f t="shared" si="16"/>
        <v>0</v>
      </c>
      <c r="CE28" s="20" t="b">
        <f t="shared" si="17"/>
        <v>0</v>
      </c>
      <c r="CF28" s="20" t="b">
        <f t="shared" si="18"/>
        <v>0</v>
      </c>
      <c r="CG28" s="20" t="str">
        <f t="shared" si="19"/>
        <v/>
      </c>
      <c r="CH28" s="20" t="str">
        <f t="shared" si="20"/>
        <v/>
      </c>
      <c r="CI28" s="20" t="str">
        <f t="shared" si="21"/>
        <v/>
      </c>
      <c r="CJ28" s="20" t="str">
        <f t="shared" si="22"/>
        <v/>
      </c>
      <c r="CK28" s="20" t="str">
        <f t="shared" si="23"/>
        <v/>
      </c>
      <c r="CL28" s="20" t="str">
        <f t="shared" si="24"/>
        <v/>
      </c>
      <c r="CM28" s="46" t="str">
        <f t="shared" si="25"/>
        <v/>
      </c>
      <c r="CN28" s="46" t="str">
        <f t="shared" si="26"/>
        <v/>
      </c>
      <c r="CO28" s="47" t="str">
        <f t="shared" si="27"/>
        <v>NO</v>
      </c>
      <c r="CP28" s="47" t="str">
        <f t="shared" si="28"/>
        <v>NO</v>
      </c>
      <c r="CQ28" s="45" t="str">
        <f t="shared" si="32"/>
        <v>NO</v>
      </c>
      <c r="CR28" s="45" t="str">
        <f t="shared" si="33"/>
        <v>NO</v>
      </c>
      <c r="CS28" s="47" t="str">
        <f t="shared" si="34"/>
        <v>OK</v>
      </c>
      <c r="CT28" s="20" t="b">
        <f t="shared" si="35"/>
        <v>0</v>
      </c>
      <c r="CU28" s="20" t="b">
        <f t="shared" si="36"/>
        <v>0</v>
      </c>
      <c r="CV28" s="20" t="b">
        <f t="shared" si="37"/>
        <v>0</v>
      </c>
      <c r="CW28" s="20" t="b">
        <f t="shared" si="38"/>
        <v>0</v>
      </c>
      <c r="CX28" s="46" t="str">
        <f t="shared" si="39"/>
        <v>SEQUENCE INCORRECT</v>
      </c>
      <c r="CY28" s="48">
        <f>COUNTIF(B19:B27,T(B28))</f>
        <v>9</v>
      </c>
    </row>
    <row r="29" spans="1:103" s="20" customFormat="1" ht="20.100000000000001" customHeight="1" thickBot="1">
      <c r="A29" s="37"/>
      <c r="B29" s="126"/>
      <c r="C29" s="127"/>
      <c r="D29" s="126"/>
      <c r="E29" s="127"/>
      <c r="F29" s="126"/>
      <c r="G29" s="127"/>
      <c r="H29" s="139" t="str">
        <f>IF(AND(AG29="OK",R29="OK"),IF(AND(A29&lt;&gt;"",D29&lt;&gt;"",F29&lt;&gt;"",OR(D29&lt;=E17,D29="ABS"),OR(F29&lt;=G17,F29="ABS")),IF(AND(F29="ABS"),"ABS",IF(SUM(D29:F29)=0,"ZERO",SUM(D29,F29))),""),"")</f>
        <v/>
      </c>
      <c r="I29" s="140"/>
      <c r="J29" s="140"/>
      <c r="K29" s="140"/>
      <c r="L29" s="140"/>
      <c r="M29" s="140"/>
      <c r="N29" s="140"/>
      <c r="O29" s="140"/>
      <c r="P29" s="141"/>
      <c r="Q29" s="194"/>
      <c r="R29" s="49" t="str">
        <f t="shared" si="1"/>
        <v/>
      </c>
      <c r="S29" s="145" t="str">
        <f>IF(OR(AND(OR(D29&lt;=E17,D29=0,D29="ABS"),OR(F29&lt;=G17,F29=0,F29="ABS"))),IF(OR(AND(A29="",B29="",D29="",F29=""),AND(A29&lt;&gt;"",B29&lt;&gt;"",D29&lt;&gt;"",F29&lt;&gt;"", AG29="OK")),"","Given Marks or Format is incorrect"), "Given Marks or Format is incorrect")</f>
        <v/>
      </c>
      <c r="T29" s="146"/>
      <c r="U29" s="146"/>
      <c r="V29" s="146"/>
      <c r="W29" s="146"/>
      <c r="X29" s="147"/>
      <c r="Y29" s="93"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15"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5"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3" t="b">
        <f>IF(AND( EXACT(LEFT(B29,LEN(G8)), G8),ISNUMBER(INT(MID(B29,(LEN(G8)+1),1))),ISNUMBER(INT(MID(B29,(LEN(G8)+2),1))), MID(B29,(LEN(G8)+1),2)&lt;&gt;"00",OR(ISNUMBER(INT(MID(B29,(LEN(G8)+3),1))),MID(B29,(LEN(G8)+3),1)=""),  OR(AND(ISNUMBER(INT(MID(B29,(LEN(G8)+1),3))),MID(B29,(LEN(G8)+1),1)&lt;&gt;"0", MID(B29,(LEN(G8)+4),1)=""),AND((ISNUMBER(INT(MID(B29,(LEN(G8)+1),2)))),MID(B29,(LEN(G8)+3),1)=""))),"OK")</f>
        <v>0</v>
      </c>
      <c r="AC29" s="14"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5"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6"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0" t="b">
        <f t="shared" si="29"/>
        <v>0</v>
      </c>
      <c r="AG29" s="20" t="str">
        <f t="shared" si="2"/>
        <v>S# INCORRECT</v>
      </c>
      <c r="BO29" s="20" t="str">
        <f t="shared" si="3"/>
        <v/>
      </c>
      <c r="BP29" s="20" t="b">
        <f t="shared" si="4"/>
        <v>0</v>
      </c>
      <c r="BQ29" s="20" t="b">
        <f t="shared" si="5"/>
        <v>0</v>
      </c>
      <c r="BR29" s="20" t="b">
        <f t="shared" si="6"/>
        <v>0</v>
      </c>
      <c r="BS29" s="20" t="str">
        <f t="shared" si="7"/>
        <v/>
      </c>
      <c r="BT29" s="20" t="str">
        <f t="shared" si="8"/>
        <v/>
      </c>
      <c r="BU29" s="20" t="str">
        <f t="shared" si="9"/>
        <v/>
      </c>
      <c r="BV29" s="20" t="str">
        <f t="shared" si="10"/>
        <v/>
      </c>
      <c r="BW29" s="44" t="str">
        <f t="shared" si="11"/>
        <v/>
      </c>
      <c r="BX29" s="45" t="str">
        <f t="shared" si="30"/>
        <v>INCORRECT</v>
      </c>
      <c r="BY29" s="20" t="b">
        <f t="shared" si="31"/>
        <v>0</v>
      </c>
      <c r="BZ29" s="46" t="str">
        <f t="shared" si="12"/>
        <v/>
      </c>
      <c r="CA29" s="20" t="b">
        <f t="shared" si="13"/>
        <v>0</v>
      </c>
      <c r="CB29" s="20" t="b">
        <f t="shared" si="14"/>
        <v>0</v>
      </c>
      <c r="CC29" s="20" t="b">
        <f t="shared" si="15"/>
        <v>0</v>
      </c>
      <c r="CD29" s="20" t="b">
        <f t="shared" si="16"/>
        <v>0</v>
      </c>
      <c r="CE29" s="20" t="b">
        <f t="shared" si="17"/>
        <v>0</v>
      </c>
      <c r="CF29" s="20" t="b">
        <f t="shared" si="18"/>
        <v>0</v>
      </c>
      <c r="CG29" s="20" t="str">
        <f t="shared" si="19"/>
        <v/>
      </c>
      <c r="CH29" s="20" t="str">
        <f t="shared" si="20"/>
        <v/>
      </c>
      <c r="CI29" s="20" t="str">
        <f t="shared" si="21"/>
        <v/>
      </c>
      <c r="CJ29" s="20" t="str">
        <f t="shared" si="22"/>
        <v/>
      </c>
      <c r="CK29" s="20" t="str">
        <f t="shared" si="23"/>
        <v/>
      </c>
      <c r="CL29" s="20" t="str">
        <f t="shared" si="24"/>
        <v/>
      </c>
      <c r="CM29" s="46" t="str">
        <f t="shared" si="25"/>
        <v/>
      </c>
      <c r="CN29" s="46" t="str">
        <f t="shared" si="26"/>
        <v/>
      </c>
      <c r="CO29" s="47" t="str">
        <f t="shared" si="27"/>
        <v>NO</v>
      </c>
      <c r="CP29" s="47" t="str">
        <f t="shared" si="28"/>
        <v>NO</v>
      </c>
      <c r="CQ29" s="45" t="str">
        <f t="shared" si="32"/>
        <v>NO</v>
      </c>
      <c r="CR29" s="45" t="str">
        <f t="shared" si="33"/>
        <v>NO</v>
      </c>
      <c r="CS29" s="47" t="str">
        <f t="shared" si="34"/>
        <v>OK</v>
      </c>
      <c r="CT29" s="20" t="b">
        <f t="shared" si="35"/>
        <v>0</v>
      </c>
      <c r="CU29" s="20" t="b">
        <f t="shared" si="36"/>
        <v>0</v>
      </c>
      <c r="CV29" s="20" t="b">
        <f t="shared" si="37"/>
        <v>0</v>
      </c>
      <c r="CW29" s="20" t="b">
        <f t="shared" si="38"/>
        <v>0</v>
      </c>
      <c r="CX29" s="46" t="str">
        <f t="shared" si="39"/>
        <v>SEQUENCE INCORRECT</v>
      </c>
      <c r="CY29" s="48">
        <f>COUNTIF(B19:B28,T(B29))</f>
        <v>10</v>
      </c>
    </row>
    <row r="30" spans="1:103" s="20" customFormat="1" ht="20.100000000000001" customHeight="1" thickBot="1">
      <c r="A30" s="59"/>
      <c r="B30" s="126"/>
      <c r="C30" s="127"/>
      <c r="D30" s="126"/>
      <c r="E30" s="127"/>
      <c r="F30" s="126"/>
      <c r="G30" s="127"/>
      <c r="H30" s="139" t="str">
        <f>IF(AND(AG30="OK",R30="OK"),IF(AND(A30&lt;&gt;"",D30&lt;&gt;"",F30&lt;&gt;"",OR(D30&lt;=E17,D30="ABS"),OR(F30&lt;=G17,F30="ABS")),IF(AND(F30="ABS"),"ABS",IF(SUM(D30:F30)=0,"ZERO",SUM(D30,F30))),""),"")</f>
        <v/>
      </c>
      <c r="I30" s="140"/>
      <c r="J30" s="140"/>
      <c r="K30" s="140"/>
      <c r="L30" s="140"/>
      <c r="M30" s="140"/>
      <c r="N30" s="140"/>
      <c r="O30" s="140"/>
      <c r="P30" s="141"/>
      <c r="Q30" s="194"/>
      <c r="R30" s="49" t="str">
        <f t="shared" si="1"/>
        <v/>
      </c>
      <c r="S30" s="145" t="str">
        <f>IF(OR(AND(OR(D30&lt;=E17,D30=0,D30="ABS"),OR(F30&lt;=G17,F30=0,F30="ABS"))),IF(OR(AND(A30="",B30="",D30="",F30=""),AND(A30&lt;&gt;"",B30&lt;&gt;"",D30&lt;&gt;"",F30&lt;&gt;"", AG30="OK")),"","Given Marks or Format is incorrect"), "Given Marks or Format is incorrect")</f>
        <v/>
      </c>
      <c r="T30" s="146"/>
      <c r="U30" s="146"/>
      <c r="V30" s="146"/>
      <c r="W30" s="146"/>
      <c r="X30" s="147"/>
      <c r="Y30" s="93"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15"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5"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3" t="b">
        <f>IF(AND( EXACT(LEFT(B30,LEN(G8)), G8),ISNUMBER(INT(MID(B30,(LEN(G8)+1),1))),ISNUMBER(INT(MID(B30,(LEN(G8)+2),1))), MID(B30,(LEN(G8)+1),2)&lt;&gt;"00",OR(ISNUMBER(INT(MID(B30,(LEN(G8)+3),1))),MID(B30,(LEN(G8)+3),1)=""),  OR(AND(ISNUMBER(INT(MID(B30,(LEN(G8)+1),3))),MID(B30,(LEN(G8)+1),1)&lt;&gt;"0", MID(B30,(LEN(G8)+4),1)=""),AND((ISNUMBER(INT(MID(B30,(LEN(G8)+1),2)))),MID(B30,(LEN(G8)+3),1)=""))),"OK")</f>
        <v>0</v>
      </c>
      <c r="AC30" s="14"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5"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6"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0" t="b">
        <f t="shared" si="29"/>
        <v>0</v>
      </c>
      <c r="AG30" s="20" t="str">
        <f t="shared" si="2"/>
        <v>S# INCORRECT</v>
      </c>
      <c r="BO30" s="20" t="str">
        <f t="shared" si="3"/>
        <v/>
      </c>
      <c r="BP30" s="20" t="b">
        <f t="shared" si="4"/>
        <v>0</v>
      </c>
      <c r="BQ30" s="20" t="b">
        <f t="shared" si="5"/>
        <v>0</v>
      </c>
      <c r="BR30" s="20" t="b">
        <f t="shared" si="6"/>
        <v>0</v>
      </c>
      <c r="BS30" s="20" t="str">
        <f t="shared" si="7"/>
        <v/>
      </c>
      <c r="BT30" s="20" t="str">
        <f t="shared" si="8"/>
        <v/>
      </c>
      <c r="BU30" s="20" t="str">
        <f t="shared" si="9"/>
        <v/>
      </c>
      <c r="BV30" s="20" t="str">
        <f t="shared" si="10"/>
        <v/>
      </c>
      <c r="BW30" s="44" t="str">
        <f t="shared" si="11"/>
        <v/>
      </c>
      <c r="BX30" s="45" t="str">
        <f t="shared" si="30"/>
        <v>INCORRECT</v>
      </c>
      <c r="BY30" s="20" t="b">
        <f t="shared" si="31"/>
        <v>0</v>
      </c>
      <c r="BZ30" s="46" t="str">
        <f t="shared" si="12"/>
        <v/>
      </c>
      <c r="CA30" s="20" t="b">
        <f t="shared" si="13"/>
        <v>0</v>
      </c>
      <c r="CB30" s="20" t="b">
        <f t="shared" si="14"/>
        <v>0</v>
      </c>
      <c r="CC30" s="20" t="b">
        <f t="shared" si="15"/>
        <v>0</v>
      </c>
      <c r="CD30" s="20" t="b">
        <f t="shared" si="16"/>
        <v>0</v>
      </c>
      <c r="CE30" s="20" t="b">
        <f t="shared" si="17"/>
        <v>0</v>
      </c>
      <c r="CF30" s="20" t="b">
        <f t="shared" si="18"/>
        <v>0</v>
      </c>
      <c r="CG30" s="20" t="str">
        <f t="shared" si="19"/>
        <v/>
      </c>
      <c r="CH30" s="20" t="str">
        <f t="shared" si="20"/>
        <v/>
      </c>
      <c r="CI30" s="20" t="str">
        <f t="shared" si="21"/>
        <v/>
      </c>
      <c r="CJ30" s="20" t="str">
        <f t="shared" si="22"/>
        <v/>
      </c>
      <c r="CK30" s="20" t="str">
        <f t="shared" si="23"/>
        <v/>
      </c>
      <c r="CL30" s="20" t="str">
        <f t="shared" si="24"/>
        <v/>
      </c>
      <c r="CM30" s="46" t="str">
        <f t="shared" si="25"/>
        <v/>
      </c>
      <c r="CN30" s="46" t="str">
        <f t="shared" si="26"/>
        <v/>
      </c>
      <c r="CO30" s="47" t="str">
        <f t="shared" si="27"/>
        <v>NO</v>
      </c>
      <c r="CP30" s="47" t="str">
        <f t="shared" si="28"/>
        <v>NO</v>
      </c>
      <c r="CQ30" s="45" t="str">
        <f t="shared" si="32"/>
        <v>NO</v>
      </c>
      <c r="CR30" s="45" t="str">
        <f t="shared" si="33"/>
        <v>NO</v>
      </c>
      <c r="CS30" s="47" t="str">
        <f t="shared" si="34"/>
        <v>OK</v>
      </c>
      <c r="CT30" s="20" t="b">
        <f t="shared" si="35"/>
        <v>0</v>
      </c>
      <c r="CU30" s="20" t="b">
        <f t="shared" si="36"/>
        <v>0</v>
      </c>
      <c r="CV30" s="20" t="b">
        <f t="shared" si="37"/>
        <v>0</v>
      </c>
      <c r="CW30" s="20" t="b">
        <f t="shared" si="38"/>
        <v>0</v>
      </c>
      <c r="CX30" s="46" t="str">
        <f t="shared" si="39"/>
        <v>SEQUENCE INCORRECT</v>
      </c>
      <c r="CY30" s="48">
        <f>COUNTIF(B19:B29,T(B30))</f>
        <v>11</v>
      </c>
    </row>
    <row r="31" spans="1:103" s="20" customFormat="1" ht="20.100000000000001" customHeight="1" thickBot="1">
      <c r="A31" s="37"/>
      <c r="B31" s="126"/>
      <c r="C31" s="127"/>
      <c r="D31" s="126"/>
      <c r="E31" s="127"/>
      <c r="F31" s="126"/>
      <c r="G31" s="127"/>
      <c r="H31" s="139" t="str">
        <f>IF(AND(AG31="OK",R31="OK"),IF(AND(A31&lt;&gt;"",D31&lt;&gt;"",F31&lt;&gt;"",OR(D31&lt;=E17,D31="ABS"),OR(F31&lt;=G17,F31="ABS")),IF(AND(F31="ABS"),"ABS",IF(SUM(D31:F31)=0,"ZERO",SUM(D31,F31))),""),"")</f>
        <v/>
      </c>
      <c r="I31" s="140"/>
      <c r="J31" s="140"/>
      <c r="K31" s="140"/>
      <c r="L31" s="140"/>
      <c r="M31" s="140"/>
      <c r="N31" s="140"/>
      <c r="O31" s="140"/>
      <c r="P31" s="141"/>
      <c r="Q31" s="194"/>
      <c r="R31" s="49" t="str">
        <f t="shared" si="1"/>
        <v/>
      </c>
      <c r="S31" s="145" t="str">
        <f>IF(OR(AND(OR(D31&lt;=E17,D31=0,D31="ABS"),OR(F31&lt;=G17,F31=0,F31="ABS"))),IF(OR(AND(A31="",B31="",D31="",F31=""),AND(A31&lt;&gt;"",B31&lt;&gt;"",D31&lt;&gt;"",F31&lt;&gt;"", AG31="OK")),"","Given Marks or Format is incorrect"), "Given Marks or Format is incorrect")</f>
        <v/>
      </c>
      <c r="T31" s="146"/>
      <c r="U31" s="146"/>
      <c r="V31" s="146"/>
      <c r="W31" s="146"/>
      <c r="X31" s="147"/>
      <c r="Y31" s="93"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15"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5"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3" t="b">
        <f>IF(AND( EXACT(LEFT(B31,LEN(G8)), G8),ISNUMBER(INT(MID(B31,(LEN(G8)+1),1))),ISNUMBER(INT(MID(B31,(LEN(G8)+2),1))), MID(B31,(LEN(G8)+1),2)&lt;&gt;"00",OR(ISNUMBER(INT(MID(B31,(LEN(G8)+3),1))),MID(B31,(LEN(G8)+3),1)=""),  OR(AND(ISNUMBER(INT(MID(B31,(LEN(G8)+1),3))),MID(B31,(LEN(G8)+1),1)&lt;&gt;"0", MID(B31,(LEN(G8)+4),1)=""),AND((ISNUMBER(INT(MID(B31,(LEN(G8)+1),2)))),MID(B31,(LEN(G8)+3),1)=""))),"OK")</f>
        <v>0</v>
      </c>
      <c r="AC31" s="14"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5"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6"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0" t="b">
        <f t="shared" si="29"/>
        <v>0</v>
      </c>
      <c r="AG31" s="20" t="str">
        <f t="shared" si="2"/>
        <v>S# INCORRECT</v>
      </c>
      <c r="BO31" s="20" t="str">
        <f t="shared" si="3"/>
        <v/>
      </c>
      <c r="BP31" s="20" t="b">
        <f t="shared" si="4"/>
        <v>0</v>
      </c>
      <c r="BQ31" s="20" t="b">
        <f t="shared" si="5"/>
        <v>0</v>
      </c>
      <c r="BR31" s="20" t="b">
        <f t="shared" si="6"/>
        <v>0</v>
      </c>
      <c r="BS31" s="20" t="str">
        <f t="shared" si="7"/>
        <v/>
      </c>
      <c r="BT31" s="20" t="str">
        <f t="shared" si="8"/>
        <v/>
      </c>
      <c r="BU31" s="20" t="str">
        <f t="shared" si="9"/>
        <v/>
      </c>
      <c r="BV31" s="20" t="str">
        <f t="shared" si="10"/>
        <v/>
      </c>
      <c r="BW31" s="44" t="str">
        <f t="shared" si="11"/>
        <v/>
      </c>
      <c r="BX31" s="45" t="str">
        <f t="shared" si="30"/>
        <v>INCORRECT</v>
      </c>
      <c r="BY31" s="20" t="b">
        <f t="shared" si="31"/>
        <v>0</v>
      </c>
      <c r="BZ31" s="46" t="str">
        <f t="shared" si="12"/>
        <v/>
      </c>
      <c r="CA31" s="20" t="b">
        <f t="shared" si="13"/>
        <v>0</v>
      </c>
      <c r="CB31" s="20" t="b">
        <f t="shared" si="14"/>
        <v>0</v>
      </c>
      <c r="CC31" s="20" t="b">
        <f t="shared" si="15"/>
        <v>0</v>
      </c>
      <c r="CD31" s="20" t="b">
        <f t="shared" si="16"/>
        <v>0</v>
      </c>
      <c r="CE31" s="20" t="b">
        <f t="shared" si="17"/>
        <v>0</v>
      </c>
      <c r="CF31" s="20" t="b">
        <f t="shared" si="18"/>
        <v>0</v>
      </c>
      <c r="CG31" s="20" t="str">
        <f t="shared" si="19"/>
        <v/>
      </c>
      <c r="CH31" s="20" t="str">
        <f t="shared" si="20"/>
        <v/>
      </c>
      <c r="CI31" s="20" t="str">
        <f t="shared" si="21"/>
        <v/>
      </c>
      <c r="CJ31" s="20" t="str">
        <f t="shared" si="22"/>
        <v/>
      </c>
      <c r="CK31" s="20" t="str">
        <f t="shared" si="23"/>
        <v/>
      </c>
      <c r="CL31" s="20" t="str">
        <f t="shared" si="24"/>
        <v/>
      </c>
      <c r="CM31" s="46" t="str">
        <f t="shared" si="25"/>
        <v/>
      </c>
      <c r="CN31" s="46" t="str">
        <f t="shared" si="26"/>
        <v/>
      </c>
      <c r="CO31" s="47" t="str">
        <f t="shared" si="27"/>
        <v>NO</v>
      </c>
      <c r="CP31" s="47" t="str">
        <f t="shared" si="28"/>
        <v>NO</v>
      </c>
      <c r="CQ31" s="45" t="str">
        <f t="shared" si="32"/>
        <v>NO</v>
      </c>
      <c r="CR31" s="45" t="str">
        <f t="shared" si="33"/>
        <v>NO</v>
      </c>
      <c r="CS31" s="47" t="str">
        <f t="shared" si="34"/>
        <v>OK</v>
      </c>
      <c r="CT31" s="20" t="b">
        <f t="shared" si="35"/>
        <v>0</v>
      </c>
      <c r="CU31" s="20" t="b">
        <f t="shared" si="36"/>
        <v>0</v>
      </c>
      <c r="CV31" s="20" t="b">
        <f t="shared" si="37"/>
        <v>0</v>
      </c>
      <c r="CW31" s="20" t="b">
        <f t="shared" si="38"/>
        <v>0</v>
      </c>
      <c r="CX31" s="46" t="str">
        <f t="shared" si="39"/>
        <v>SEQUENCE INCORRECT</v>
      </c>
      <c r="CY31" s="48">
        <f>COUNTIF(B19:B30,T(B31))</f>
        <v>12</v>
      </c>
    </row>
    <row r="32" spans="1:103" s="20" customFormat="1" ht="20.100000000000001" customHeight="1" thickBot="1">
      <c r="A32" s="59"/>
      <c r="B32" s="126"/>
      <c r="C32" s="127"/>
      <c r="D32" s="126"/>
      <c r="E32" s="127"/>
      <c r="F32" s="126"/>
      <c r="G32" s="127"/>
      <c r="H32" s="139" t="str">
        <f>IF(AND(AG32="OK",R32="OK"),IF(AND(A32&lt;&gt;"",D32&lt;&gt;"",F32&lt;&gt;"",OR(D32&lt;=E17,D32="ABS"),OR(F32&lt;=G17,F32="ABS")),IF(AND(F32="ABS"),"ABS",IF(SUM(D32:F32)=0,"ZERO",SUM(D32,F32))),""),"")</f>
        <v/>
      </c>
      <c r="I32" s="140"/>
      <c r="J32" s="140"/>
      <c r="K32" s="140"/>
      <c r="L32" s="140"/>
      <c r="M32" s="140"/>
      <c r="N32" s="140"/>
      <c r="O32" s="140"/>
      <c r="P32" s="141"/>
      <c r="Q32" s="194"/>
      <c r="R32" s="49" t="str">
        <f t="shared" si="1"/>
        <v/>
      </c>
      <c r="S32" s="145" t="str">
        <f>IF(OR(AND(OR(D32&lt;=E17,D32=0,D32="ABS"),OR(F32&lt;=G17,F32=0,F32="ABS"))),IF(OR(AND(A32="",B32="",D32="",F32=""),AND(A32&lt;&gt;"",B32&lt;&gt;"",D32&lt;&gt;"",F32&lt;&gt;"", AG32="OK")),"","Given Marks or Format is incorrect"), "Given Marks or Format is incorrect")</f>
        <v/>
      </c>
      <c r="T32" s="146"/>
      <c r="U32" s="146"/>
      <c r="V32" s="146"/>
      <c r="W32" s="146"/>
      <c r="X32" s="147"/>
      <c r="Y32" s="93"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15"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5"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3" t="b">
        <f>IF(AND( EXACT(LEFT(B32,LEN(G8)), G8),ISNUMBER(INT(MID(B32,(LEN(G8)+1),1))),ISNUMBER(INT(MID(B32,(LEN(G8)+2),1))), MID(B32,(LEN(G8)+1),2)&lt;&gt;"00",OR(ISNUMBER(INT(MID(B32,(LEN(G8)+3),1))),MID(B32,(LEN(G8)+3),1)=""),  OR(AND(ISNUMBER(INT(MID(B32,(LEN(G8)+1),3))),MID(B32,(LEN(G8)+1),1)&lt;&gt;"0", MID(B32,(LEN(G8)+4),1)=""),AND((ISNUMBER(INT(MID(B32,(LEN(G8)+1),2)))),MID(B32,(LEN(G8)+3),1)=""))),"OK")</f>
        <v>0</v>
      </c>
      <c r="AC32" s="14"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5"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6"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0" t="b">
        <f t="shared" si="29"/>
        <v>0</v>
      </c>
      <c r="AG32" s="20" t="str">
        <f t="shared" si="2"/>
        <v>S# INCORRECT</v>
      </c>
      <c r="BO32" s="20" t="str">
        <f t="shared" si="3"/>
        <v/>
      </c>
      <c r="BP32" s="20" t="b">
        <f t="shared" si="4"/>
        <v>0</v>
      </c>
      <c r="BQ32" s="20" t="b">
        <f t="shared" si="5"/>
        <v>0</v>
      </c>
      <c r="BR32" s="20" t="b">
        <f t="shared" si="6"/>
        <v>0</v>
      </c>
      <c r="BS32" s="20" t="str">
        <f t="shared" si="7"/>
        <v/>
      </c>
      <c r="BT32" s="20" t="str">
        <f t="shared" si="8"/>
        <v/>
      </c>
      <c r="BU32" s="20" t="str">
        <f t="shared" si="9"/>
        <v/>
      </c>
      <c r="BV32" s="20" t="str">
        <f t="shared" si="10"/>
        <v/>
      </c>
      <c r="BW32" s="44" t="str">
        <f t="shared" si="11"/>
        <v/>
      </c>
      <c r="BX32" s="45" t="str">
        <f t="shared" si="30"/>
        <v>INCORRECT</v>
      </c>
      <c r="BY32" s="20" t="b">
        <f t="shared" si="31"/>
        <v>0</v>
      </c>
      <c r="BZ32" s="46" t="str">
        <f t="shared" si="12"/>
        <v/>
      </c>
      <c r="CA32" s="20" t="b">
        <f t="shared" si="13"/>
        <v>0</v>
      </c>
      <c r="CB32" s="20" t="b">
        <f t="shared" si="14"/>
        <v>0</v>
      </c>
      <c r="CC32" s="20" t="b">
        <f t="shared" si="15"/>
        <v>0</v>
      </c>
      <c r="CD32" s="20" t="b">
        <f t="shared" si="16"/>
        <v>0</v>
      </c>
      <c r="CE32" s="20" t="b">
        <f t="shared" si="17"/>
        <v>0</v>
      </c>
      <c r="CF32" s="20" t="b">
        <f t="shared" si="18"/>
        <v>0</v>
      </c>
      <c r="CG32" s="20" t="str">
        <f t="shared" si="19"/>
        <v/>
      </c>
      <c r="CH32" s="20" t="str">
        <f t="shared" si="20"/>
        <v/>
      </c>
      <c r="CI32" s="20" t="str">
        <f t="shared" si="21"/>
        <v/>
      </c>
      <c r="CJ32" s="20" t="str">
        <f t="shared" si="22"/>
        <v/>
      </c>
      <c r="CK32" s="20" t="str">
        <f t="shared" si="23"/>
        <v/>
      </c>
      <c r="CL32" s="20" t="str">
        <f t="shared" si="24"/>
        <v/>
      </c>
      <c r="CM32" s="46" t="str">
        <f t="shared" si="25"/>
        <v/>
      </c>
      <c r="CN32" s="46" t="str">
        <f t="shared" si="26"/>
        <v/>
      </c>
      <c r="CO32" s="47" t="str">
        <f t="shared" si="27"/>
        <v>NO</v>
      </c>
      <c r="CP32" s="47" t="str">
        <f t="shared" si="28"/>
        <v>NO</v>
      </c>
      <c r="CQ32" s="45" t="str">
        <f t="shared" si="32"/>
        <v>NO</v>
      </c>
      <c r="CR32" s="45" t="str">
        <f t="shared" si="33"/>
        <v>NO</v>
      </c>
      <c r="CS32" s="47" t="str">
        <f t="shared" si="34"/>
        <v>OK</v>
      </c>
      <c r="CT32" s="20" t="b">
        <f t="shared" si="35"/>
        <v>0</v>
      </c>
      <c r="CU32" s="20" t="b">
        <f t="shared" si="36"/>
        <v>0</v>
      </c>
      <c r="CV32" s="20" t="b">
        <f t="shared" si="37"/>
        <v>0</v>
      </c>
      <c r="CW32" s="20" t="b">
        <f t="shared" si="38"/>
        <v>0</v>
      </c>
      <c r="CX32" s="46" t="str">
        <f t="shared" si="39"/>
        <v>SEQUENCE INCORRECT</v>
      </c>
      <c r="CY32" s="48">
        <f>COUNTIF(B19:B31,T(B32))</f>
        <v>13</v>
      </c>
    </row>
    <row r="33" spans="1:103" s="20" customFormat="1" ht="20.100000000000001" customHeight="1" thickBot="1">
      <c r="A33" s="37"/>
      <c r="B33" s="126"/>
      <c r="C33" s="127"/>
      <c r="D33" s="126"/>
      <c r="E33" s="127"/>
      <c r="F33" s="126"/>
      <c r="G33" s="127"/>
      <c r="H33" s="139" t="str">
        <f>IF(AND(AG33="OK",R33="OK"),IF(AND(A33&lt;&gt;"",D33&lt;&gt;"",F33&lt;&gt;"",OR(D33&lt;=E17,D33="ABS"),OR(F33&lt;=G17,F33="ABS")),IF(AND(F33="ABS"),"ABS",IF(SUM(D33:F33)=0,"ZERO",SUM(D33,F33))),""),"")</f>
        <v/>
      </c>
      <c r="I33" s="140"/>
      <c r="J33" s="140"/>
      <c r="K33" s="140"/>
      <c r="L33" s="140"/>
      <c r="M33" s="140"/>
      <c r="N33" s="140"/>
      <c r="O33" s="140"/>
      <c r="P33" s="141"/>
      <c r="Q33" s="194"/>
      <c r="R33" s="49" t="str">
        <f t="shared" si="1"/>
        <v/>
      </c>
      <c r="S33" s="145" t="str">
        <f>IF(OR(AND(OR(D33&lt;=E17,D33=0,D33="ABS"),OR(F33&lt;=G17,F33=0,F33="ABS"))),IF(OR(AND(A33="",B33="",D33="",F33=""),AND(A33&lt;&gt;"",B33&lt;&gt;"",D33&lt;&gt;"",F33&lt;&gt;"", AG33="OK")),"","Given Marks or Format is incorrect"), "Given Marks or Format is incorrect")</f>
        <v/>
      </c>
      <c r="T33" s="146"/>
      <c r="U33" s="146"/>
      <c r="V33" s="146"/>
      <c r="W33" s="146"/>
      <c r="X33" s="147"/>
      <c r="Y33" s="93"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15"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5"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3" t="b">
        <f>IF(AND( EXACT(LEFT(B33,LEN(G8)), G8),ISNUMBER(INT(MID(B33,(LEN(G8)+1),1))),ISNUMBER(INT(MID(B33,(LEN(G8)+2),1))), MID(B33,(LEN(G8)+1),2)&lt;&gt;"00",OR(ISNUMBER(INT(MID(B33,(LEN(G8)+3),1))),MID(B33,(LEN(G8)+3),1)=""),  OR(AND(ISNUMBER(INT(MID(B33,(LEN(G8)+1),3))),MID(B33,(LEN(G8)+1),1)&lt;&gt;"0", MID(B33,(LEN(G8)+4),1)=""),AND((ISNUMBER(INT(MID(B33,(LEN(G8)+1),2)))),MID(B33,(LEN(G8)+3),1)=""))),"OK")</f>
        <v>0</v>
      </c>
      <c r="AC33" s="14"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5"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6"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0" t="b">
        <f t="shared" si="29"/>
        <v>0</v>
      </c>
      <c r="AG33" s="20" t="str">
        <f t="shared" si="2"/>
        <v>S# INCORRECT</v>
      </c>
      <c r="BO33" s="20" t="str">
        <f t="shared" si="3"/>
        <v/>
      </c>
      <c r="BP33" s="20" t="b">
        <f t="shared" si="4"/>
        <v>0</v>
      </c>
      <c r="BQ33" s="20" t="b">
        <f t="shared" si="5"/>
        <v>0</v>
      </c>
      <c r="BR33" s="20" t="b">
        <f t="shared" si="6"/>
        <v>0</v>
      </c>
      <c r="BS33" s="20" t="str">
        <f t="shared" si="7"/>
        <v/>
      </c>
      <c r="BT33" s="20" t="str">
        <f t="shared" si="8"/>
        <v/>
      </c>
      <c r="BU33" s="20" t="str">
        <f t="shared" si="9"/>
        <v/>
      </c>
      <c r="BV33" s="20" t="str">
        <f t="shared" si="10"/>
        <v/>
      </c>
      <c r="BW33" s="44" t="str">
        <f t="shared" si="11"/>
        <v/>
      </c>
      <c r="BX33" s="45" t="str">
        <f t="shared" si="30"/>
        <v>INCORRECT</v>
      </c>
      <c r="BY33" s="20" t="b">
        <f t="shared" si="31"/>
        <v>0</v>
      </c>
      <c r="BZ33" s="46" t="str">
        <f t="shared" si="12"/>
        <v/>
      </c>
      <c r="CA33" s="20" t="b">
        <f t="shared" si="13"/>
        <v>0</v>
      </c>
      <c r="CB33" s="20" t="b">
        <f t="shared" si="14"/>
        <v>0</v>
      </c>
      <c r="CC33" s="20" t="b">
        <f t="shared" si="15"/>
        <v>0</v>
      </c>
      <c r="CD33" s="20" t="b">
        <f t="shared" si="16"/>
        <v>0</v>
      </c>
      <c r="CE33" s="20" t="b">
        <f t="shared" si="17"/>
        <v>0</v>
      </c>
      <c r="CF33" s="20" t="b">
        <f t="shared" si="18"/>
        <v>0</v>
      </c>
      <c r="CG33" s="20" t="str">
        <f t="shared" si="19"/>
        <v/>
      </c>
      <c r="CH33" s="20" t="str">
        <f t="shared" si="20"/>
        <v/>
      </c>
      <c r="CI33" s="20" t="str">
        <f t="shared" si="21"/>
        <v/>
      </c>
      <c r="CJ33" s="20" t="str">
        <f t="shared" si="22"/>
        <v/>
      </c>
      <c r="CK33" s="20" t="str">
        <f t="shared" si="23"/>
        <v/>
      </c>
      <c r="CL33" s="20" t="str">
        <f t="shared" si="24"/>
        <v/>
      </c>
      <c r="CM33" s="46" t="str">
        <f t="shared" si="25"/>
        <v/>
      </c>
      <c r="CN33" s="46" t="str">
        <f t="shared" si="26"/>
        <v/>
      </c>
      <c r="CO33" s="47" t="str">
        <f t="shared" si="27"/>
        <v>NO</v>
      </c>
      <c r="CP33" s="47" t="str">
        <f t="shared" si="28"/>
        <v>NO</v>
      </c>
      <c r="CQ33" s="45" t="str">
        <f t="shared" si="32"/>
        <v>NO</v>
      </c>
      <c r="CR33" s="45" t="str">
        <f t="shared" si="33"/>
        <v>NO</v>
      </c>
      <c r="CS33" s="47" t="str">
        <f t="shared" si="34"/>
        <v>OK</v>
      </c>
      <c r="CT33" s="20" t="b">
        <f t="shared" si="35"/>
        <v>0</v>
      </c>
      <c r="CU33" s="20" t="b">
        <f t="shared" si="36"/>
        <v>0</v>
      </c>
      <c r="CV33" s="20" t="b">
        <f t="shared" si="37"/>
        <v>0</v>
      </c>
      <c r="CW33" s="20" t="b">
        <f t="shared" si="38"/>
        <v>0</v>
      </c>
      <c r="CX33" s="46" t="str">
        <f t="shared" si="39"/>
        <v>SEQUENCE INCORRECT</v>
      </c>
      <c r="CY33" s="48">
        <f>COUNTIF(B19:B32,T(B33))</f>
        <v>14</v>
      </c>
    </row>
    <row r="34" spans="1:103" s="20" customFormat="1" ht="20.100000000000001" customHeight="1" thickBot="1">
      <c r="A34" s="59"/>
      <c r="B34" s="126"/>
      <c r="C34" s="127"/>
      <c r="D34" s="126"/>
      <c r="E34" s="127"/>
      <c r="F34" s="126"/>
      <c r="G34" s="127"/>
      <c r="H34" s="139" t="str">
        <f>IF(AND(AG34="OK",R34="OK"),IF(AND(A34&lt;&gt;"",D34&lt;&gt;"",F34&lt;&gt;"",OR(D34&lt;=E17,D34="ABS"),OR(F34&lt;=G17,F34="ABS")),IF(AND(F34="ABS"),"ABS",IF(SUM(D34:F34)=0,"ZERO",SUM(D34,F34))),""),"")</f>
        <v/>
      </c>
      <c r="I34" s="140"/>
      <c r="J34" s="140"/>
      <c r="K34" s="140"/>
      <c r="L34" s="140"/>
      <c r="M34" s="140"/>
      <c r="N34" s="140"/>
      <c r="O34" s="140"/>
      <c r="P34" s="141"/>
      <c r="Q34" s="194"/>
      <c r="R34" s="49" t="str">
        <f t="shared" si="1"/>
        <v/>
      </c>
      <c r="S34" s="145" t="str">
        <f>IF(OR(AND(OR(D34&lt;=E17,D34=0,D34="ABS"),OR(F34&lt;=G17,F34=0,F34="ABS"))),IF(OR(AND(A34="",B34="",D34="",F34=""),AND(A34&lt;&gt;"",B34&lt;&gt;"",D34&lt;&gt;"",F34&lt;&gt;"", AG34="OK")),"","Given Marks or Format is incorrect"), "Given Marks or Format is incorrect")</f>
        <v/>
      </c>
      <c r="T34" s="146"/>
      <c r="U34" s="146"/>
      <c r="V34" s="146"/>
      <c r="W34" s="146"/>
      <c r="X34" s="147"/>
      <c r="Y34" s="93"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15"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5"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3" t="b">
        <f>IF(AND( EXACT(LEFT(B34,LEN(G8)), G8),ISNUMBER(INT(MID(B34,(LEN(G8)+1),1))),ISNUMBER(INT(MID(B34,(LEN(G8)+2),1))), MID(B34,(LEN(G8)+1),2)&lt;&gt;"00",OR(ISNUMBER(INT(MID(B34,(LEN(G8)+3),1))),MID(B34,(LEN(G8)+3),1)=""),  OR(AND(ISNUMBER(INT(MID(B34,(LEN(G8)+1),3))),MID(B34,(LEN(G8)+1),1)&lt;&gt;"0", MID(B34,(LEN(G8)+4),1)=""),AND((ISNUMBER(INT(MID(B34,(LEN(G8)+1),2)))),MID(B34,(LEN(G8)+3),1)=""))),"OK")</f>
        <v>0</v>
      </c>
      <c r="AC34" s="14"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5"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6"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0" t="b">
        <f t="shared" si="29"/>
        <v>0</v>
      </c>
      <c r="AG34" s="20" t="str">
        <f t="shared" si="2"/>
        <v>S# INCORRECT</v>
      </c>
      <c r="BO34" s="20" t="str">
        <f t="shared" si="3"/>
        <v/>
      </c>
      <c r="BP34" s="20" t="b">
        <f t="shared" si="4"/>
        <v>0</v>
      </c>
      <c r="BQ34" s="20" t="b">
        <f t="shared" si="5"/>
        <v>0</v>
      </c>
      <c r="BR34" s="20" t="b">
        <f t="shared" si="6"/>
        <v>0</v>
      </c>
      <c r="BS34" s="20" t="str">
        <f t="shared" si="7"/>
        <v/>
      </c>
      <c r="BT34" s="20" t="str">
        <f t="shared" si="8"/>
        <v/>
      </c>
      <c r="BU34" s="20" t="str">
        <f t="shared" si="9"/>
        <v/>
      </c>
      <c r="BV34" s="20" t="str">
        <f t="shared" si="10"/>
        <v/>
      </c>
      <c r="BW34" s="44" t="str">
        <f t="shared" si="11"/>
        <v/>
      </c>
      <c r="BX34" s="45" t="str">
        <f t="shared" si="30"/>
        <v>INCORRECT</v>
      </c>
      <c r="BY34" s="20" t="b">
        <f t="shared" si="31"/>
        <v>0</v>
      </c>
      <c r="BZ34" s="46" t="str">
        <f t="shared" si="12"/>
        <v/>
      </c>
      <c r="CA34" s="20" t="b">
        <f t="shared" si="13"/>
        <v>0</v>
      </c>
      <c r="CB34" s="20" t="b">
        <f t="shared" si="14"/>
        <v>0</v>
      </c>
      <c r="CC34" s="20" t="b">
        <f t="shared" si="15"/>
        <v>0</v>
      </c>
      <c r="CD34" s="20" t="b">
        <f t="shared" si="16"/>
        <v>0</v>
      </c>
      <c r="CE34" s="20" t="b">
        <f t="shared" si="17"/>
        <v>0</v>
      </c>
      <c r="CF34" s="20" t="b">
        <f t="shared" si="18"/>
        <v>0</v>
      </c>
      <c r="CG34" s="20" t="str">
        <f t="shared" si="19"/>
        <v/>
      </c>
      <c r="CH34" s="20" t="str">
        <f t="shared" si="20"/>
        <v/>
      </c>
      <c r="CI34" s="20" t="str">
        <f t="shared" si="21"/>
        <v/>
      </c>
      <c r="CJ34" s="20" t="str">
        <f t="shared" si="22"/>
        <v/>
      </c>
      <c r="CK34" s="20" t="str">
        <f t="shared" si="23"/>
        <v/>
      </c>
      <c r="CL34" s="20" t="str">
        <f t="shared" si="24"/>
        <v/>
      </c>
      <c r="CM34" s="46" t="str">
        <f t="shared" si="25"/>
        <v/>
      </c>
      <c r="CN34" s="46" t="str">
        <f t="shared" si="26"/>
        <v/>
      </c>
      <c r="CO34" s="47" t="str">
        <f t="shared" si="27"/>
        <v>NO</v>
      </c>
      <c r="CP34" s="47" t="str">
        <f t="shared" si="28"/>
        <v>NO</v>
      </c>
      <c r="CQ34" s="45" t="str">
        <f t="shared" si="32"/>
        <v>NO</v>
      </c>
      <c r="CR34" s="45" t="str">
        <f t="shared" si="33"/>
        <v>NO</v>
      </c>
      <c r="CS34" s="47" t="str">
        <f t="shared" si="34"/>
        <v>OK</v>
      </c>
      <c r="CT34" s="20" t="b">
        <f t="shared" si="35"/>
        <v>0</v>
      </c>
      <c r="CU34" s="20" t="b">
        <f t="shared" si="36"/>
        <v>0</v>
      </c>
      <c r="CV34" s="20" t="b">
        <f t="shared" si="37"/>
        <v>0</v>
      </c>
      <c r="CW34" s="20" t="b">
        <f t="shared" si="38"/>
        <v>0</v>
      </c>
      <c r="CX34" s="46" t="str">
        <f t="shared" si="39"/>
        <v>SEQUENCE INCORRECT</v>
      </c>
      <c r="CY34" s="48">
        <f>COUNTIF(B19:B33,T(B34))</f>
        <v>15</v>
      </c>
    </row>
    <row r="35" spans="1:103" s="20" customFormat="1" ht="20.100000000000001" customHeight="1" thickBot="1">
      <c r="A35" s="37"/>
      <c r="B35" s="126"/>
      <c r="C35" s="127"/>
      <c r="D35" s="126"/>
      <c r="E35" s="127"/>
      <c r="F35" s="126"/>
      <c r="G35" s="127"/>
      <c r="H35" s="139" t="str">
        <f>IF(AND(AG35="OK",R35="OK"),IF(AND(A35&lt;&gt;"",D35&lt;&gt;"",F35&lt;&gt;"",OR(D35&lt;=E17,D35="ABS"),OR(F35&lt;=G17,F35="ABS")),IF(AND(F35="ABS"),"ABS",IF(SUM(D35:F35)=0,"ZERO",SUM(D35,F35))),""),"")</f>
        <v/>
      </c>
      <c r="I35" s="140"/>
      <c r="J35" s="140"/>
      <c r="K35" s="140"/>
      <c r="L35" s="140"/>
      <c r="M35" s="140"/>
      <c r="N35" s="140"/>
      <c r="O35" s="140"/>
      <c r="P35" s="141"/>
      <c r="Q35" s="194"/>
      <c r="R35" s="49" t="str">
        <f t="shared" si="1"/>
        <v/>
      </c>
      <c r="S35" s="145" t="str">
        <f>IF(OR(AND(OR(D35&lt;=E17,D35=0,D35="ABS"),OR(F35&lt;=G17,F35=0,F35="ABS"))),IF(OR(AND(A35="",B35="",D35="",F35=""),AND(A35&lt;&gt;"",B35&lt;&gt;"",D35&lt;&gt;"",F35&lt;&gt;"", AG35="OK")),"","Given Marks or Format is incorrect"), "Given Marks or Format is incorrect")</f>
        <v/>
      </c>
      <c r="T35" s="146"/>
      <c r="U35" s="146"/>
      <c r="V35" s="146"/>
      <c r="W35" s="146"/>
      <c r="X35" s="147"/>
      <c r="Y35" s="93"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15"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5"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3" t="b">
        <f>IF(AND( EXACT(LEFT(B35,LEN(G8)), G8),ISNUMBER(INT(MID(B35,(LEN(G8)+1),1))),ISNUMBER(INT(MID(B35,(LEN(G8)+2),1))), MID(B35,(LEN(G8)+1),2)&lt;&gt;"00",OR(ISNUMBER(INT(MID(B35,(LEN(G8)+3),1))),MID(B35,(LEN(G8)+3),1)=""),  OR(AND(ISNUMBER(INT(MID(B35,(LEN(G8)+1),3))),MID(B35,(LEN(G8)+1),1)&lt;&gt;"0", MID(B35,(LEN(G8)+4),1)=""),AND((ISNUMBER(INT(MID(B35,(LEN(G8)+1),2)))),MID(B35,(LEN(G8)+3),1)=""))),"OK")</f>
        <v>0</v>
      </c>
      <c r="AC35" s="14"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5"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6"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0" t="b">
        <f t="shared" si="29"/>
        <v>0</v>
      </c>
      <c r="AG35" s="20" t="str">
        <f t="shared" si="2"/>
        <v>S# INCORRECT</v>
      </c>
      <c r="BO35" s="20" t="str">
        <f t="shared" si="3"/>
        <v/>
      </c>
      <c r="BP35" s="20" t="b">
        <f t="shared" si="4"/>
        <v>0</v>
      </c>
      <c r="BQ35" s="20" t="b">
        <f t="shared" si="5"/>
        <v>0</v>
      </c>
      <c r="BR35" s="20" t="b">
        <f t="shared" si="6"/>
        <v>0</v>
      </c>
      <c r="BS35" s="20" t="str">
        <f t="shared" si="7"/>
        <v/>
      </c>
      <c r="BT35" s="20" t="str">
        <f t="shared" si="8"/>
        <v/>
      </c>
      <c r="BU35" s="20" t="str">
        <f t="shared" si="9"/>
        <v/>
      </c>
      <c r="BV35" s="20" t="str">
        <f t="shared" si="10"/>
        <v/>
      </c>
      <c r="BW35" s="44" t="str">
        <f t="shared" si="11"/>
        <v/>
      </c>
      <c r="BX35" s="45" t="str">
        <f t="shared" si="30"/>
        <v>INCORRECT</v>
      </c>
      <c r="BY35" s="20" t="b">
        <f t="shared" si="31"/>
        <v>0</v>
      </c>
      <c r="BZ35" s="46" t="str">
        <f t="shared" si="12"/>
        <v/>
      </c>
      <c r="CA35" s="20" t="b">
        <f t="shared" si="13"/>
        <v>0</v>
      </c>
      <c r="CB35" s="20" t="b">
        <f t="shared" si="14"/>
        <v>0</v>
      </c>
      <c r="CC35" s="20" t="b">
        <f t="shared" si="15"/>
        <v>0</v>
      </c>
      <c r="CD35" s="20" t="b">
        <f t="shared" si="16"/>
        <v>0</v>
      </c>
      <c r="CE35" s="20" t="b">
        <f t="shared" si="17"/>
        <v>0</v>
      </c>
      <c r="CF35" s="20" t="b">
        <f t="shared" si="18"/>
        <v>0</v>
      </c>
      <c r="CG35" s="20" t="str">
        <f t="shared" si="19"/>
        <v/>
      </c>
      <c r="CH35" s="20" t="str">
        <f t="shared" si="20"/>
        <v/>
      </c>
      <c r="CI35" s="20" t="str">
        <f t="shared" si="21"/>
        <v/>
      </c>
      <c r="CJ35" s="20" t="str">
        <f t="shared" si="22"/>
        <v/>
      </c>
      <c r="CK35" s="20" t="str">
        <f t="shared" si="23"/>
        <v/>
      </c>
      <c r="CL35" s="20" t="str">
        <f t="shared" si="24"/>
        <v/>
      </c>
      <c r="CM35" s="46" t="str">
        <f t="shared" si="25"/>
        <v/>
      </c>
      <c r="CN35" s="46" t="str">
        <f t="shared" si="26"/>
        <v/>
      </c>
      <c r="CO35" s="47" t="str">
        <f t="shared" si="27"/>
        <v>NO</v>
      </c>
      <c r="CP35" s="47" t="str">
        <f t="shared" si="28"/>
        <v>NO</v>
      </c>
      <c r="CQ35" s="45" t="str">
        <f t="shared" si="32"/>
        <v>NO</v>
      </c>
      <c r="CR35" s="45" t="str">
        <f t="shared" si="33"/>
        <v>NO</v>
      </c>
      <c r="CS35" s="47" t="str">
        <f t="shared" si="34"/>
        <v>OK</v>
      </c>
      <c r="CT35" s="20" t="b">
        <f t="shared" si="35"/>
        <v>0</v>
      </c>
      <c r="CU35" s="20" t="b">
        <f t="shared" si="36"/>
        <v>0</v>
      </c>
      <c r="CV35" s="20" t="b">
        <f t="shared" si="37"/>
        <v>0</v>
      </c>
      <c r="CW35" s="20" t="b">
        <f t="shared" si="38"/>
        <v>0</v>
      </c>
      <c r="CX35" s="46" t="str">
        <f t="shared" si="39"/>
        <v>SEQUENCE INCORRECT</v>
      </c>
      <c r="CY35" s="48">
        <f>COUNTIF(B19:B34,T(B35))</f>
        <v>16</v>
      </c>
    </row>
    <row r="36" spans="1:103" s="20" customFormat="1" ht="20.100000000000001" customHeight="1" thickBot="1">
      <c r="A36" s="59"/>
      <c r="B36" s="126"/>
      <c r="C36" s="127"/>
      <c r="D36" s="126"/>
      <c r="E36" s="127"/>
      <c r="F36" s="126"/>
      <c r="G36" s="127"/>
      <c r="H36" s="139" t="str">
        <f>IF(AND(AG36="OK",R36="OK"),IF(AND(A36&lt;&gt;"",D36&lt;&gt;"",F36&lt;&gt;"",OR(D36&lt;=E17,D36="ABS"),OR(F36&lt;=G17,F36="ABS")),IF(AND(F36="ABS"),"ABS",IF(SUM(D36:F36)=0,"ZERO",SUM(D36,F36))),""),"")</f>
        <v/>
      </c>
      <c r="I36" s="140"/>
      <c r="J36" s="140"/>
      <c r="K36" s="140"/>
      <c r="L36" s="140"/>
      <c r="M36" s="140"/>
      <c r="N36" s="140"/>
      <c r="O36" s="140"/>
      <c r="P36" s="141"/>
      <c r="Q36" s="194"/>
      <c r="R36" s="49" t="str">
        <f t="shared" si="1"/>
        <v/>
      </c>
      <c r="S36" s="145" t="str">
        <f>IF(OR(AND(OR(D36&lt;=E17,D36=0,D36="ABS"),OR(F36&lt;=G17,F36=0,F36="ABS"))),IF(OR(AND(A36="",B36="",D36="",F36=""),AND(A36&lt;&gt;"",B36&lt;&gt;"",D36&lt;&gt;"",F36&lt;&gt;"", AG36="OK")),"","Given Marks or Format is incorrect"), "Given Marks or Format is incorrect")</f>
        <v/>
      </c>
      <c r="T36" s="146"/>
      <c r="U36" s="146"/>
      <c r="V36" s="146"/>
      <c r="W36" s="146"/>
      <c r="X36" s="147"/>
      <c r="Y36" s="93"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15"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5"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3" t="b">
        <f>IF(AND( EXACT(LEFT(B36,LEN(G8)), G8),ISNUMBER(INT(MID(B36,(LEN(G8)+1),1))),ISNUMBER(INT(MID(B36,(LEN(G8)+2),1))), MID(B36,(LEN(G8)+1),2)&lt;&gt;"00",OR(ISNUMBER(INT(MID(B36,(LEN(G8)+3),1))),MID(B36,(LEN(G8)+3),1)=""),  OR(AND(ISNUMBER(INT(MID(B36,(LEN(G8)+1),3))),MID(B36,(LEN(G8)+1),1)&lt;&gt;"0", MID(B36,(LEN(G8)+4),1)=""),AND((ISNUMBER(INT(MID(B36,(LEN(G8)+1),2)))),MID(B36,(LEN(G8)+3),1)=""))),"OK")</f>
        <v>0</v>
      </c>
      <c r="AC36" s="14"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5"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6"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0" t="b">
        <f t="shared" si="29"/>
        <v>0</v>
      </c>
      <c r="AG36" s="20" t="str">
        <f t="shared" si="2"/>
        <v>S# INCORRECT</v>
      </c>
      <c r="BO36" s="20" t="str">
        <f t="shared" si="3"/>
        <v/>
      </c>
      <c r="BP36" s="20" t="b">
        <f t="shared" si="4"/>
        <v>0</v>
      </c>
      <c r="BQ36" s="20" t="b">
        <f t="shared" si="5"/>
        <v>0</v>
      </c>
      <c r="BR36" s="20" t="b">
        <f t="shared" si="6"/>
        <v>0</v>
      </c>
      <c r="BS36" s="20" t="str">
        <f t="shared" si="7"/>
        <v/>
      </c>
      <c r="BT36" s="20" t="str">
        <f t="shared" si="8"/>
        <v/>
      </c>
      <c r="BU36" s="20" t="str">
        <f t="shared" si="9"/>
        <v/>
      </c>
      <c r="BV36" s="20" t="str">
        <f t="shared" si="10"/>
        <v/>
      </c>
      <c r="BW36" s="44" t="str">
        <f t="shared" si="11"/>
        <v/>
      </c>
      <c r="BX36" s="45" t="str">
        <f t="shared" si="30"/>
        <v>INCORRECT</v>
      </c>
      <c r="BY36" s="20" t="b">
        <f t="shared" si="31"/>
        <v>0</v>
      </c>
      <c r="BZ36" s="46" t="str">
        <f t="shared" si="12"/>
        <v/>
      </c>
      <c r="CA36" s="20" t="b">
        <f t="shared" si="13"/>
        <v>0</v>
      </c>
      <c r="CB36" s="20" t="b">
        <f t="shared" si="14"/>
        <v>0</v>
      </c>
      <c r="CC36" s="20" t="b">
        <f t="shared" si="15"/>
        <v>0</v>
      </c>
      <c r="CD36" s="20" t="b">
        <f t="shared" si="16"/>
        <v>0</v>
      </c>
      <c r="CE36" s="20" t="b">
        <f t="shared" si="17"/>
        <v>0</v>
      </c>
      <c r="CF36" s="20" t="b">
        <f t="shared" si="18"/>
        <v>0</v>
      </c>
      <c r="CG36" s="20" t="str">
        <f t="shared" si="19"/>
        <v/>
      </c>
      <c r="CH36" s="20" t="str">
        <f t="shared" si="20"/>
        <v/>
      </c>
      <c r="CI36" s="20" t="str">
        <f t="shared" si="21"/>
        <v/>
      </c>
      <c r="CJ36" s="20" t="str">
        <f t="shared" si="22"/>
        <v/>
      </c>
      <c r="CK36" s="20" t="str">
        <f t="shared" si="23"/>
        <v/>
      </c>
      <c r="CL36" s="20" t="str">
        <f t="shared" si="24"/>
        <v/>
      </c>
      <c r="CM36" s="46" t="str">
        <f t="shared" si="25"/>
        <v/>
      </c>
      <c r="CN36" s="46" t="str">
        <f t="shared" si="26"/>
        <v/>
      </c>
      <c r="CO36" s="47" t="str">
        <f t="shared" si="27"/>
        <v>NO</v>
      </c>
      <c r="CP36" s="47" t="str">
        <f t="shared" si="28"/>
        <v>NO</v>
      </c>
      <c r="CQ36" s="45" t="str">
        <f t="shared" si="32"/>
        <v>NO</v>
      </c>
      <c r="CR36" s="45" t="str">
        <f t="shared" si="33"/>
        <v>NO</v>
      </c>
      <c r="CS36" s="47" t="str">
        <f t="shared" si="34"/>
        <v>OK</v>
      </c>
      <c r="CT36" s="20" t="b">
        <f t="shared" si="35"/>
        <v>0</v>
      </c>
      <c r="CU36" s="20" t="b">
        <f t="shared" si="36"/>
        <v>0</v>
      </c>
      <c r="CV36" s="20" t="b">
        <f t="shared" si="37"/>
        <v>0</v>
      </c>
      <c r="CW36" s="20" t="b">
        <f t="shared" si="38"/>
        <v>0</v>
      </c>
      <c r="CX36" s="46" t="str">
        <f t="shared" si="39"/>
        <v>SEQUENCE INCORRECT</v>
      </c>
      <c r="CY36" s="48">
        <f>COUNTIF(B19:B35,T(B36))</f>
        <v>17</v>
      </c>
    </row>
    <row r="37" spans="1:103" s="20" customFormat="1" ht="20.100000000000001" customHeight="1" thickBot="1">
      <c r="A37" s="37"/>
      <c r="B37" s="126"/>
      <c r="C37" s="127"/>
      <c r="D37" s="126"/>
      <c r="E37" s="127"/>
      <c r="F37" s="126"/>
      <c r="G37" s="127"/>
      <c r="H37" s="139" t="str">
        <f>IF(AND(AG37="OK",R37="OK"),IF(AND(A37&lt;&gt;"",D37&lt;&gt;"",F37&lt;&gt;"",OR(D37&lt;=E17,D37="ABS"),OR(F37&lt;=G17,F37="ABS")),IF(AND(F37="ABS"),"ABS",IF(SUM(D37:F37)=0,"ZERO",SUM(D37,F37))),""),"")</f>
        <v/>
      </c>
      <c r="I37" s="140"/>
      <c r="J37" s="140"/>
      <c r="K37" s="140"/>
      <c r="L37" s="140"/>
      <c r="M37" s="140"/>
      <c r="N37" s="140"/>
      <c r="O37" s="140"/>
      <c r="P37" s="141"/>
      <c r="Q37" s="194"/>
      <c r="R37" s="49" t="str">
        <f t="shared" si="1"/>
        <v/>
      </c>
      <c r="S37" s="145" t="str">
        <f>IF(OR(AND(OR(D37&lt;=E17,D37=0,D37="ABS"),OR(F37&lt;=G17,F37=0,F37="ABS"))),IF(OR(AND(A37="",B37="",D37="",F37=""),AND(A37&lt;&gt;"",B37&lt;&gt;"",D37&lt;&gt;"",F37&lt;&gt;"", AG37="OK")),"","Given Marks or Format is incorrect"), "Given Marks or Format is incorrect")</f>
        <v/>
      </c>
      <c r="T37" s="146"/>
      <c r="U37" s="146"/>
      <c r="V37" s="146"/>
      <c r="W37" s="146"/>
      <c r="X37" s="147"/>
      <c r="Y37" s="93"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15"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5"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3" t="b">
        <f>IF(AND( EXACT(LEFT(B37,LEN(G8)), G8),ISNUMBER(INT(MID(B37,(LEN(G8)+1),1))),ISNUMBER(INT(MID(B37,(LEN(G8)+2),1))), MID(B37,(LEN(G8)+1),2)&lt;&gt;"00",OR(ISNUMBER(INT(MID(B37,(LEN(G8)+3),1))),MID(B37,(LEN(G8)+3),1)=""),  OR(AND(ISNUMBER(INT(MID(B37,(LEN(G8)+1),3))),MID(B37,(LEN(G8)+1),1)&lt;&gt;"0", MID(B37,(LEN(G8)+4),1)=""),AND((ISNUMBER(INT(MID(B37,(LEN(G8)+1),2)))),MID(B37,(LEN(G8)+3),1)=""))),"OK")</f>
        <v>0</v>
      </c>
      <c r="AC37" s="14"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5"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6"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0" t="b">
        <f t="shared" si="29"/>
        <v>0</v>
      </c>
      <c r="AG37" s="20" t="str">
        <f t="shared" si="2"/>
        <v>S# INCORRECT</v>
      </c>
      <c r="BO37" s="20" t="str">
        <f t="shared" si="3"/>
        <v/>
      </c>
      <c r="BP37" s="20" t="b">
        <f t="shared" si="4"/>
        <v>0</v>
      </c>
      <c r="BQ37" s="20" t="b">
        <f t="shared" si="5"/>
        <v>0</v>
      </c>
      <c r="BR37" s="20" t="b">
        <f t="shared" si="6"/>
        <v>0</v>
      </c>
      <c r="BS37" s="20" t="str">
        <f t="shared" si="7"/>
        <v/>
      </c>
      <c r="BT37" s="20" t="str">
        <f t="shared" si="8"/>
        <v/>
      </c>
      <c r="BU37" s="20" t="str">
        <f t="shared" si="9"/>
        <v/>
      </c>
      <c r="BV37" s="20" t="str">
        <f t="shared" si="10"/>
        <v/>
      </c>
      <c r="BW37" s="44" t="str">
        <f t="shared" si="11"/>
        <v/>
      </c>
      <c r="BX37" s="45" t="str">
        <f t="shared" si="30"/>
        <v>INCORRECT</v>
      </c>
      <c r="BY37" s="20" t="b">
        <f t="shared" si="31"/>
        <v>0</v>
      </c>
      <c r="BZ37" s="46" t="str">
        <f t="shared" si="12"/>
        <v/>
      </c>
      <c r="CA37" s="20" t="b">
        <f t="shared" si="13"/>
        <v>0</v>
      </c>
      <c r="CB37" s="20" t="b">
        <f t="shared" si="14"/>
        <v>0</v>
      </c>
      <c r="CC37" s="20" t="b">
        <f t="shared" si="15"/>
        <v>0</v>
      </c>
      <c r="CD37" s="20" t="b">
        <f t="shared" si="16"/>
        <v>0</v>
      </c>
      <c r="CE37" s="20" t="b">
        <f t="shared" si="17"/>
        <v>0</v>
      </c>
      <c r="CF37" s="20" t="b">
        <f t="shared" si="18"/>
        <v>0</v>
      </c>
      <c r="CG37" s="20" t="str">
        <f t="shared" si="19"/>
        <v/>
      </c>
      <c r="CH37" s="20" t="str">
        <f t="shared" si="20"/>
        <v/>
      </c>
      <c r="CI37" s="20" t="str">
        <f t="shared" si="21"/>
        <v/>
      </c>
      <c r="CJ37" s="20" t="str">
        <f t="shared" si="22"/>
        <v/>
      </c>
      <c r="CK37" s="20" t="str">
        <f t="shared" si="23"/>
        <v/>
      </c>
      <c r="CL37" s="20" t="str">
        <f t="shared" si="24"/>
        <v/>
      </c>
      <c r="CM37" s="46" t="str">
        <f t="shared" si="25"/>
        <v/>
      </c>
      <c r="CN37" s="46" t="str">
        <f t="shared" si="26"/>
        <v/>
      </c>
      <c r="CO37" s="47" t="str">
        <f t="shared" si="27"/>
        <v>NO</v>
      </c>
      <c r="CP37" s="47" t="str">
        <f t="shared" si="28"/>
        <v>NO</v>
      </c>
      <c r="CQ37" s="45" t="str">
        <f t="shared" si="32"/>
        <v>NO</v>
      </c>
      <c r="CR37" s="45" t="str">
        <f t="shared" si="33"/>
        <v>NO</v>
      </c>
      <c r="CS37" s="47" t="str">
        <f t="shared" si="34"/>
        <v>OK</v>
      </c>
      <c r="CT37" s="20" t="b">
        <f t="shared" si="35"/>
        <v>0</v>
      </c>
      <c r="CU37" s="20" t="b">
        <f t="shared" si="36"/>
        <v>0</v>
      </c>
      <c r="CV37" s="20" t="b">
        <f t="shared" si="37"/>
        <v>0</v>
      </c>
      <c r="CW37" s="20" t="b">
        <f t="shared" si="38"/>
        <v>0</v>
      </c>
      <c r="CX37" s="46" t="str">
        <f t="shared" si="39"/>
        <v>SEQUENCE INCORRECT</v>
      </c>
      <c r="CY37" s="48">
        <f>COUNTIF(B19:B36,T(B37))</f>
        <v>18</v>
      </c>
    </row>
    <row r="38" spans="1:103" s="20" customFormat="1" ht="20.100000000000001" customHeight="1" thickBot="1">
      <c r="A38" s="59"/>
      <c r="B38" s="126"/>
      <c r="C38" s="127"/>
      <c r="D38" s="126"/>
      <c r="E38" s="127"/>
      <c r="F38" s="126"/>
      <c r="G38" s="127"/>
      <c r="H38" s="139" t="str">
        <f>IF(AND(AG38="OK",R38="OK"),IF(AND(A38&lt;&gt;"",D38&lt;&gt;"",F38&lt;&gt;"",OR(D38&lt;=E17,D38="ABS"),OR(F38&lt;=G17,F38="ABS")),IF(AND(F38="ABS"),"ABS",IF(SUM(D38:F38)=0,"ZERO",SUM(D38,F38))),""),"")</f>
        <v/>
      </c>
      <c r="I38" s="140"/>
      <c r="J38" s="140"/>
      <c r="K38" s="140"/>
      <c r="L38" s="140"/>
      <c r="M38" s="140"/>
      <c r="N38" s="140"/>
      <c r="O38" s="140"/>
      <c r="P38" s="141"/>
      <c r="Q38" s="194"/>
      <c r="R38" s="49" t="str">
        <f t="shared" si="1"/>
        <v/>
      </c>
      <c r="S38" s="145" t="str">
        <f>IF(OR(AND(OR(D38&lt;=E17,D38=0,D38="ABS"),OR(F38&lt;=G17,F38=0,F38="ABS"))),IF(OR(AND(A38="",B38="",D38="",F38=""),AND(A38&lt;&gt;"",B38&lt;&gt;"",D38&lt;&gt;"",F38&lt;&gt;"", AG38="OK")),"","Given Marks or Format is incorrect"), "Given Marks or Format is incorrect")</f>
        <v/>
      </c>
      <c r="T38" s="146"/>
      <c r="U38" s="146"/>
      <c r="V38" s="146"/>
      <c r="W38" s="146"/>
      <c r="X38" s="147"/>
      <c r="Y38" s="93"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15"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5"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3" t="b">
        <f>IF(AND( EXACT(LEFT(B38,LEN(G8)), G8),ISNUMBER(INT(MID(B38,(LEN(G8)+1),1))),ISNUMBER(INT(MID(B38,(LEN(G8)+2),1))), MID(B38,(LEN(G8)+1),2)&lt;&gt;"00",OR(ISNUMBER(INT(MID(B38,(LEN(G8)+3),1))),MID(B38,(LEN(G8)+3),1)=""),  OR(AND(ISNUMBER(INT(MID(B38,(LEN(G8)+1),3))),MID(B38,(LEN(G8)+1),1)&lt;&gt;"0", MID(B38,(LEN(G8)+4),1)=""),AND((ISNUMBER(INT(MID(B38,(LEN(G8)+1),2)))),MID(B38,(LEN(G8)+3),1)=""))),"OK")</f>
        <v>0</v>
      </c>
      <c r="AC38" s="14"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5"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6"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0" t="b">
        <f t="shared" si="29"/>
        <v>0</v>
      </c>
      <c r="AG38" s="20" t="str">
        <f t="shared" si="2"/>
        <v>S# INCORRECT</v>
      </c>
      <c r="BO38" s="20" t="str">
        <f t="shared" si="3"/>
        <v/>
      </c>
      <c r="BP38" s="20" t="b">
        <f t="shared" si="4"/>
        <v>0</v>
      </c>
      <c r="BQ38" s="20" t="b">
        <f t="shared" si="5"/>
        <v>0</v>
      </c>
      <c r="BR38" s="20" t="b">
        <f t="shared" si="6"/>
        <v>0</v>
      </c>
      <c r="BS38" s="20" t="str">
        <f t="shared" si="7"/>
        <v/>
      </c>
      <c r="BT38" s="20" t="str">
        <f t="shared" si="8"/>
        <v/>
      </c>
      <c r="BU38" s="20" t="str">
        <f t="shared" si="9"/>
        <v/>
      </c>
      <c r="BV38" s="20" t="str">
        <f t="shared" si="10"/>
        <v/>
      </c>
      <c r="BW38" s="44" t="str">
        <f t="shared" si="11"/>
        <v/>
      </c>
      <c r="BX38" s="45" t="str">
        <f t="shared" si="30"/>
        <v>INCORRECT</v>
      </c>
      <c r="BY38" s="20" t="b">
        <f t="shared" si="31"/>
        <v>0</v>
      </c>
      <c r="BZ38" s="46" t="str">
        <f t="shared" si="12"/>
        <v/>
      </c>
      <c r="CA38" s="20" t="b">
        <f t="shared" si="13"/>
        <v>0</v>
      </c>
      <c r="CB38" s="20" t="b">
        <f t="shared" si="14"/>
        <v>0</v>
      </c>
      <c r="CC38" s="20" t="b">
        <f t="shared" si="15"/>
        <v>0</v>
      </c>
      <c r="CD38" s="20" t="b">
        <f t="shared" si="16"/>
        <v>0</v>
      </c>
      <c r="CE38" s="20" t="b">
        <f t="shared" si="17"/>
        <v>0</v>
      </c>
      <c r="CF38" s="20" t="b">
        <f t="shared" si="18"/>
        <v>0</v>
      </c>
      <c r="CG38" s="20" t="str">
        <f t="shared" si="19"/>
        <v/>
      </c>
      <c r="CH38" s="20" t="str">
        <f t="shared" si="20"/>
        <v/>
      </c>
      <c r="CI38" s="20" t="str">
        <f t="shared" si="21"/>
        <v/>
      </c>
      <c r="CJ38" s="20" t="str">
        <f t="shared" si="22"/>
        <v/>
      </c>
      <c r="CK38" s="20" t="str">
        <f t="shared" si="23"/>
        <v/>
      </c>
      <c r="CL38" s="20" t="str">
        <f t="shared" si="24"/>
        <v/>
      </c>
      <c r="CM38" s="46" t="str">
        <f t="shared" si="25"/>
        <v/>
      </c>
      <c r="CN38" s="46" t="str">
        <f t="shared" si="26"/>
        <v/>
      </c>
      <c r="CO38" s="47" t="str">
        <f t="shared" si="27"/>
        <v>NO</v>
      </c>
      <c r="CP38" s="47" t="str">
        <f t="shared" si="28"/>
        <v>NO</v>
      </c>
      <c r="CQ38" s="45" t="str">
        <f t="shared" si="32"/>
        <v>NO</v>
      </c>
      <c r="CR38" s="45" t="str">
        <f t="shared" si="33"/>
        <v>NO</v>
      </c>
      <c r="CS38" s="47" t="str">
        <f t="shared" si="34"/>
        <v>OK</v>
      </c>
      <c r="CT38" s="20" t="b">
        <f t="shared" si="35"/>
        <v>0</v>
      </c>
      <c r="CU38" s="20" t="b">
        <f t="shared" si="36"/>
        <v>0</v>
      </c>
      <c r="CV38" s="20" t="b">
        <f t="shared" si="37"/>
        <v>0</v>
      </c>
      <c r="CW38" s="20" t="b">
        <f t="shared" si="38"/>
        <v>0</v>
      </c>
      <c r="CX38" s="46" t="str">
        <f t="shared" si="39"/>
        <v>SEQUENCE INCORRECT</v>
      </c>
      <c r="CY38" s="48">
        <f>COUNTIF(B19:B37,T(B38))</f>
        <v>19</v>
      </c>
    </row>
    <row r="39" spans="1:103" ht="14.25" customHeight="1" thickBot="1">
      <c r="A39" s="42" t="s">
        <v>140</v>
      </c>
      <c r="B39" s="42" t="s">
        <v>140</v>
      </c>
      <c r="C39" s="151" t="s">
        <v>127</v>
      </c>
      <c r="D39" s="151"/>
      <c r="E39" s="151"/>
      <c r="F39" s="151"/>
      <c r="G39" s="151"/>
      <c r="H39" s="151"/>
      <c r="I39" s="151"/>
      <c r="J39" s="151"/>
      <c r="K39" s="151"/>
      <c r="L39" s="151"/>
      <c r="M39" s="151"/>
      <c r="N39" s="151"/>
      <c r="O39" s="151"/>
      <c r="P39" s="151"/>
      <c r="Q39" s="194"/>
      <c r="R39" s="19">
        <f>COUNTIF(R19:R38,"FORMAT INCORRECT")+COUNTIF(R19:R38,"SEQUENCE INCORRECT")</f>
        <v>0</v>
      </c>
      <c r="S39" s="142">
        <f>COUNTIF(S19:S38,"Given Marks or Format is incorrect")</f>
        <v>0</v>
      </c>
      <c r="T39" s="143"/>
      <c r="U39" s="143"/>
      <c r="V39" s="143"/>
      <c r="W39" s="143"/>
      <c r="X39" s="143"/>
      <c r="Y39" s="143"/>
      <c r="Z39" s="143"/>
      <c r="AA39" s="143"/>
      <c r="AB39" s="143"/>
      <c r="AC39" s="144"/>
    </row>
    <row r="40" spans="1:103" ht="11.25" customHeight="1" thickBot="1">
      <c r="A40" s="43" t="s">
        <v>140</v>
      </c>
      <c r="B40" s="43" t="s">
        <v>140</v>
      </c>
      <c r="C40" s="152"/>
      <c r="D40" s="152"/>
      <c r="E40" s="152"/>
      <c r="F40" s="152"/>
      <c r="G40" s="152"/>
      <c r="H40" s="152"/>
      <c r="I40" s="152"/>
      <c r="J40" s="152"/>
      <c r="K40" s="152"/>
      <c r="L40" s="152"/>
      <c r="M40" s="152"/>
      <c r="N40" s="152"/>
      <c r="O40" s="152"/>
      <c r="P40" s="152"/>
      <c r="Q40" s="194"/>
      <c r="R40" s="289"/>
      <c r="S40" s="289"/>
      <c r="T40" s="289"/>
      <c r="U40" s="289"/>
      <c r="V40" s="289"/>
      <c r="W40" s="289"/>
      <c r="X40" s="289"/>
      <c r="Y40" s="85"/>
      <c r="Z40" s="73"/>
      <c r="AA40" s="73"/>
    </row>
    <row r="41" spans="1:103" ht="15.75" customHeight="1">
      <c r="A41" s="231"/>
      <c r="B41" s="231"/>
      <c r="C41" s="231"/>
      <c r="D41" s="231"/>
      <c r="E41" s="231"/>
      <c r="F41" s="231"/>
      <c r="G41" s="231"/>
      <c r="H41" s="231"/>
      <c r="I41" s="231"/>
      <c r="J41" s="231"/>
      <c r="K41" s="231"/>
      <c r="L41" s="231"/>
      <c r="M41" s="231"/>
      <c r="N41" s="231"/>
      <c r="O41" s="231"/>
      <c r="P41" s="231"/>
      <c r="Q41" s="194"/>
      <c r="R41" s="221" t="s">
        <v>130</v>
      </c>
      <c r="S41" s="222"/>
      <c r="T41" s="223"/>
      <c r="U41" s="227">
        <f>SUM(R39:AC39)</f>
        <v>0</v>
      </c>
      <c r="V41" s="228"/>
      <c r="W41" s="218"/>
      <c r="X41" s="111"/>
      <c r="Y41" s="86"/>
      <c r="Z41" s="74"/>
      <c r="AA41" s="74"/>
    </row>
    <row r="42" spans="1:103" ht="24.75" customHeight="1" thickBot="1">
      <c r="A42" s="232"/>
      <c r="B42" s="232"/>
      <c r="C42" s="232"/>
      <c r="D42" s="232"/>
      <c r="E42" s="232"/>
      <c r="F42" s="232"/>
      <c r="G42" s="232"/>
      <c r="H42" s="232"/>
      <c r="I42" s="232"/>
      <c r="J42" s="232"/>
      <c r="K42" s="232"/>
      <c r="L42" s="232"/>
      <c r="M42" s="232"/>
      <c r="N42" s="232"/>
      <c r="O42" s="232"/>
      <c r="P42" s="232"/>
      <c r="Q42" s="194"/>
      <c r="R42" s="224"/>
      <c r="S42" s="225"/>
      <c r="T42" s="226"/>
      <c r="U42" s="229"/>
      <c r="V42" s="230"/>
      <c r="W42" s="218"/>
      <c r="X42" s="111"/>
      <c r="Y42" s="86"/>
      <c r="Z42" s="74"/>
      <c r="AA42" s="74"/>
    </row>
    <row r="43" spans="1:103" ht="15.75" customHeight="1">
      <c r="A43" s="148" t="s">
        <v>129</v>
      </c>
      <c r="B43" s="148"/>
      <c r="C43" s="148"/>
      <c r="D43" s="111"/>
      <c r="E43" s="111"/>
      <c r="F43" s="148" t="s">
        <v>16</v>
      </c>
      <c r="G43" s="148"/>
      <c r="H43" s="148"/>
      <c r="I43" s="148"/>
      <c r="J43" s="111"/>
      <c r="K43" s="111"/>
      <c r="L43" s="148" t="s">
        <v>17</v>
      </c>
      <c r="M43" s="148"/>
      <c r="N43" s="148"/>
      <c r="O43" s="148"/>
      <c r="P43" s="148"/>
      <c r="Q43" s="194"/>
      <c r="R43" s="202" t="s">
        <v>146</v>
      </c>
      <c r="S43" s="203"/>
      <c r="T43" s="203"/>
      <c r="U43" s="203"/>
      <c r="V43" s="203"/>
      <c r="W43" s="203"/>
      <c r="X43" s="204"/>
      <c r="Y43" s="83"/>
      <c r="Z43" s="72"/>
      <c r="AA43" s="72"/>
    </row>
    <row r="44" spans="1:103" ht="15.75" customHeight="1">
      <c r="A44" s="149"/>
      <c r="B44" s="149"/>
      <c r="C44" s="149"/>
      <c r="D44" s="111"/>
      <c r="E44" s="111"/>
      <c r="F44" s="149"/>
      <c r="G44" s="149"/>
      <c r="H44" s="149"/>
      <c r="I44" s="149"/>
      <c r="J44" s="111"/>
      <c r="K44" s="111"/>
      <c r="L44" s="149"/>
      <c r="M44" s="149"/>
      <c r="N44" s="149"/>
      <c r="O44" s="149"/>
      <c r="P44" s="149"/>
      <c r="Q44" s="194"/>
      <c r="R44" s="205"/>
      <c r="S44" s="206"/>
      <c r="T44" s="206"/>
      <c r="U44" s="206"/>
      <c r="V44" s="206"/>
      <c r="W44" s="206"/>
      <c r="X44" s="207"/>
      <c r="Y44" s="83"/>
      <c r="Z44" s="72"/>
      <c r="AA44" s="72"/>
    </row>
    <row r="45" spans="1:103" ht="15.75" customHeight="1">
      <c r="A45" s="150"/>
      <c r="B45" s="150"/>
      <c r="C45" s="150"/>
      <c r="D45" s="233"/>
      <c r="E45" s="233"/>
      <c r="F45" s="150"/>
      <c r="G45" s="150"/>
      <c r="H45" s="150"/>
      <c r="I45" s="150"/>
      <c r="J45" s="233"/>
      <c r="K45" s="233"/>
      <c r="L45" s="150"/>
      <c r="M45" s="150"/>
      <c r="N45" s="150"/>
      <c r="O45" s="150"/>
      <c r="P45" s="150"/>
      <c r="Q45" s="194"/>
      <c r="R45" s="205"/>
      <c r="S45" s="206"/>
      <c r="T45" s="206"/>
      <c r="U45" s="206"/>
      <c r="V45" s="206"/>
      <c r="W45" s="206"/>
      <c r="X45" s="207"/>
      <c r="Y45" s="83"/>
      <c r="Z45" s="72"/>
      <c r="AA45" s="72"/>
    </row>
    <row r="46" spans="1:103" ht="15.75" customHeight="1">
      <c r="A46" s="34" t="s">
        <v>13</v>
      </c>
      <c r="B46" s="252" t="s">
        <v>169</v>
      </c>
      <c r="C46" s="253"/>
      <c r="D46" s="253"/>
      <c r="E46" s="253"/>
      <c r="F46" s="253"/>
      <c r="G46" s="253"/>
      <c r="H46" s="253"/>
      <c r="I46" s="253"/>
      <c r="J46" s="253"/>
      <c r="K46" s="253"/>
      <c r="L46" s="253"/>
      <c r="M46" s="253"/>
      <c r="N46" s="253"/>
      <c r="O46" s="253"/>
      <c r="P46" s="254"/>
      <c r="Q46" s="194"/>
      <c r="R46" s="205"/>
      <c r="S46" s="206"/>
      <c r="T46" s="206"/>
      <c r="U46" s="206"/>
      <c r="V46" s="206"/>
      <c r="W46" s="206"/>
      <c r="X46" s="207"/>
      <c r="Y46" s="83"/>
      <c r="Z46" s="72"/>
      <c r="AA46" s="72"/>
    </row>
    <row r="47" spans="1:103" ht="12.75" customHeight="1" thickBot="1">
      <c r="A47" s="36">
        <f>$U$41</f>
        <v>0</v>
      </c>
      <c r="B47" s="255"/>
      <c r="C47" s="256"/>
      <c r="D47" s="256"/>
      <c r="E47" s="256"/>
      <c r="F47" s="256"/>
      <c r="G47" s="256"/>
      <c r="H47" s="256"/>
      <c r="I47" s="256"/>
      <c r="J47" s="256"/>
      <c r="K47" s="256"/>
      <c r="L47" s="256"/>
      <c r="M47" s="256"/>
      <c r="N47" s="256"/>
      <c r="O47" s="256"/>
      <c r="P47" s="257"/>
      <c r="Q47" s="194"/>
      <c r="R47" s="208"/>
      <c r="S47" s="209"/>
      <c r="T47" s="209"/>
      <c r="U47" s="209"/>
      <c r="V47" s="209"/>
      <c r="W47" s="209"/>
      <c r="X47" s="210"/>
      <c r="Y47" s="83"/>
      <c r="Z47" s="72"/>
      <c r="AA47" s="72"/>
    </row>
    <row r="48" spans="1:103" ht="15.75" customHeight="1">
      <c r="A48" s="231"/>
      <c r="B48" s="231"/>
      <c r="C48" s="231"/>
      <c r="D48" s="231"/>
      <c r="E48" s="231"/>
      <c r="F48" s="231"/>
      <c r="G48" s="231"/>
      <c r="H48" s="231"/>
      <c r="I48" s="231"/>
      <c r="J48" s="231"/>
      <c r="K48" s="231"/>
      <c r="L48" s="231"/>
      <c r="M48" s="231"/>
      <c r="N48" s="231"/>
      <c r="O48" s="231"/>
      <c r="P48" s="231"/>
      <c r="Q48" s="111"/>
      <c r="R48" s="117" t="s">
        <v>148</v>
      </c>
      <c r="S48" s="118"/>
      <c r="T48" s="118"/>
      <c r="U48" s="118"/>
      <c r="V48" s="118"/>
      <c r="W48" s="118"/>
      <c r="X48" s="118"/>
      <c r="Y48" s="118"/>
      <c r="Z48" s="118"/>
      <c r="AA48" s="118"/>
      <c r="AB48" s="118"/>
      <c r="AC48" s="119"/>
    </row>
    <row r="49" spans="1:29" ht="16.5" customHeight="1" thickBot="1">
      <c r="A49" s="232"/>
      <c r="B49" s="232"/>
      <c r="C49" s="232"/>
      <c r="D49" s="232"/>
      <c r="E49" s="232"/>
      <c r="F49" s="232"/>
      <c r="G49" s="232"/>
      <c r="H49" s="232"/>
      <c r="I49" s="232"/>
      <c r="J49" s="232"/>
      <c r="K49" s="232"/>
      <c r="L49" s="232"/>
      <c r="M49" s="232"/>
      <c r="N49" s="232"/>
      <c r="O49" s="232"/>
      <c r="P49" s="232"/>
      <c r="Q49" s="111"/>
      <c r="R49" s="120"/>
      <c r="S49" s="121"/>
      <c r="T49" s="121"/>
      <c r="U49" s="121"/>
      <c r="V49" s="121"/>
      <c r="W49" s="121"/>
      <c r="X49" s="121"/>
      <c r="Y49" s="121"/>
      <c r="Z49" s="121"/>
      <c r="AA49" s="121"/>
      <c r="AB49" s="121"/>
      <c r="AC49" s="122"/>
    </row>
    <row r="50" spans="1:29" ht="21" thickBot="1">
      <c r="A50" s="232"/>
      <c r="B50" s="232"/>
      <c r="C50" s="232"/>
      <c r="D50" s="232"/>
      <c r="E50" s="232"/>
      <c r="F50" s="232"/>
      <c r="G50" s="232"/>
      <c r="H50" s="232"/>
      <c r="I50" s="232"/>
      <c r="J50" s="232"/>
      <c r="K50" s="232"/>
      <c r="L50" s="232"/>
      <c r="M50" s="232"/>
      <c r="N50" s="232"/>
      <c r="O50" s="232"/>
      <c r="P50" s="232"/>
      <c r="Q50" s="111"/>
      <c r="R50" s="50" t="s">
        <v>7</v>
      </c>
      <c r="S50" s="123" t="s">
        <v>8</v>
      </c>
      <c r="T50" s="124"/>
      <c r="U50" s="125"/>
      <c r="V50" s="114" t="s">
        <v>154</v>
      </c>
      <c r="W50" s="115"/>
      <c r="X50" s="115"/>
      <c r="Y50" s="115"/>
      <c r="Z50" s="115"/>
      <c r="AA50" s="115"/>
      <c r="AB50" s="115"/>
      <c r="AC50" s="116"/>
    </row>
    <row r="51" spans="1:29" ht="16.5" thickBot="1">
      <c r="A51" s="232"/>
      <c r="B51" s="232"/>
      <c r="C51" s="232"/>
      <c r="D51" s="232"/>
      <c r="E51" s="232"/>
      <c r="F51" s="232"/>
      <c r="G51" s="232"/>
      <c r="H51" s="232"/>
      <c r="I51" s="232"/>
      <c r="J51" s="232"/>
      <c r="K51" s="232"/>
      <c r="L51" s="232"/>
      <c r="M51" s="232"/>
      <c r="N51" s="232"/>
      <c r="O51" s="232"/>
      <c r="P51" s="232"/>
      <c r="Q51" s="111"/>
      <c r="R51" s="51">
        <v>1</v>
      </c>
      <c r="S51" s="112" t="s">
        <v>141</v>
      </c>
      <c r="T51" s="113"/>
      <c r="U51" s="113"/>
      <c r="V51" s="58">
        <v>1</v>
      </c>
      <c r="W51" s="110" t="s">
        <v>155</v>
      </c>
      <c r="X51" s="110"/>
      <c r="Y51" s="90"/>
      <c r="Z51" s="78"/>
      <c r="AA51" s="78"/>
      <c r="AB51" s="52"/>
      <c r="AC51" s="53"/>
    </row>
    <row r="52" spans="1:29" ht="16.5" thickBot="1">
      <c r="A52" s="232"/>
      <c r="B52" s="232"/>
      <c r="C52" s="232"/>
      <c r="D52" s="232"/>
      <c r="E52" s="232"/>
      <c r="F52" s="232"/>
      <c r="G52" s="232"/>
      <c r="H52" s="232"/>
      <c r="I52" s="232"/>
      <c r="J52" s="232"/>
      <c r="K52" s="232"/>
      <c r="L52" s="232"/>
      <c r="M52" s="232"/>
      <c r="N52" s="232"/>
      <c r="O52" s="232"/>
      <c r="P52" s="232"/>
      <c r="Q52" s="111"/>
      <c r="R52" s="51">
        <v>2</v>
      </c>
      <c r="S52" s="112" t="s">
        <v>142</v>
      </c>
      <c r="T52" s="113"/>
      <c r="U52" s="113"/>
      <c r="V52" s="58">
        <v>2</v>
      </c>
      <c r="W52" s="110" t="s">
        <v>156</v>
      </c>
      <c r="X52" s="110"/>
      <c r="Y52" s="92"/>
      <c r="Z52" s="80"/>
      <c r="AA52" s="80"/>
      <c r="AB52" s="54"/>
      <c r="AC52" s="55"/>
    </row>
    <row r="53" spans="1:29" ht="16.5" thickBot="1">
      <c r="A53" s="232"/>
      <c r="B53" s="232"/>
      <c r="C53" s="232"/>
      <c r="D53" s="232"/>
      <c r="E53" s="232"/>
      <c r="F53" s="232"/>
      <c r="G53" s="232"/>
      <c r="H53" s="232"/>
      <c r="I53" s="232"/>
      <c r="J53" s="232"/>
      <c r="K53" s="232"/>
      <c r="L53" s="232"/>
      <c r="M53" s="232"/>
      <c r="N53" s="232"/>
      <c r="O53" s="232"/>
      <c r="P53" s="232"/>
      <c r="Q53" s="111"/>
      <c r="R53" s="51">
        <v>3</v>
      </c>
      <c r="S53" s="112" t="s">
        <v>149</v>
      </c>
      <c r="T53" s="113"/>
      <c r="U53" s="113"/>
      <c r="V53" s="58">
        <v>3</v>
      </c>
      <c r="W53" s="110" t="s">
        <v>157</v>
      </c>
      <c r="X53" s="110"/>
      <c r="Y53" s="92"/>
      <c r="Z53" s="80"/>
      <c r="AA53" s="80"/>
      <c r="AB53" s="54"/>
      <c r="AC53" s="55"/>
    </row>
    <row r="54" spans="1:29" ht="16.5" thickBot="1">
      <c r="A54" s="232"/>
      <c r="B54" s="232"/>
      <c r="C54" s="232"/>
      <c r="D54" s="232"/>
      <c r="E54" s="232"/>
      <c r="F54" s="232"/>
      <c r="G54" s="232"/>
      <c r="H54" s="232"/>
      <c r="I54" s="232"/>
      <c r="J54" s="232"/>
      <c r="K54" s="232"/>
      <c r="L54" s="232"/>
      <c r="M54" s="232"/>
      <c r="N54" s="232"/>
      <c r="O54" s="232"/>
      <c r="P54" s="232"/>
      <c r="Q54" s="111"/>
      <c r="R54" s="51">
        <v>4</v>
      </c>
      <c r="S54" s="112" t="s">
        <v>150</v>
      </c>
      <c r="T54" s="113"/>
      <c r="U54" s="113"/>
      <c r="V54" s="58">
        <v>4</v>
      </c>
      <c r="W54" s="110" t="s">
        <v>158</v>
      </c>
      <c r="X54" s="110"/>
      <c r="Y54" s="92"/>
      <c r="Z54" s="80"/>
      <c r="AA54" s="80"/>
      <c r="AB54" s="54"/>
      <c r="AC54" s="55"/>
    </row>
    <row r="55" spans="1:29" ht="16.5" thickBot="1">
      <c r="A55" s="232"/>
      <c r="B55" s="232"/>
      <c r="C55" s="232"/>
      <c r="D55" s="232"/>
      <c r="E55" s="232"/>
      <c r="F55" s="232"/>
      <c r="G55" s="232"/>
      <c r="H55" s="232"/>
      <c r="I55" s="232"/>
      <c r="J55" s="232"/>
      <c r="K55" s="232"/>
      <c r="L55" s="232"/>
      <c r="M55" s="232"/>
      <c r="N55" s="232"/>
      <c r="O55" s="232"/>
      <c r="P55" s="232"/>
      <c r="Q55" s="111"/>
      <c r="R55" s="51">
        <v>5</v>
      </c>
      <c r="S55" s="112" t="s">
        <v>151</v>
      </c>
      <c r="T55" s="113"/>
      <c r="U55" s="113"/>
      <c r="V55" s="58">
        <v>5</v>
      </c>
      <c r="W55" s="110" t="s">
        <v>159</v>
      </c>
      <c r="X55" s="110"/>
      <c r="Y55" s="92"/>
      <c r="Z55" s="80"/>
      <c r="AA55" s="80"/>
      <c r="AB55" s="54"/>
      <c r="AC55" s="55"/>
    </row>
    <row r="56" spans="1:29" ht="16.5" thickBot="1">
      <c r="A56" s="232"/>
      <c r="B56" s="232"/>
      <c r="C56" s="232"/>
      <c r="D56" s="232"/>
      <c r="E56" s="232"/>
      <c r="F56" s="232"/>
      <c r="G56" s="232"/>
      <c r="H56" s="232"/>
      <c r="I56" s="232"/>
      <c r="J56" s="232"/>
      <c r="K56" s="232"/>
      <c r="L56" s="232"/>
      <c r="M56" s="232"/>
      <c r="N56" s="232"/>
      <c r="O56" s="232"/>
      <c r="P56" s="232"/>
      <c r="Q56" s="111"/>
      <c r="R56" s="51">
        <v>6</v>
      </c>
      <c r="S56" s="112" t="s">
        <v>152</v>
      </c>
      <c r="T56" s="113"/>
      <c r="U56" s="113"/>
      <c r="V56" s="58">
        <v>6</v>
      </c>
      <c r="W56" s="110" t="s">
        <v>160</v>
      </c>
      <c r="X56" s="110"/>
      <c r="Y56" s="92"/>
      <c r="Z56" s="80"/>
      <c r="AA56" s="80"/>
      <c r="AB56" s="54"/>
      <c r="AC56" s="55"/>
    </row>
    <row r="57" spans="1:29" ht="16.5" thickBot="1">
      <c r="A57" s="232"/>
      <c r="B57" s="232"/>
      <c r="C57" s="232"/>
      <c r="D57" s="232"/>
      <c r="E57" s="232"/>
      <c r="F57" s="232"/>
      <c r="G57" s="232"/>
      <c r="H57" s="232"/>
      <c r="I57" s="232"/>
      <c r="J57" s="232"/>
      <c r="K57" s="232"/>
      <c r="L57" s="232"/>
      <c r="M57" s="232"/>
      <c r="N57" s="232"/>
      <c r="O57" s="232"/>
      <c r="P57" s="232"/>
      <c r="Q57" s="111"/>
      <c r="R57" s="51">
        <v>7</v>
      </c>
      <c r="S57" s="112" t="s">
        <v>153</v>
      </c>
      <c r="T57" s="113"/>
      <c r="U57" s="113"/>
      <c r="V57" s="58">
        <v>7</v>
      </c>
      <c r="W57" s="110" t="s">
        <v>161</v>
      </c>
      <c r="X57" s="110"/>
      <c r="Y57" s="84"/>
      <c r="Z57" s="71"/>
      <c r="AA57" s="71"/>
      <c r="AB57" s="56"/>
      <c r="AC57" s="57"/>
    </row>
    <row r="58" spans="1:29">
      <c r="B58" s="2"/>
      <c r="C58" s="2"/>
      <c r="Q58" s="111"/>
    </row>
    <row r="59" spans="1:29">
      <c r="B59" s="2"/>
      <c r="C59" s="2"/>
      <c r="Q59" s="111"/>
    </row>
    <row r="60" spans="1:29">
      <c r="B60" s="2"/>
      <c r="C60" s="2"/>
      <c r="Q60" s="111"/>
    </row>
    <row r="61" spans="1:29">
      <c r="B61" s="2"/>
      <c r="C61" s="2"/>
      <c r="Q61" s="111"/>
    </row>
    <row r="62" spans="1:29">
      <c r="B62" s="2"/>
      <c r="C62" s="2"/>
      <c r="Q62" s="111"/>
    </row>
    <row r="63" spans="1:29">
      <c r="B63" s="2"/>
      <c r="C63" s="2"/>
      <c r="Q63" s="111"/>
    </row>
    <row r="64" spans="1:29">
      <c r="B64" s="2"/>
      <c r="C64" s="2"/>
      <c r="Q64" s="111"/>
    </row>
    <row r="65" spans="2:17">
      <c r="B65" s="2"/>
      <c r="C65" s="2"/>
      <c r="Q65" s="111"/>
    </row>
    <row r="66" spans="2:17">
      <c r="B66" s="2"/>
      <c r="C66" s="2"/>
      <c r="Q66" s="111"/>
    </row>
    <row r="67" spans="2:17">
      <c r="B67" s="2"/>
      <c r="C67" s="2"/>
      <c r="Q67" s="111"/>
    </row>
  </sheetData>
  <sheetProtection password="8D2A" sheet="1" objects="1" scenarios="1" selectLockedCells="1" autoFilter="0"/>
  <autoFilter ref="A18:C18">
    <filterColumn colId="1" showButton="0"/>
  </autoFilter>
  <dataConsolidate/>
  <mergeCells count="180">
    <mergeCell ref="A48:P57"/>
    <mergeCell ref="C39:P40"/>
    <mergeCell ref="F18:G18"/>
    <mergeCell ref="H18:P18"/>
    <mergeCell ref="S18:X18"/>
    <mergeCell ref="D43:E45"/>
    <mergeCell ref="A41:P42"/>
    <mergeCell ref="R41:T42"/>
    <mergeCell ref="U41:V42"/>
    <mergeCell ref="W41:X42"/>
    <mergeCell ref="S39:AC39"/>
    <mergeCell ref="R40:X40"/>
    <mergeCell ref="J43:K45"/>
    <mergeCell ref="B36:C36"/>
    <mergeCell ref="D36:E36"/>
    <mergeCell ref="F36:G36"/>
    <mergeCell ref="H36:P36"/>
    <mergeCell ref="S36:X36"/>
    <mergeCell ref="B37:C37"/>
    <mergeCell ref="D37:E37"/>
    <mergeCell ref="A43:C45"/>
    <mergeCell ref="F43:I45"/>
    <mergeCell ref="L43:P45"/>
    <mergeCell ref="R43:X47"/>
    <mergeCell ref="B46:P47"/>
    <mergeCell ref="B38:C38"/>
    <mergeCell ref="D38:E38"/>
    <mergeCell ref="F38:G38"/>
    <mergeCell ref="H38:P38"/>
    <mergeCell ref="S38:X38"/>
    <mergeCell ref="F37:G37"/>
    <mergeCell ref="H37:P37"/>
    <mergeCell ref="S37:X37"/>
    <mergeCell ref="B34:C34"/>
    <mergeCell ref="D34:E34"/>
    <mergeCell ref="F34:G34"/>
    <mergeCell ref="H34:P34"/>
    <mergeCell ref="S34:X34"/>
    <mergeCell ref="B35:C35"/>
    <mergeCell ref="D35:E35"/>
    <mergeCell ref="F35:G35"/>
    <mergeCell ref="H35:P35"/>
    <mergeCell ref="S35:X35"/>
    <mergeCell ref="B32:C32"/>
    <mergeCell ref="D32:E32"/>
    <mergeCell ref="F32:G32"/>
    <mergeCell ref="H32:P32"/>
    <mergeCell ref="S32:X32"/>
    <mergeCell ref="B33:C33"/>
    <mergeCell ref="D33:E33"/>
    <mergeCell ref="F33:G33"/>
    <mergeCell ref="H33:P33"/>
    <mergeCell ref="S33:X33"/>
    <mergeCell ref="B30:C30"/>
    <mergeCell ref="D30:E30"/>
    <mergeCell ref="F30:G30"/>
    <mergeCell ref="H30:P30"/>
    <mergeCell ref="S30:X30"/>
    <mergeCell ref="B31:C31"/>
    <mergeCell ref="D31:E31"/>
    <mergeCell ref="F31:G31"/>
    <mergeCell ref="H31:P31"/>
    <mergeCell ref="S31:X31"/>
    <mergeCell ref="B28:C28"/>
    <mergeCell ref="D28:E28"/>
    <mergeCell ref="F28:G28"/>
    <mergeCell ref="H28:P28"/>
    <mergeCell ref="S28:X28"/>
    <mergeCell ref="B29:C29"/>
    <mergeCell ref="D29:E29"/>
    <mergeCell ref="F29:G29"/>
    <mergeCell ref="H29:P29"/>
    <mergeCell ref="S29:X29"/>
    <mergeCell ref="B26:C26"/>
    <mergeCell ref="D26:E26"/>
    <mergeCell ref="F26:G26"/>
    <mergeCell ref="H26:P26"/>
    <mergeCell ref="S26:X26"/>
    <mergeCell ref="B27:C27"/>
    <mergeCell ref="D27:E27"/>
    <mergeCell ref="F27:G27"/>
    <mergeCell ref="H27:P27"/>
    <mergeCell ref="S27:X27"/>
    <mergeCell ref="B24:C24"/>
    <mergeCell ref="D24:E24"/>
    <mergeCell ref="F24:G24"/>
    <mergeCell ref="H24:P24"/>
    <mergeCell ref="S24:X24"/>
    <mergeCell ref="B25:C25"/>
    <mergeCell ref="D25:E25"/>
    <mergeCell ref="F25:G25"/>
    <mergeCell ref="H25:P25"/>
    <mergeCell ref="S25:X25"/>
    <mergeCell ref="D18:E18"/>
    <mergeCell ref="F21:G21"/>
    <mergeCell ref="B19:C19"/>
    <mergeCell ref="D19:E19"/>
    <mergeCell ref="F19:G19"/>
    <mergeCell ref="H19:P19"/>
    <mergeCell ref="S19:X19"/>
    <mergeCell ref="B12:C17"/>
    <mergeCell ref="D12:N13"/>
    <mergeCell ref="O12:P13"/>
    <mergeCell ref="H14:P16"/>
    <mergeCell ref="B22:C22"/>
    <mergeCell ref="D22:E22"/>
    <mergeCell ref="F22:G22"/>
    <mergeCell ref="H22:P22"/>
    <mergeCell ref="S22:X22"/>
    <mergeCell ref="B23:C23"/>
    <mergeCell ref="D23:E23"/>
    <mergeCell ref="F23:G23"/>
    <mergeCell ref="H23:P23"/>
    <mergeCell ref="S23:X23"/>
    <mergeCell ref="A5:P5"/>
    <mergeCell ref="A6:D6"/>
    <mergeCell ref="E6:P6"/>
    <mergeCell ref="B4:C4"/>
    <mergeCell ref="D4:K4"/>
    <mergeCell ref="U6:X10"/>
    <mergeCell ref="K10:P10"/>
    <mergeCell ref="G8:H8"/>
    <mergeCell ref="I8:M8"/>
    <mergeCell ref="N8:P8"/>
    <mergeCell ref="B9:K9"/>
    <mergeCell ref="A10:B10"/>
    <mergeCell ref="C10:G10"/>
    <mergeCell ref="H10:J10"/>
    <mergeCell ref="L9:N9"/>
    <mergeCell ref="O9:P9"/>
    <mergeCell ref="A7:B7"/>
    <mergeCell ref="C7:P7"/>
    <mergeCell ref="E8:F8"/>
    <mergeCell ref="R1:T16"/>
    <mergeCell ref="A1:A4"/>
    <mergeCell ref="D11:E11"/>
    <mergeCell ref="D14:E16"/>
    <mergeCell ref="F14:G16"/>
    <mergeCell ref="O1:P3"/>
    <mergeCell ref="Q1:Q47"/>
    <mergeCell ref="A12:A17"/>
    <mergeCell ref="B20:C20"/>
    <mergeCell ref="D20:E20"/>
    <mergeCell ref="F20:G20"/>
    <mergeCell ref="H20:P20"/>
    <mergeCell ref="S20:X20"/>
    <mergeCell ref="B21:C21"/>
    <mergeCell ref="D21:E21"/>
    <mergeCell ref="B18:C18"/>
    <mergeCell ref="H21:P21"/>
    <mergeCell ref="S21:X21"/>
    <mergeCell ref="H17:O17"/>
    <mergeCell ref="S17:X17"/>
    <mergeCell ref="B2:N3"/>
    <mergeCell ref="B1:N1"/>
    <mergeCell ref="F11:G11"/>
    <mergeCell ref="A11:C11"/>
    <mergeCell ref="H11:P11"/>
    <mergeCell ref="U11:X16"/>
    <mergeCell ref="U1:X1"/>
    <mergeCell ref="U2:X5"/>
    <mergeCell ref="L4:P4"/>
    <mergeCell ref="W56:X56"/>
    <mergeCell ref="W57:X57"/>
    <mergeCell ref="S56:U56"/>
    <mergeCell ref="S57:U57"/>
    <mergeCell ref="Q48:Q67"/>
    <mergeCell ref="V50:AC50"/>
    <mergeCell ref="W51:X51"/>
    <mergeCell ref="W52:X52"/>
    <mergeCell ref="W53:X53"/>
    <mergeCell ref="W54:X54"/>
    <mergeCell ref="R48:AC49"/>
    <mergeCell ref="S50:U50"/>
    <mergeCell ref="S51:U51"/>
    <mergeCell ref="S52:U52"/>
    <mergeCell ref="S53:U53"/>
    <mergeCell ref="S54:U54"/>
    <mergeCell ref="S55:U55"/>
    <mergeCell ref="W55:X55"/>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45057" r:id="rId3"/>
    <oleObject progId="PBrush" shapeId="45058" r:id="rId4"/>
  </oleObjects>
</worksheet>
</file>

<file path=xl/worksheets/sheet9.xml><?xml version="1.0" encoding="utf-8"?>
<worksheet xmlns="http://schemas.openxmlformats.org/spreadsheetml/2006/main" xmlns:r="http://schemas.openxmlformats.org/officeDocument/2006/relationships">
  <sheetPr codeName="Sheet9"/>
  <dimension ref="A1:CY67"/>
  <sheetViews>
    <sheetView workbookViewId="0">
      <selection activeCell="A19" sqref="A19"/>
    </sheetView>
  </sheetViews>
  <sheetFormatPr defaultRowHeight="15.75"/>
  <cols>
    <col min="1" max="1" width="9.85546875" style="2" customWidth="1"/>
    <col min="2" max="2" width="8.7109375" style="22" customWidth="1"/>
    <col min="3" max="3" width="5.7109375" style="22" customWidth="1"/>
    <col min="4" max="4" width="8" style="2" customWidth="1"/>
    <col min="5" max="5" width="4.140625" style="2" customWidth="1"/>
    <col min="6" max="6" width="7" style="2" customWidth="1"/>
    <col min="7" max="7" width="5.140625" style="2" customWidth="1"/>
    <col min="8" max="8" width="7" style="2" customWidth="1"/>
    <col min="9" max="9" width="3.28515625" style="2" customWidth="1"/>
    <col min="10" max="10" width="7.28515625" style="2" customWidth="1"/>
    <col min="11" max="11" width="2.5703125" style="2" customWidth="1"/>
    <col min="12" max="12" width="7.42578125" style="2" customWidth="1"/>
    <col min="13" max="13" width="1.85546875" style="2" customWidth="1"/>
    <col min="14" max="14" width="7" style="2" customWidth="1"/>
    <col min="15" max="15" width="4.140625" style="2" customWidth="1"/>
    <col min="16" max="16" width="7.140625" style="2" customWidth="1"/>
    <col min="17" max="17" width="3.7109375" style="2" customWidth="1"/>
    <col min="18" max="18" width="19.85546875" style="2" customWidth="1"/>
    <col min="19" max="19" width="9.140625" style="2"/>
    <col min="20" max="20" width="4.7109375" style="2" customWidth="1"/>
    <col min="21" max="21" width="7.140625" style="2" customWidth="1"/>
    <col min="22" max="22" width="8" style="2" customWidth="1"/>
    <col min="23" max="23" width="6.28515625" style="2" customWidth="1"/>
    <col min="24" max="24" width="16.28515625" style="2" customWidth="1"/>
    <col min="25" max="27" width="16.28515625" style="2" hidden="1" customWidth="1"/>
    <col min="28" max="29" width="11.140625" style="2" hidden="1" customWidth="1"/>
    <col min="30" max="30" width="10.7109375" style="2" hidden="1" customWidth="1"/>
    <col min="31" max="31" width="11.140625" style="2" hidden="1" customWidth="1"/>
    <col min="32" max="32" width="11" style="2" hidden="1" customWidth="1"/>
    <col min="33" max="33" width="11.140625" style="2" hidden="1" customWidth="1"/>
    <col min="34" max="34" width="11.42578125" style="2" hidden="1" customWidth="1"/>
    <col min="35" max="35" width="11.85546875" style="2" hidden="1" customWidth="1"/>
    <col min="36" max="36" width="11.7109375" style="2" hidden="1" customWidth="1"/>
    <col min="37" max="37" width="11.42578125" style="2" hidden="1" customWidth="1"/>
    <col min="38" max="38" width="11.28515625" style="2" hidden="1" customWidth="1"/>
    <col min="39" max="40" width="11.7109375" style="2" hidden="1" customWidth="1"/>
    <col min="41" max="41" width="11" style="2" hidden="1" customWidth="1"/>
    <col min="42" max="42" width="11.42578125" style="2" hidden="1" customWidth="1"/>
    <col min="43" max="43" width="11.5703125" style="2" hidden="1" customWidth="1"/>
    <col min="44" max="44" width="11.85546875" style="2" hidden="1" customWidth="1"/>
    <col min="45" max="45" width="12.28515625" style="2" hidden="1" customWidth="1"/>
    <col min="46" max="46" width="11.85546875" style="2" hidden="1" customWidth="1"/>
    <col min="47" max="48" width="11.7109375" style="2" hidden="1" customWidth="1"/>
    <col min="49" max="49" width="11.42578125" style="2" hidden="1" customWidth="1"/>
    <col min="50" max="50" width="11.28515625" style="2" hidden="1" customWidth="1"/>
    <col min="51" max="51" width="11.7109375" style="2" hidden="1" customWidth="1"/>
    <col min="52" max="54" width="11.85546875" style="2" hidden="1" customWidth="1"/>
    <col min="55" max="55" width="11.7109375" style="2" hidden="1" customWidth="1"/>
    <col min="56" max="56" width="12.140625" style="2" hidden="1" customWidth="1"/>
    <col min="57" max="57" width="11.85546875" style="2" hidden="1" customWidth="1"/>
    <col min="58" max="58" width="12" style="2" hidden="1" customWidth="1"/>
    <col min="59" max="60" width="12.7109375" style="2" hidden="1" customWidth="1"/>
    <col min="61" max="61" width="12.5703125" style="2" hidden="1" customWidth="1"/>
    <col min="62" max="62" width="12.28515625" style="2" hidden="1" customWidth="1"/>
    <col min="63" max="63" width="12.5703125" style="2" hidden="1" customWidth="1"/>
    <col min="64" max="64" width="12.7109375" style="2" hidden="1" customWidth="1"/>
    <col min="65" max="65" width="12.85546875" style="2" hidden="1" customWidth="1"/>
    <col min="66" max="66" width="13.140625" style="2" hidden="1" customWidth="1"/>
    <col min="67" max="67" width="13" style="2" hidden="1" customWidth="1"/>
    <col min="68" max="69" width="13.28515625" style="2" hidden="1" customWidth="1"/>
    <col min="70" max="70" width="12.7109375" style="2" hidden="1" customWidth="1"/>
    <col min="71" max="72" width="13.42578125" style="2" hidden="1" customWidth="1"/>
    <col min="73" max="73" width="13" style="2" hidden="1" customWidth="1"/>
    <col min="74" max="74" width="13.5703125" style="2" hidden="1" customWidth="1"/>
    <col min="75" max="75" width="13.85546875" style="2" hidden="1" customWidth="1"/>
    <col min="76" max="76" width="13.5703125" style="2" hidden="1" customWidth="1"/>
    <col min="77" max="78" width="13.42578125" style="2" hidden="1" customWidth="1"/>
    <col min="79" max="79" width="12.7109375" style="2" hidden="1" customWidth="1"/>
    <col min="80" max="82" width="12.85546875" style="2" hidden="1" customWidth="1"/>
    <col min="83" max="83" width="12.7109375" style="2" hidden="1" customWidth="1"/>
    <col min="84" max="84" width="12.85546875" style="2" hidden="1" customWidth="1"/>
    <col min="85" max="85" width="13.42578125" style="2" hidden="1" customWidth="1"/>
    <col min="86" max="86" width="13.140625" style="2" hidden="1" customWidth="1"/>
    <col min="87" max="87" width="13.7109375" style="2" hidden="1" customWidth="1"/>
    <col min="88" max="88" width="13.42578125" style="2" hidden="1" customWidth="1"/>
    <col min="89" max="89" width="12.28515625" style="2" hidden="1" customWidth="1"/>
    <col min="90" max="90" width="12" style="2" hidden="1" customWidth="1"/>
    <col min="91" max="91" width="12.140625" style="2" hidden="1" customWidth="1"/>
    <col min="92" max="92" width="11.42578125" style="2" hidden="1" customWidth="1"/>
    <col min="93" max="93" width="11.140625" style="2" hidden="1" customWidth="1"/>
    <col min="94" max="94" width="10.5703125" style="2" hidden="1" customWidth="1"/>
    <col min="95" max="95" width="9.140625" style="2" hidden="1" customWidth="1"/>
    <col min="96" max="96" width="9.7109375" style="2" hidden="1" customWidth="1"/>
    <col min="97" max="97" width="9.42578125" style="2" hidden="1" customWidth="1"/>
    <col min="98" max="98" width="9.5703125" style="2" hidden="1" customWidth="1"/>
    <col min="99" max="101" width="9.140625" style="2" hidden="1" customWidth="1"/>
    <col min="102" max="102" width="7.85546875" style="2" hidden="1" customWidth="1"/>
    <col min="103" max="103" width="8.42578125" style="2" hidden="1" customWidth="1"/>
    <col min="104" max="16384" width="9.140625" style="2"/>
  </cols>
  <sheetData>
    <row r="1" spans="1:34" s="20" customFormat="1" ht="15.75" customHeight="1" thickBot="1">
      <c r="A1" s="183"/>
      <c r="B1" s="195" t="s">
        <v>171</v>
      </c>
      <c r="C1" s="195"/>
      <c r="D1" s="195"/>
      <c r="E1" s="195"/>
      <c r="F1" s="195"/>
      <c r="G1" s="195"/>
      <c r="H1" s="195"/>
      <c r="I1" s="195"/>
      <c r="J1" s="195"/>
      <c r="K1" s="195"/>
      <c r="L1" s="195"/>
      <c r="M1" s="195"/>
      <c r="N1" s="195"/>
      <c r="O1" s="194"/>
      <c r="P1" s="194"/>
      <c r="Q1" s="194"/>
      <c r="R1" s="265" t="s">
        <v>135</v>
      </c>
      <c r="S1" s="266"/>
      <c r="T1" s="267"/>
      <c r="U1" s="250" t="s">
        <v>126</v>
      </c>
      <c r="V1" s="250"/>
      <c r="W1" s="250"/>
      <c r="X1" s="251"/>
      <c r="Y1" s="81"/>
      <c r="Z1" s="81"/>
      <c r="AA1" s="81"/>
    </row>
    <row r="2" spans="1:34" s="20" customFormat="1" ht="14.25" customHeight="1">
      <c r="A2" s="183"/>
      <c r="B2" s="153" t="s">
        <v>0</v>
      </c>
      <c r="C2" s="153"/>
      <c r="D2" s="153"/>
      <c r="E2" s="153"/>
      <c r="F2" s="153"/>
      <c r="G2" s="153"/>
      <c r="H2" s="153"/>
      <c r="I2" s="153"/>
      <c r="J2" s="153"/>
      <c r="K2" s="153"/>
      <c r="L2" s="153"/>
      <c r="M2" s="153"/>
      <c r="N2" s="153"/>
      <c r="O2" s="194"/>
      <c r="P2" s="194"/>
      <c r="Q2" s="194"/>
      <c r="R2" s="268"/>
      <c r="S2" s="269"/>
      <c r="T2" s="270"/>
      <c r="U2" s="277" t="s">
        <v>128</v>
      </c>
      <c r="V2" s="243"/>
      <c r="W2" s="243"/>
      <c r="X2" s="244"/>
      <c r="Y2" s="87"/>
      <c r="Z2" s="75"/>
      <c r="AA2" s="75"/>
    </row>
    <row r="3" spans="1:34" s="20" customFormat="1" ht="19.5" customHeight="1">
      <c r="A3" s="183"/>
      <c r="B3" s="153"/>
      <c r="C3" s="153"/>
      <c r="D3" s="153"/>
      <c r="E3" s="153"/>
      <c r="F3" s="153"/>
      <c r="G3" s="153"/>
      <c r="H3" s="153"/>
      <c r="I3" s="153"/>
      <c r="J3" s="153"/>
      <c r="K3" s="153"/>
      <c r="L3" s="153"/>
      <c r="M3" s="153"/>
      <c r="N3" s="153"/>
      <c r="O3" s="194"/>
      <c r="P3" s="194"/>
      <c r="Q3" s="194"/>
      <c r="R3" s="268"/>
      <c r="S3" s="269"/>
      <c r="T3" s="270"/>
      <c r="U3" s="248"/>
      <c r="V3" s="246"/>
      <c r="W3" s="246"/>
      <c r="X3" s="247"/>
      <c r="Y3" s="87"/>
      <c r="Z3" s="75"/>
      <c r="AA3" s="75"/>
    </row>
    <row r="4" spans="1:34" s="20" customFormat="1" ht="18" customHeight="1">
      <c r="A4" s="183"/>
      <c r="B4" s="183"/>
      <c r="C4" s="183"/>
      <c r="D4" s="194" t="s">
        <v>14</v>
      </c>
      <c r="E4" s="194"/>
      <c r="F4" s="194"/>
      <c r="G4" s="194"/>
      <c r="H4" s="194"/>
      <c r="I4" s="194"/>
      <c r="J4" s="194"/>
      <c r="K4" s="194"/>
      <c r="L4" s="183"/>
      <c r="M4" s="183"/>
      <c r="N4" s="183"/>
      <c r="O4" s="183"/>
      <c r="P4" s="183"/>
      <c r="Q4" s="194"/>
      <c r="R4" s="268"/>
      <c r="S4" s="269"/>
      <c r="T4" s="270"/>
      <c r="U4" s="248"/>
      <c r="V4" s="246"/>
      <c r="W4" s="246"/>
      <c r="X4" s="247"/>
      <c r="Y4" s="87"/>
      <c r="Z4" s="75"/>
      <c r="AA4" s="75"/>
      <c r="AH4" s="20">
        <f>IF(R4&lt;&gt;"",1,0)</f>
        <v>0</v>
      </c>
    </row>
    <row r="5" spans="1:34" s="20" customFormat="1" ht="11.25" customHeight="1">
      <c r="A5" s="183"/>
      <c r="B5" s="183"/>
      <c r="C5" s="183"/>
      <c r="D5" s="183"/>
      <c r="E5" s="183"/>
      <c r="F5" s="183"/>
      <c r="G5" s="183"/>
      <c r="H5" s="183"/>
      <c r="I5" s="183"/>
      <c r="J5" s="183"/>
      <c r="K5" s="183"/>
      <c r="L5" s="183"/>
      <c r="M5" s="183"/>
      <c r="N5" s="183"/>
      <c r="O5" s="183"/>
      <c r="P5" s="183"/>
      <c r="Q5" s="194"/>
      <c r="R5" s="268"/>
      <c r="S5" s="269"/>
      <c r="T5" s="270"/>
      <c r="U5" s="248"/>
      <c r="V5" s="246"/>
      <c r="W5" s="246"/>
      <c r="X5" s="247"/>
      <c r="Y5" s="87"/>
      <c r="Z5" s="75"/>
      <c r="AA5" s="75"/>
      <c r="AH5" s="20">
        <f t="shared" ref="AH5:AH15" si="0">IF(R5&lt;&gt;"",1,0)</f>
        <v>0</v>
      </c>
    </row>
    <row r="6" spans="1:34" s="20" customFormat="1" ht="20.100000000000001" customHeight="1">
      <c r="A6" s="262" t="s">
        <v>123</v>
      </c>
      <c r="B6" s="262"/>
      <c r="C6" s="262"/>
      <c r="D6" s="262"/>
      <c r="E6" s="201" t="str">
        <f>Sheet1!$E$6</f>
        <v>Communication Design</v>
      </c>
      <c r="F6" s="201"/>
      <c r="G6" s="201"/>
      <c r="H6" s="201"/>
      <c r="I6" s="201"/>
      <c r="J6" s="201"/>
      <c r="K6" s="201"/>
      <c r="L6" s="201"/>
      <c r="M6" s="201"/>
      <c r="N6" s="201"/>
      <c r="O6" s="201"/>
      <c r="P6" s="201"/>
      <c r="Q6" s="194"/>
      <c r="R6" s="268"/>
      <c r="S6" s="269"/>
      <c r="T6" s="270"/>
      <c r="U6" s="258" t="s">
        <v>163</v>
      </c>
      <c r="V6" s="199"/>
      <c r="W6" s="199"/>
      <c r="X6" s="200"/>
      <c r="Y6" s="89"/>
      <c r="Z6" s="77"/>
      <c r="AA6" s="77"/>
      <c r="AH6" s="20">
        <f t="shared" si="0"/>
        <v>0</v>
      </c>
    </row>
    <row r="7" spans="1:34" s="20" customFormat="1" ht="20.100000000000001" customHeight="1">
      <c r="A7" s="262" t="s">
        <v>124</v>
      </c>
      <c r="B7" s="262"/>
      <c r="C7" s="201" t="str">
        <f>Sheet1!$C$7</f>
        <v>Bachelor</v>
      </c>
      <c r="D7" s="201"/>
      <c r="E7" s="201"/>
      <c r="F7" s="201"/>
      <c r="G7" s="201"/>
      <c r="H7" s="201"/>
      <c r="I7" s="201"/>
      <c r="J7" s="201"/>
      <c r="K7" s="201"/>
      <c r="L7" s="201"/>
      <c r="M7" s="201"/>
      <c r="N7" s="201"/>
      <c r="O7" s="201"/>
      <c r="P7" s="201"/>
      <c r="Q7" s="194"/>
      <c r="R7" s="268"/>
      <c r="S7" s="269"/>
      <c r="T7" s="270"/>
      <c r="U7" s="258"/>
      <c r="V7" s="199"/>
      <c r="W7" s="199"/>
      <c r="X7" s="200"/>
      <c r="Y7" s="89"/>
      <c r="Z7" s="77"/>
      <c r="AA7" s="77"/>
      <c r="AH7" s="20">
        <f t="shared" si="0"/>
        <v>0</v>
      </c>
    </row>
    <row r="8" spans="1:34" s="20" customFormat="1" ht="20.100000000000001" customHeight="1">
      <c r="A8" s="27" t="s">
        <v>1</v>
      </c>
      <c r="B8" s="28" t="str">
        <f>Sheet1!$B$8</f>
        <v>First</v>
      </c>
      <c r="C8" s="23" t="s">
        <v>2</v>
      </c>
      <c r="D8" s="29" t="str">
        <f>Sheet1!$D$8</f>
        <v>First</v>
      </c>
      <c r="E8" s="275" t="s">
        <v>3</v>
      </c>
      <c r="F8" s="275"/>
      <c r="G8" s="276" t="str">
        <f>Sheet1!$G$8</f>
        <v>CE17CD</v>
      </c>
      <c r="H8" s="276"/>
      <c r="I8" s="264" t="str">
        <f>Sheet1!$I$8</f>
        <v>Supplementary Exam</v>
      </c>
      <c r="J8" s="264"/>
      <c r="K8" s="264"/>
      <c r="L8" s="264"/>
      <c r="M8" s="264"/>
      <c r="N8" s="274">
        <f>Sheet1!$N$8</f>
        <v>0</v>
      </c>
      <c r="O8" s="274"/>
      <c r="P8" s="274"/>
      <c r="Q8" s="194"/>
      <c r="R8" s="268"/>
      <c r="S8" s="269"/>
      <c r="T8" s="270"/>
      <c r="U8" s="258"/>
      <c r="V8" s="199"/>
      <c r="W8" s="199"/>
      <c r="X8" s="200"/>
      <c r="Y8" s="89"/>
      <c r="Z8" s="77"/>
      <c r="AA8" s="77"/>
      <c r="AH8" s="20">
        <f t="shared" si="0"/>
        <v>0</v>
      </c>
    </row>
    <row r="9" spans="1:34" s="20" customFormat="1" ht="20.100000000000001" customHeight="1">
      <c r="A9" s="27" t="s">
        <v>4</v>
      </c>
      <c r="B9" s="201" t="str">
        <f>Sheet1!$B$9</f>
        <v>Drawing Studio-I</v>
      </c>
      <c r="C9" s="201"/>
      <c r="D9" s="201"/>
      <c r="E9" s="201"/>
      <c r="F9" s="201"/>
      <c r="G9" s="201"/>
      <c r="H9" s="201"/>
      <c r="I9" s="201"/>
      <c r="J9" s="201"/>
      <c r="K9" s="201"/>
      <c r="L9" s="264" t="s">
        <v>5</v>
      </c>
      <c r="M9" s="264"/>
      <c r="N9" s="264"/>
      <c r="O9" s="288">
        <f>Sheet1!$O$9</f>
        <v>0</v>
      </c>
      <c r="P9" s="288"/>
      <c r="Q9" s="194"/>
      <c r="R9" s="268"/>
      <c r="S9" s="269"/>
      <c r="T9" s="270"/>
      <c r="U9" s="258"/>
      <c r="V9" s="199"/>
      <c r="W9" s="199"/>
      <c r="X9" s="200"/>
      <c r="Y9" s="89"/>
      <c r="Z9" s="77"/>
      <c r="AA9" s="77"/>
      <c r="AH9" s="20">
        <f t="shared" si="0"/>
        <v>0</v>
      </c>
    </row>
    <row r="10" spans="1:34" s="20" customFormat="1" ht="20.100000000000001" customHeight="1">
      <c r="A10" s="262" t="s">
        <v>120</v>
      </c>
      <c r="B10" s="262"/>
      <c r="C10" s="263" t="str">
        <f>Sheet1!$C$10</f>
        <v>Manzoor Ali Solangi</v>
      </c>
      <c r="D10" s="263"/>
      <c r="E10" s="263"/>
      <c r="F10" s="263"/>
      <c r="G10" s="263"/>
      <c r="H10" s="264" t="s">
        <v>121</v>
      </c>
      <c r="I10" s="264"/>
      <c r="J10" s="264"/>
      <c r="K10" s="201">
        <f>Sheet1!$K$10</f>
        <v>0</v>
      </c>
      <c r="L10" s="201"/>
      <c r="M10" s="201"/>
      <c r="N10" s="201"/>
      <c r="O10" s="201"/>
      <c r="P10" s="201"/>
      <c r="Q10" s="194"/>
      <c r="R10" s="268"/>
      <c r="S10" s="269"/>
      <c r="T10" s="270"/>
      <c r="U10" s="258"/>
      <c r="V10" s="199"/>
      <c r="W10" s="199"/>
      <c r="X10" s="200"/>
      <c r="Y10" s="89"/>
      <c r="Z10" s="77"/>
      <c r="AA10" s="77"/>
      <c r="AH10" s="20">
        <f t="shared" si="0"/>
        <v>0</v>
      </c>
    </row>
    <row r="11" spans="1:34" s="20" customFormat="1" ht="9.9499999999999993" customHeight="1">
      <c r="A11" s="182"/>
      <c r="B11" s="182"/>
      <c r="C11" s="182"/>
      <c r="D11" s="281" t="s">
        <v>137</v>
      </c>
      <c r="E11" s="281"/>
      <c r="F11" s="281" t="s">
        <v>137</v>
      </c>
      <c r="G11" s="281"/>
      <c r="H11" s="182"/>
      <c r="I11" s="182"/>
      <c r="J11" s="182"/>
      <c r="K11" s="182"/>
      <c r="L11" s="182"/>
      <c r="M11" s="182"/>
      <c r="N11" s="182"/>
      <c r="O11" s="182"/>
      <c r="P11" s="182"/>
      <c r="Q11" s="194"/>
      <c r="R11" s="268"/>
      <c r="S11" s="269"/>
      <c r="T11" s="270"/>
      <c r="U11" s="259" t="s">
        <v>138</v>
      </c>
      <c r="V11" s="164"/>
      <c r="W11" s="164"/>
      <c r="X11" s="165"/>
      <c r="Y11" s="91"/>
      <c r="Z11" s="79"/>
      <c r="AA11" s="79"/>
      <c r="AH11" s="20">
        <f t="shared" si="0"/>
        <v>0</v>
      </c>
    </row>
    <row r="12" spans="1:34" s="20" customFormat="1" ht="14.1" customHeight="1">
      <c r="A12" s="186" t="s">
        <v>7</v>
      </c>
      <c r="B12" s="130" t="s">
        <v>8</v>
      </c>
      <c r="C12" s="131"/>
      <c r="D12" s="172" t="s">
        <v>136</v>
      </c>
      <c r="E12" s="282"/>
      <c r="F12" s="282"/>
      <c r="G12" s="282"/>
      <c r="H12" s="282"/>
      <c r="I12" s="282"/>
      <c r="J12" s="282"/>
      <c r="K12" s="282"/>
      <c r="L12" s="282"/>
      <c r="M12" s="282"/>
      <c r="N12" s="282"/>
      <c r="O12" s="285">
        <f>Sheet1!$O$12</f>
        <v>60</v>
      </c>
      <c r="P12" s="286"/>
      <c r="Q12" s="194"/>
      <c r="R12" s="268"/>
      <c r="S12" s="269"/>
      <c r="T12" s="270"/>
      <c r="U12" s="259"/>
      <c r="V12" s="164"/>
      <c r="W12" s="164"/>
      <c r="X12" s="165"/>
      <c r="Y12" s="91"/>
      <c r="Z12" s="79"/>
      <c r="AA12" s="79"/>
      <c r="AH12" s="20">
        <f t="shared" si="0"/>
        <v>0</v>
      </c>
    </row>
    <row r="13" spans="1:34" s="20" customFormat="1" ht="14.1" customHeight="1">
      <c r="A13" s="187"/>
      <c r="B13" s="132"/>
      <c r="C13" s="133"/>
      <c r="D13" s="283"/>
      <c r="E13" s="284"/>
      <c r="F13" s="284"/>
      <c r="G13" s="284"/>
      <c r="H13" s="284"/>
      <c r="I13" s="284"/>
      <c r="J13" s="284"/>
      <c r="K13" s="284"/>
      <c r="L13" s="284"/>
      <c r="M13" s="284"/>
      <c r="N13" s="284"/>
      <c r="O13" s="275"/>
      <c r="P13" s="287"/>
      <c r="Q13" s="194"/>
      <c r="R13" s="268"/>
      <c r="S13" s="269"/>
      <c r="T13" s="270"/>
      <c r="U13" s="259"/>
      <c r="V13" s="164"/>
      <c r="W13" s="164"/>
      <c r="X13" s="165"/>
      <c r="Y13" s="91"/>
      <c r="Z13" s="79"/>
      <c r="AA13" s="79"/>
      <c r="AH13" s="20">
        <f t="shared" si="0"/>
        <v>0</v>
      </c>
    </row>
    <row r="14" spans="1:34" s="20" customFormat="1" ht="14.1" customHeight="1">
      <c r="A14" s="187"/>
      <c r="B14" s="132"/>
      <c r="C14" s="133"/>
      <c r="D14" s="172" t="s">
        <v>133</v>
      </c>
      <c r="E14" s="173"/>
      <c r="F14" s="172" t="s">
        <v>134</v>
      </c>
      <c r="G14" s="173"/>
      <c r="H14" s="179" t="s">
        <v>132</v>
      </c>
      <c r="I14" s="179"/>
      <c r="J14" s="179"/>
      <c r="K14" s="179"/>
      <c r="L14" s="179"/>
      <c r="M14" s="179"/>
      <c r="N14" s="179"/>
      <c r="O14" s="179"/>
      <c r="P14" s="179"/>
      <c r="Q14" s="194"/>
      <c r="R14" s="268"/>
      <c r="S14" s="269"/>
      <c r="T14" s="270"/>
      <c r="U14" s="259"/>
      <c r="V14" s="164"/>
      <c r="W14" s="164"/>
      <c r="X14" s="165"/>
      <c r="Y14" s="91"/>
      <c r="Z14" s="79"/>
      <c r="AA14" s="79"/>
      <c r="AH14" s="20">
        <f t="shared" si="0"/>
        <v>0</v>
      </c>
    </row>
    <row r="15" spans="1:34" s="20" customFormat="1" ht="14.1" customHeight="1" thickBot="1">
      <c r="A15" s="187"/>
      <c r="B15" s="132"/>
      <c r="C15" s="133"/>
      <c r="D15" s="174"/>
      <c r="E15" s="175"/>
      <c r="F15" s="174"/>
      <c r="G15" s="175"/>
      <c r="H15" s="179"/>
      <c r="I15" s="179"/>
      <c r="J15" s="179"/>
      <c r="K15" s="179"/>
      <c r="L15" s="179"/>
      <c r="M15" s="179"/>
      <c r="N15" s="179"/>
      <c r="O15" s="179"/>
      <c r="P15" s="179"/>
      <c r="Q15" s="194"/>
      <c r="R15" s="268"/>
      <c r="S15" s="269"/>
      <c r="T15" s="270"/>
      <c r="U15" s="259"/>
      <c r="V15" s="164"/>
      <c r="W15" s="164"/>
      <c r="X15" s="165"/>
      <c r="Y15" s="91"/>
      <c r="Z15" s="79"/>
      <c r="AA15" s="79"/>
      <c r="AH15" s="20">
        <f t="shared" si="0"/>
        <v>0</v>
      </c>
    </row>
    <row r="16" spans="1:34" s="20" customFormat="1" ht="14.1" customHeight="1" thickBot="1">
      <c r="A16" s="187"/>
      <c r="B16" s="132"/>
      <c r="C16" s="133"/>
      <c r="D16" s="174"/>
      <c r="E16" s="175"/>
      <c r="F16" s="174"/>
      <c r="G16" s="175"/>
      <c r="H16" s="181"/>
      <c r="I16" s="181"/>
      <c r="J16" s="181"/>
      <c r="K16" s="181"/>
      <c r="L16" s="181"/>
      <c r="M16" s="181"/>
      <c r="N16" s="181"/>
      <c r="O16" s="181"/>
      <c r="P16" s="181"/>
      <c r="Q16" s="194"/>
      <c r="R16" s="271"/>
      <c r="S16" s="272"/>
      <c r="T16" s="273"/>
      <c r="U16" s="260"/>
      <c r="V16" s="260"/>
      <c r="W16" s="260"/>
      <c r="X16" s="261"/>
      <c r="Y16" s="91"/>
      <c r="Z16" s="79"/>
      <c r="AA16" s="79"/>
    </row>
    <row r="17" spans="1:103" s="20" customFormat="1" ht="18" customHeight="1">
      <c r="A17" s="188"/>
      <c r="B17" s="134"/>
      <c r="C17" s="135"/>
      <c r="D17" s="21" t="s">
        <v>9</v>
      </c>
      <c r="E17" s="9">
        <f>(50*O12)/100</f>
        <v>30</v>
      </c>
      <c r="F17" s="21" t="s">
        <v>9</v>
      </c>
      <c r="G17" s="9">
        <f>(50*O12)/100</f>
        <v>30</v>
      </c>
      <c r="H17" s="168" t="s">
        <v>9</v>
      </c>
      <c r="I17" s="169"/>
      <c r="J17" s="169"/>
      <c r="K17" s="169"/>
      <c r="L17" s="169"/>
      <c r="M17" s="169"/>
      <c r="N17" s="169"/>
      <c r="O17" s="169"/>
      <c r="P17" s="9">
        <f>(E17+G17)</f>
        <v>60</v>
      </c>
      <c r="Q17" s="194"/>
      <c r="R17" s="24" t="s">
        <v>125</v>
      </c>
      <c r="S17" s="278" t="s">
        <v>122</v>
      </c>
      <c r="T17" s="235"/>
      <c r="U17" s="279"/>
      <c r="V17" s="279"/>
      <c r="W17" s="279"/>
      <c r="X17" s="280"/>
      <c r="Y17" s="88"/>
      <c r="Z17" s="76"/>
      <c r="AA17" s="76"/>
    </row>
    <row r="18" spans="1:103" s="20" customFormat="1" ht="5.0999999999999996" customHeight="1">
      <c r="A18" s="39"/>
      <c r="B18" s="130"/>
      <c r="C18" s="131"/>
      <c r="D18" s="128" t="s">
        <v>137</v>
      </c>
      <c r="E18" s="129"/>
      <c r="F18" s="128" t="s">
        <v>137</v>
      </c>
      <c r="G18" s="129"/>
      <c r="H18" s="130"/>
      <c r="I18" s="171"/>
      <c r="J18" s="171"/>
      <c r="K18" s="171"/>
      <c r="L18" s="171"/>
      <c r="M18" s="171"/>
      <c r="N18" s="171"/>
      <c r="O18" s="171"/>
      <c r="P18" s="131"/>
      <c r="Q18" s="194"/>
      <c r="R18" s="41"/>
      <c r="S18" s="162"/>
      <c r="T18" s="162"/>
      <c r="U18" s="162"/>
      <c r="V18" s="162"/>
      <c r="W18" s="162"/>
      <c r="X18" s="163"/>
      <c r="Y18" s="92"/>
      <c r="Z18" s="80"/>
      <c r="AA18" s="80"/>
      <c r="AF18" s="20" t="b">
        <f>Sheet8!$AF$38</f>
        <v>0</v>
      </c>
      <c r="AG18" s="20" t="str">
        <f>IF(AND(AF19=TRUE, AF18=TRUE),IF(A19-Sheet8!A38=1,"OK","INCORRECT"),"")</f>
        <v/>
      </c>
      <c r="BO18" s="20" t="str">
        <f>Sheet8!BO38</f>
        <v/>
      </c>
      <c r="BP18" s="20" t="b">
        <f>Sheet8!BP38</f>
        <v>0</v>
      </c>
      <c r="BQ18" s="20" t="b">
        <f>Sheet8!BQ38</f>
        <v>0</v>
      </c>
      <c r="BR18" s="20" t="b">
        <f>Sheet8!BR38</f>
        <v>0</v>
      </c>
      <c r="BS18" s="20" t="str">
        <f>Sheet8!BS38</f>
        <v/>
      </c>
      <c r="BT18" s="20" t="str">
        <f>Sheet8!BT38</f>
        <v/>
      </c>
      <c r="BU18" s="20" t="str">
        <f>Sheet8!BU38</f>
        <v/>
      </c>
      <c r="BV18" s="20" t="str">
        <f>Sheet8!BV38</f>
        <v/>
      </c>
      <c r="BW18" s="20" t="str">
        <f>Sheet8!BW38</f>
        <v/>
      </c>
      <c r="BX18" s="20" t="str">
        <f>Sheet8!BX38</f>
        <v>INCORRECT</v>
      </c>
      <c r="BY18" s="20" t="b">
        <f>Sheet8!BY38</f>
        <v>0</v>
      </c>
      <c r="BZ18" s="20" t="str">
        <f>Sheet8!BZ38</f>
        <v/>
      </c>
      <c r="CA18" s="20" t="b">
        <f>Sheet8!CA38</f>
        <v>0</v>
      </c>
      <c r="CB18" s="20" t="b">
        <f>Sheet8!CB38</f>
        <v>0</v>
      </c>
      <c r="CC18" s="20" t="b">
        <f>Sheet8!CC38</f>
        <v>0</v>
      </c>
      <c r="CD18" s="20" t="b">
        <f>Sheet8!CD38</f>
        <v>0</v>
      </c>
      <c r="CE18" s="20" t="b">
        <f>Sheet8!CE38</f>
        <v>0</v>
      </c>
      <c r="CF18" s="20" t="b">
        <f>Sheet8!CF38</f>
        <v>0</v>
      </c>
      <c r="CG18" s="20" t="str">
        <f>Sheet8!CG38</f>
        <v/>
      </c>
      <c r="CH18" s="20" t="str">
        <f>Sheet8!CH38</f>
        <v/>
      </c>
      <c r="CI18" s="20" t="str">
        <f>Sheet8!CI38</f>
        <v/>
      </c>
      <c r="CJ18" s="20" t="str">
        <f>Sheet8!CJ38</f>
        <v/>
      </c>
      <c r="CK18" s="20" t="str">
        <f>Sheet8!CK38</f>
        <v/>
      </c>
      <c r="CL18" s="20" t="str">
        <f>Sheet8!CL38</f>
        <v/>
      </c>
      <c r="CM18" s="20" t="str">
        <f>Sheet8!CM38</f>
        <v/>
      </c>
      <c r="CN18" s="20" t="str">
        <f>Sheet8!CN38</f>
        <v/>
      </c>
      <c r="CO18" s="20" t="str">
        <f>Sheet8!CO38</f>
        <v>NO</v>
      </c>
      <c r="CP18" s="20" t="str">
        <f>Sheet8!CP38</f>
        <v>NO</v>
      </c>
      <c r="CQ18" s="20" t="str">
        <f>Sheet8!CQ38</f>
        <v>NO</v>
      </c>
      <c r="CR18" s="20" t="str">
        <f>Sheet8!CR38</f>
        <v>NO</v>
      </c>
      <c r="CS18" s="20" t="str">
        <f>Sheet8!CS38</f>
        <v>OK</v>
      </c>
      <c r="CT18" s="20" t="b">
        <f>Sheet8!CT38</f>
        <v>0</v>
      </c>
      <c r="CU18" s="20" t="b">
        <f>Sheet8!CU38</f>
        <v>0</v>
      </c>
      <c r="CV18" s="20" t="b">
        <f>Sheet8!CV38</f>
        <v>0</v>
      </c>
      <c r="CW18" s="20" t="b">
        <f>Sheet8!CW38</f>
        <v>0</v>
      </c>
      <c r="CX18" s="20" t="str">
        <f>Sheet8!CX38</f>
        <v>SEQUENCE INCORRECT</v>
      </c>
      <c r="CY18" s="20">
        <f>Sheet8!CY38</f>
        <v>19</v>
      </c>
    </row>
    <row r="19" spans="1:103" s="20" customFormat="1" ht="20.100000000000001" customHeight="1" thickBot="1">
      <c r="A19" s="37"/>
      <c r="B19" s="126"/>
      <c r="C19" s="127"/>
      <c r="D19" s="126"/>
      <c r="E19" s="127"/>
      <c r="F19" s="126"/>
      <c r="G19" s="127"/>
      <c r="H19" s="139" t="str">
        <f>IF(AND(AG19="OK",R19="OK"),IF(AND(A19&lt;&gt;"",D19&lt;&gt;"",F19&lt;&gt;"",OR(D19&lt;=E17,D19="ABS"),OR(F19&lt;=G17,F19="ABS")),IF(AND(F19="ABS"),"ABS",IF(SUM(D19:F19)=0,"ZERO",SUM(D19,F19))),""),"")</f>
        <v/>
      </c>
      <c r="I19" s="140"/>
      <c r="J19" s="140"/>
      <c r="K19" s="140"/>
      <c r="L19" s="140"/>
      <c r="M19" s="140"/>
      <c r="N19" s="140"/>
      <c r="O19" s="140"/>
      <c r="P19" s="141"/>
      <c r="Q19" s="194"/>
      <c r="R19" s="49" t="str">
        <f>IF(A19&lt;&gt;"",IF(CX19="SEQUENCE CORRECT",IF(OR(T(AB19)="OK",T(Z19)="oKK",T(Y19)="oKK",T(AA19)="oKK",T(AC19)="oOk",T(AD19)="Okk",AE19="ok"),"OK","FORMAT INCORRECT"),"SEQUENCE INCORRECT"),"")</f>
        <v/>
      </c>
      <c r="S19" s="196" t="str">
        <f>IF(OR(AND(OR(D19&lt;=E17,D19=0,D19="ABS"),OR(F19&lt;=G17,F19=0,F19="ABS"))),IF(OR(AND(A19="",B19="",D19="",F19=""),AND(A19&lt;&gt;"",B19&lt;&gt;"",D19&lt;&gt;"",F19&lt;&gt;"", AG19="OK")),"","Given Marks or Format is incorrect"), "Given Marks or Format is incorrect")</f>
        <v/>
      </c>
      <c r="T19" s="197"/>
      <c r="U19" s="197"/>
      <c r="V19" s="197"/>
      <c r="W19" s="197"/>
      <c r="X19" s="198"/>
      <c r="Y19" s="93"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15"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15"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13" t="b">
        <f>IF(AND( EXACT(LEFT(B19,LEN(G8)), G8),ISNUMBER(INT(MID(B19,(LEN(G8)+1),1))),ISNUMBER(INT(MID(B19,(LEN(G8)+2),1))), MID(B19,(LEN(G8)+1),2)&lt;&gt;"00",OR(ISNUMBER(INT(MID(B19,(LEN(G8)+3),1))),MID(B19,(LEN(G8)+3),1)=""),  OR(AND(ISNUMBER(INT(MID(B19,(LEN(G8)+1),3))),MID(B19,(LEN(G8)+1),1)&lt;&gt;"0", MID(B19,(LEN(G8)+4),1)=""),AND((ISNUMBER(INT(MID(B19,(LEN(G8)+1),2)))),MID(B19,(LEN(G8)+3),1)=""))),"OK")</f>
        <v>0</v>
      </c>
      <c r="AC19" s="14"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15"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6"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20" t="b">
        <f>IF(ISNUMBER(A19)&lt;&gt;"",AND(ISNUMBER(INT(MID(A19,1,3))),MID(A19,4,1)="",MID(A19,1,1)&lt;&gt;"0"))</f>
        <v>0</v>
      </c>
      <c r="AG19" s="20" t="str">
        <f>IF(AND(AG18="OK",AF19=TRUE),"OK","S# INCORRECT")</f>
        <v>S# INCORRECT</v>
      </c>
      <c r="BO19" s="20" t="str">
        <f>RIGHT(B19,3)</f>
        <v/>
      </c>
      <c r="BP19" s="20" t="b">
        <f>ISNUMBER(INT((MID(BO19,1,1))))</f>
        <v>0</v>
      </c>
      <c r="BQ19" s="20" t="b">
        <f>ISNUMBER(INT((MID(BO19,2,1))))</f>
        <v>0</v>
      </c>
      <c r="BR19" s="20" t="b">
        <f>ISNUMBER(INT((MID(BO19,3,1))))</f>
        <v>0</v>
      </c>
      <c r="BS19" s="20" t="str">
        <f>IF(BP19=TRUE, MID(BO19,1,1),"")</f>
        <v/>
      </c>
      <c r="BT19" s="20" t="str">
        <f>IF(BQ19=TRUE, MID(BO19,2,1),"")</f>
        <v/>
      </c>
      <c r="BU19" s="20" t="str">
        <f>IF(BR19=TRUE, MID(BO19,3,1),"")</f>
        <v/>
      </c>
      <c r="BV19" s="20" t="str">
        <f>T(BS19)&amp;T(BT19)&amp;T(BU19)</f>
        <v/>
      </c>
      <c r="BW19" s="44" t="str">
        <f>IF(BV19="","",INT(TRIM(BV19)))</f>
        <v/>
      </c>
      <c r="BX19" s="45" t="str">
        <f>"OK"</f>
        <v>OK</v>
      </c>
      <c r="BY19" s="20" t="b">
        <f>BW19&gt;BW18</f>
        <v>0</v>
      </c>
      <c r="BZ19" s="46" t="str">
        <f>LEFT(B19,6)</f>
        <v/>
      </c>
      <c r="CA19" s="20" t="b">
        <f>ISNUMBER(INT((MID(BZ19,1,1))))</f>
        <v>0</v>
      </c>
      <c r="CB19" s="20" t="b">
        <f>ISNUMBER(INT((MID(BZ19,2,1))))</f>
        <v>0</v>
      </c>
      <c r="CC19" s="20" t="b">
        <f>ISNUMBER(INT((MID(BZ19,3,1))))</f>
        <v>0</v>
      </c>
      <c r="CD19" s="20" t="b">
        <f>ISNUMBER(INT((MID(BZ19,4,1))))</f>
        <v>0</v>
      </c>
      <c r="CE19" s="20" t="b">
        <f>ISNUMBER(INT((MID(BZ19,5,1))))</f>
        <v>0</v>
      </c>
      <c r="CF19" s="20" t="b">
        <f>ISNUMBER(INT((MID(BZ19,6,1))))</f>
        <v>0</v>
      </c>
      <c r="CG19" s="20" t="str">
        <f>IF(CA19=TRUE, MID(BZ19,1,1),"")</f>
        <v/>
      </c>
      <c r="CH19" s="20" t="str">
        <f>IF(CB19=TRUE, MID(BZ19,2,1),"")</f>
        <v/>
      </c>
      <c r="CI19" s="20" t="str">
        <f>IF(CC19=TRUE, MID(BZ19,3,1),"")</f>
        <v/>
      </c>
      <c r="CJ19" s="20" t="str">
        <f>IF(CD19=TRUE, MID(BZ19,4,1),"")</f>
        <v/>
      </c>
      <c r="CK19" s="20" t="str">
        <f>IF(CE19=TRUE, MID(BZ19,5,1),"")</f>
        <v/>
      </c>
      <c r="CL19" s="20" t="str">
        <f>IF(CF19=TRUE, MID(BZ19,6,1),"")</f>
        <v/>
      </c>
      <c r="CM19" s="46" t="str">
        <f>TRIM(T(CG19)&amp;T(CH19)&amp;T(CI19))</f>
        <v/>
      </c>
      <c r="CN19" s="46" t="str">
        <f>TRIM(T(CJ19)&amp;T(CK19)&amp;T(CL19))</f>
        <v/>
      </c>
      <c r="CO19" s="47" t="str">
        <f>IF(OR(MID(BZ19,3,1)="-",MID(BZ19,4,1)="-"),T(CM19),"NO")</f>
        <v>NO</v>
      </c>
      <c r="CP19" s="47" t="str">
        <f>IF(OR(MID(BZ19,3,1)="-",MID(BZ19,4,1)="-"),T(CN19),"NO")</f>
        <v>NO</v>
      </c>
      <c r="CQ19" s="45" t="str">
        <f>IF(AND(CO19&lt;&gt;"NO", CP19&lt;&gt;"NO"),IF(CP19&lt;CO19,"OK","INCORRECT"),"NO")</f>
        <v>NO</v>
      </c>
      <c r="CR19" s="45" t="str">
        <f>IF(AND(CO19&lt;&gt;"NO", CP19&lt;&gt;"NO"),IF(CP19&lt;=CP18,"OK","INCORRECT"),"NO")</f>
        <v>NO</v>
      </c>
      <c r="CS19" s="47" t="str">
        <f>IF(OR(AND(OR(AND(CQ19="NO",CR19="NO"),AND(CQ19="OK", CR19="OK")),AND(CQ18="NO", CR18="NO")),AND(AND(CQ19="OK",CR19="OK",OR(AND(CQ18="NO", CR18="NO"),AND(CQ18="OK", CR18="OK"))))),"OK","INCORRECT")</f>
        <v>OK</v>
      </c>
      <c r="CT19" s="20" t="b">
        <f>IF(CS19="OK",IF(AND(CO18="NO",CO19="NO"),BW19&gt;BW18))</f>
        <v>0</v>
      </c>
      <c r="CU19" s="20" t="b">
        <f>IF(CS19="OK",AND(CQ19="OK",CR19="OK",CQ18="NO",CR18="NO"))</f>
        <v>0</v>
      </c>
      <c r="CV19" s="20" t="b">
        <f>IF(CS19="OK",IF(AND(EXACT(CN18,CN19)),BW19&gt;BW18))</f>
        <v>0</v>
      </c>
      <c r="CW19" s="20" t="b">
        <f>IF(CS19="OK",CP19&lt;CP18)</f>
        <v>0</v>
      </c>
      <c r="CX19" s="46" t="str">
        <f>IF(AND(CT19=FALSE,CU19=FALSE,CV19=FALSE,CW19=FALSE),"SEQUENCE INCORRECT","SEQUENCE CORRECT")</f>
        <v>SEQUENCE INCORRECT</v>
      </c>
      <c r="CY19" s="48">
        <f>COUNTIF(B18:B18,T(B19))</f>
        <v>1</v>
      </c>
    </row>
    <row r="20" spans="1:103" s="20" customFormat="1" ht="20.100000000000001" customHeight="1" thickBot="1">
      <c r="A20" s="59"/>
      <c r="B20" s="126"/>
      <c r="C20" s="127"/>
      <c r="D20" s="126"/>
      <c r="E20" s="127"/>
      <c r="F20" s="126"/>
      <c r="G20" s="127"/>
      <c r="H20" s="139" t="str">
        <f>IF(AND(AG20="OK",R20="OK"),IF(AND(A20&lt;&gt;"",D20&lt;&gt;"",F20&lt;&gt;"",OR(D20&lt;=E17,D20="ABS"),OR(F20&lt;=G17,F20="ABS")),IF(AND(F20="ABS"),"ABS",IF(SUM(D20:F20)=0,"ZERO",SUM(D20,F20))),""),"")</f>
        <v/>
      </c>
      <c r="I20" s="140"/>
      <c r="J20" s="140"/>
      <c r="K20" s="140"/>
      <c r="L20" s="140"/>
      <c r="M20" s="140"/>
      <c r="N20" s="140"/>
      <c r="O20" s="140"/>
      <c r="P20" s="141"/>
      <c r="Q20" s="194"/>
      <c r="R20" s="49" t="str">
        <f t="shared" ref="R20:R38" si="1">IF(A20&lt;&gt;"",IF(CX20="SEQUENCE CORRECT",IF(OR(T(AB20)="OK",T(Z20)="oKK",T(Y20)="oKK",T(AA20)="oKK",T(AC20)="oOk",T(AD20)="Okk",AE20="ok"),"OK","FORMAT INCORRECT"),"SEQUENCE INCORRECT"),"")</f>
        <v/>
      </c>
      <c r="S20" s="145" t="str">
        <f>IF(OR(AND(OR(D20&lt;=E17,D20=0,D20="ABS"),OR(F20&lt;=G17,F20=0,F20="ABS"))),IF(OR(AND(A20="",B20="",D20="",F20=""),AND(A20&lt;&gt;"",B20&lt;&gt;"",D20&lt;&gt;"",F20&lt;&gt;"", AG20="OK")),"","Given Marks or Format is incorrect"), "Given Marks or Format is incorrect")</f>
        <v/>
      </c>
      <c r="T20" s="146"/>
      <c r="U20" s="146"/>
      <c r="V20" s="146"/>
      <c r="W20" s="146"/>
      <c r="X20" s="147"/>
      <c r="Y20" s="93"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15"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15"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13" t="b">
        <f>IF(AND( EXACT(LEFT(B20,LEN(G8)), G8),ISNUMBER(INT(MID(B20,(LEN(G8)+1),1))),ISNUMBER(INT(MID(B20,(LEN(G8)+2),1))), MID(B20,(LEN(G8)+1),2)&lt;&gt;"00",OR(ISNUMBER(INT(MID(B20,(LEN(G8)+3),1))),MID(B20,(LEN(G8)+3),1)=""),  OR(AND(ISNUMBER(INT(MID(B20,(LEN(G8)+1),3))),MID(B20,(LEN(G8)+1),1)&lt;&gt;"0", MID(B20,(LEN(G8)+4),1)=""),AND((ISNUMBER(INT(MID(B20,(LEN(G8)+1),2)))),MID(B20,(LEN(G8)+3),1)=""))),"OK")</f>
        <v>0</v>
      </c>
      <c r="AC20" s="14"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15"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6"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0" t="b">
        <f>IF(AND(ISNUMBER(A19)&lt;&gt;"",ISNUMBER(A20)&lt;&gt;""),IF(AND(ISNUMBER(A20),ISNUMBER(A19)),IF(A20-A19=1,AND(ISNUMBER(INT(MID(A20,1,3))),MID(A20,4,1)="",MID(A20,1,1)&lt;&gt;"0"))))</f>
        <v>0</v>
      </c>
      <c r="AG20" s="20" t="str">
        <f t="shared" ref="AG20:AG38" si="2">IF(AF20=TRUE,"OK","S# INCORRECT")</f>
        <v>S# INCORRECT</v>
      </c>
      <c r="BO20" s="20" t="str">
        <f t="shared" ref="BO20:BO38" si="3">RIGHT(B20,3)</f>
        <v/>
      </c>
      <c r="BP20" s="20" t="b">
        <f t="shared" ref="BP20:BP38" si="4">ISNUMBER(INT((MID(BO20,1,1))))</f>
        <v>0</v>
      </c>
      <c r="BQ20" s="20" t="b">
        <f t="shared" ref="BQ20:BQ38" si="5">ISNUMBER(INT((MID(BO20,2,1))))</f>
        <v>0</v>
      </c>
      <c r="BR20" s="20" t="b">
        <f t="shared" ref="BR20:BR38" si="6">ISNUMBER(INT((MID(BO20,3,1))))</f>
        <v>0</v>
      </c>
      <c r="BS20" s="20" t="str">
        <f t="shared" ref="BS20:BS38" si="7">IF(BP20=TRUE, MID(BO20,1,1),"")</f>
        <v/>
      </c>
      <c r="BT20" s="20" t="str">
        <f t="shared" ref="BT20:BT38" si="8">IF(BQ20=TRUE, MID(BO20,2,1),"")</f>
        <v/>
      </c>
      <c r="BU20" s="20" t="str">
        <f t="shared" ref="BU20:BU38" si="9">IF(BR20=TRUE, MID(BO20,3,1),"")</f>
        <v/>
      </c>
      <c r="BV20" s="20" t="str">
        <f t="shared" ref="BV20:BV38" si="10">T(BS20)&amp;T(BT20)&amp;T(BU20)</f>
        <v/>
      </c>
      <c r="BW20" s="44" t="str">
        <f t="shared" ref="BW20:BW38" si="11">IF(BV20="","",INT(TRIM(BV20)))</f>
        <v/>
      </c>
      <c r="BX20" s="45" t="str">
        <f>IF(BW20&gt;BW19,"OK","INCORRECT")</f>
        <v>INCORRECT</v>
      </c>
      <c r="BY20" s="20" t="b">
        <f>BW20&gt;BW19</f>
        <v>0</v>
      </c>
      <c r="BZ20" s="46" t="str">
        <f t="shared" ref="BZ20:BZ38" si="12">LEFT(B20,6)</f>
        <v/>
      </c>
      <c r="CA20" s="20" t="b">
        <f t="shared" ref="CA20:CA38" si="13">ISNUMBER(INT((MID(BZ20,1,1))))</f>
        <v>0</v>
      </c>
      <c r="CB20" s="20" t="b">
        <f t="shared" ref="CB20:CB38" si="14">ISNUMBER(INT((MID(BZ20,2,1))))</f>
        <v>0</v>
      </c>
      <c r="CC20" s="20" t="b">
        <f t="shared" ref="CC20:CC38" si="15">ISNUMBER(INT((MID(BZ20,3,1))))</f>
        <v>0</v>
      </c>
      <c r="CD20" s="20" t="b">
        <f t="shared" ref="CD20:CD38" si="16">ISNUMBER(INT((MID(BZ20,4,1))))</f>
        <v>0</v>
      </c>
      <c r="CE20" s="20" t="b">
        <f t="shared" ref="CE20:CE38" si="17">ISNUMBER(INT((MID(BZ20,5,1))))</f>
        <v>0</v>
      </c>
      <c r="CF20" s="20" t="b">
        <f t="shared" ref="CF20:CF38" si="18">ISNUMBER(INT((MID(BZ20,6,1))))</f>
        <v>0</v>
      </c>
      <c r="CG20" s="20" t="str">
        <f t="shared" ref="CG20:CG38" si="19">IF(CA20=TRUE, MID(BZ20,1,1),"")</f>
        <v/>
      </c>
      <c r="CH20" s="20" t="str">
        <f t="shared" ref="CH20:CH38" si="20">IF(CB20=TRUE, MID(BZ20,2,1),"")</f>
        <v/>
      </c>
      <c r="CI20" s="20" t="str">
        <f t="shared" ref="CI20:CI38" si="21">IF(CC20=TRUE, MID(BZ20,3,1),"")</f>
        <v/>
      </c>
      <c r="CJ20" s="20" t="str">
        <f t="shared" ref="CJ20:CJ38" si="22">IF(CD20=TRUE, MID(BZ20,4,1),"")</f>
        <v/>
      </c>
      <c r="CK20" s="20" t="str">
        <f t="shared" ref="CK20:CK38" si="23">IF(CE20=TRUE, MID(BZ20,5,1),"")</f>
        <v/>
      </c>
      <c r="CL20" s="20" t="str">
        <f t="shared" ref="CL20:CL38" si="24">IF(CF20=TRUE, MID(BZ20,6,1),"")</f>
        <v/>
      </c>
      <c r="CM20" s="46" t="str">
        <f t="shared" ref="CM20:CM38" si="25">TRIM(T(CG20)&amp;T(CH20)&amp;T(CI20))</f>
        <v/>
      </c>
      <c r="CN20" s="46" t="str">
        <f t="shared" ref="CN20:CN38" si="26">TRIM(T(CJ20)&amp;T(CK20)&amp;T(CL20))</f>
        <v/>
      </c>
      <c r="CO20" s="47" t="str">
        <f t="shared" ref="CO20:CO38" si="27">IF(OR(MID(BZ20,3,1)="-",MID(BZ20,4,1)="-"),T(CM20),"NO")</f>
        <v>NO</v>
      </c>
      <c r="CP20" s="47" t="str">
        <f t="shared" ref="CP20:CP38" si="28">IF(OR(MID(BZ20,3,1)="-",MID(BZ20,4,1)="-"),T(CN20),"NO")</f>
        <v>NO</v>
      </c>
      <c r="CQ20" s="45" t="str">
        <f>IF(AND(CO20&lt;&gt;"NO", CP20&lt;&gt;"NO"),IF(CP20&lt;CO20,"OK","INCORRECT"),"NO")</f>
        <v>NO</v>
      </c>
      <c r="CR20" s="45" t="str">
        <f>IF(AND(CO20&lt;&gt;"NO", CP20&lt;&gt;"NO"),IF(CP20&lt;=CP19,"OK","INCORRECT"),"NO")</f>
        <v>NO</v>
      </c>
      <c r="CS20" s="47" t="str">
        <f>IF(OR(AND(OR(AND(CQ20="NO",CR20="NO"),AND(CQ20="OK", CR20="OK")),AND(CQ19="NO", CR19="NO")),AND(AND(CQ20="OK",CR20="OK",OR(AND(CQ19="NO", CR19="NO"),AND(CQ19="OK", CR19="OK"))))),"OK","INCORRECT")</f>
        <v>OK</v>
      </c>
      <c r="CT20" s="20" t="b">
        <f>IF(CS20="OK",IF(AND(CO19="NO",CO20="NO"),BW20&gt;BW19))</f>
        <v>0</v>
      </c>
      <c r="CU20" s="20" t="b">
        <f>IF(CS20="OK",AND(CQ20="OK",CR20="OK",CQ19="NO",CR19="NO"))</f>
        <v>0</v>
      </c>
      <c r="CV20" s="20" t="b">
        <f>IF(CS20="OK",IF(AND(EXACT(CN19,CN20)),BW20&gt;BW19))</f>
        <v>0</v>
      </c>
      <c r="CW20" s="20" t="b">
        <f>IF(CS20="OK",CP20&lt;CP19)</f>
        <v>0</v>
      </c>
      <c r="CX20" s="46" t="str">
        <f>IF(AND(CT20=FALSE,CU20=FALSE,CV20=FALSE,CW20=FALSE),"SEQUENCE INCORRECT","SEQUENCE CORRECT")</f>
        <v>SEQUENCE INCORRECT</v>
      </c>
      <c r="CY20" s="48">
        <f>COUNTIF(B19:B19,T(B20))</f>
        <v>1</v>
      </c>
    </row>
    <row r="21" spans="1:103" s="20" customFormat="1" ht="20.100000000000001" customHeight="1" thickBot="1">
      <c r="A21" s="37"/>
      <c r="B21" s="126"/>
      <c r="C21" s="127"/>
      <c r="D21" s="126"/>
      <c r="E21" s="127"/>
      <c r="F21" s="126"/>
      <c r="G21" s="127"/>
      <c r="H21" s="139" t="str">
        <f>IF(AND(AG21="OK",R21="OK"),IF(AND(A21&lt;&gt;"",D21&lt;&gt;"",F21&lt;&gt;"",OR(D21&lt;=E17,D21="ABS"),OR(F21&lt;=G17,F21="ABS")),IF(AND(F21="ABS"),"ABS",IF(SUM(D21:F21)=0,"ZERO",SUM(D21,F21))),""),"")</f>
        <v/>
      </c>
      <c r="I21" s="140"/>
      <c r="J21" s="140"/>
      <c r="K21" s="140"/>
      <c r="L21" s="140"/>
      <c r="M21" s="140"/>
      <c r="N21" s="140"/>
      <c r="O21" s="140"/>
      <c r="P21" s="141"/>
      <c r="Q21" s="194"/>
      <c r="R21" s="49" t="str">
        <f t="shared" si="1"/>
        <v/>
      </c>
      <c r="S21" s="145" t="str">
        <f>IF(OR(AND(OR(D21&lt;=E17,D21=0,D21="ABS"),OR(F21&lt;=G17,F21=0,F21="ABS"))),IF(OR(AND(A21="",B21="",D21="",F21=""),AND(A21&lt;&gt;"",B21&lt;&gt;"",D21&lt;&gt;"",F21&lt;&gt;"", AG21="OK")),"","Given Marks or Format is incorrect"), "Given Marks or Format is incorrect")</f>
        <v/>
      </c>
      <c r="T21" s="146"/>
      <c r="U21" s="146"/>
      <c r="V21" s="146"/>
      <c r="W21" s="146"/>
      <c r="X21" s="147"/>
      <c r="Y21" s="93"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15"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5"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3" t="b">
        <f>IF(AND( EXACT(LEFT(B21,LEN(G8)), G8),ISNUMBER(INT(MID(B21,(LEN(G8)+1),1))),ISNUMBER(INT(MID(B21,(LEN(G8)+2),1))), MID(B21,(LEN(G8)+1),2)&lt;&gt;"00",OR(ISNUMBER(INT(MID(B21,(LEN(G8)+3),1))),MID(B21,(LEN(G8)+3),1)=""),  OR(AND(ISNUMBER(INT(MID(B21,(LEN(G8)+1),3))),MID(B21,(LEN(G8)+1),1)&lt;&gt;"0", MID(B21,(LEN(G8)+4),1)=""),AND((ISNUMBER(INT(MID(B21,(LEN(G8)+1),2)))),MID(B21,(LEN(G8)+3),1)=""))),"OK")</f>
        <v>0</v>
      </c>
      <c r="AC21" s="14"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5"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6"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0" t="b">
        <f t="shared" ref="AF21:AF38" si="29">IF(AND(ISNUMBER(A20)&lt;&gt;"",ISNUMBER(A21)&lt;&gt;""),IF(AND(ISNUMBER(A21),ISNUMBER(A20)),IF(A21-A20=1,AND(ISNUMBER(INT(MID(A21,1,3))),MID(A21,4,1)="",MID(A21,1,1)&lt;&gt;"0"))))</f>
        <v>0</v>
      </c>
      <c r="AG21" s="20" t="str">
        <f t="shared" si="2"/>
        <v>S# INCORRECT</v>
      </c>
      <c r="BO21" s="20" t="str">
        <f t="shared" si="3"/>
        <v/>
      </c>
      <c r="BP21" s="20" t="b">
        <f t="shared" si="4"/>
        <v>0</v>
      </c>
      <c r="BQ21" s="20" t="b">
        <f t="shared" si="5"/>
        <v>0</v>
      </c>
      <c r="BR21" s="20" t="b">
        <f t="shared" si="6"/>
        <v>0</v>
      </c>
      <c r="BS21" s="20" t="str">
        <f t="shared" si="7"/>
        <v/>
      </c>
      <c r="BT21" s="20" t="str">
        <f t="shared" si="8"/>
        <v/>
      </c>
      <c r="BU21" s="20" t="str">
        <f t="shared" si="9"/>
        <v/>
      </c>
      <c r="BV21" s="20" t="str">
        <f t="shared" si="10"/>
        <v/>
      </c>
      <c r="BW21" s="44" t="str">
        <f t="shared" si="11"/>
        <v/>
      </c>
      <c r="BX21" s="45" t="str">
        <f t="shared" ref="BX21:BX38" si="30">IF(BW21&gt;BW20,"OK","INCORRECT")</f>
        <v>INCORRECT</v>
      </c>
      <c r="BY21" s="20" t="b">
        <f t="shared" ref="BY21:BY38" si="31">BW21&gt;BW20</f>
        <v>0</v>
      </c>
      <c r="BZ21" s="46" t="str">
        <f t="shared" si="12"/>
        <v/>
      </c>
      <c r="CA21" s="20" t="b">
        <f t="shared" si="13"/>
        <v>0</v>
      </c>
      <c r="CB21" s="20" t="b">
        <f t="shared" si="14"/>
        <v>0</v>
      </c>
      <c r="CC21" s="20" t="b">
        <f t="shared" si="15"/>
        <v>0</v>
      </c>
      <c r="CD21" s="20" t="b">
        <f t="shared" si="16"/>
        <v>0</v>
      </c>
      <c r="CE21" s="20" t="b">
        <f t="shared" si="17"/>
        <v>0</v>
      </c>
      <c r="CF21" s="20" t="b">
        <f t="shared" si="18"/>
        <v>0</v>
      </c>
      <c r="CG21" s="20" t="str">
        <f t="shared" si="19"/>
        <v/>
      </c>
      <c r="CH21" s="20" t="str">
        <f t="shared" si="20"/>
        <v/>
      </c>
      <c r="CI21" s="20" t="str">
        <f t="shared" si="21"/>
        <v/>
      </c>
      <c r="CJ21" s="20" t="str">
        <f t="shared" si="22"/>
        <v/>
      </c>
      <c r="CK21" s="20" t="str">
        <f t="shared" si="23"/>
        <v/>
      </c>
      <c r="CL21" s="20" t="str">
        <f t="shared" si="24"/>
        <v/>
      </c>
      <c r="CM21" s="46" t="str">
        <f t="shared" si="25"/>
        <v/>
      </c>
      <c r="CN21" s="46" t="str">
        <f t="shared" si="26"/>
        <v/>
      </c>
      <c r="CO21" s="47" t="str">
        <f t="shared" si="27"/>
        <v>NO</v>
      </c>
      <c r="CP21" s="47" t="str">
        <f t="shared" si="28"/>
        <v>NO</v>
      </c>
      <c r="CQ21" s="45" t="str">
        <f t="shared" ref="CQ21:CQ38" si="32">IF(AND(CO21&lt;&gt;"NO", CP21&lt;&gt;"NO"),IF(CP21&lt;CO21,"OK","INCORRECT"),"NO")</f>
        <v>NO</v>
      </c>
      <c r="CR21" s="45" t="str">
        <f t="shared" ref="CR21:CR38" si="33">IF(AND(CO21&lt;&gt;"NO", CP21&lt;&gt;"NO"),IF(CP21&lt;=CP20,"OK","INCORRECT"),"NO")</f>
        <v>NO</v>
      </c>
      <c r="CS21" s="47" t="str">
        <f t="shared" ref="CS21:CS38" si="34">IF(OR(AND(OR(AND(CQ21="NO",CR21="NO"),AND(CQ21="OK", CR21="OK")),AND(CQ20="NO", CR20="NO")),AND(AND(CQ21="OK",CR21="OK",OR(AND(CQ20="NO", CR20="NO"),AND(CQ20="OK", CR20="OK"))))),"OK","INCORRECT")</f>
        <v>OK</v>
      </c>
      <c r="CT21" s="20" t="b">
        <f t="shared" ref="CT21:CT38" si="35">IF(CS21="OK",IF(AND(CO20="NO",CO21="NO"),BW21&gt;BW20))</f>
        <v>0</v>
      </c>
      <c r="CU21" s="20" t="b">
        <f t="shared" ref="CU21:CU38" si="36">IF(CS21="OK",AND(CQ21="OK",CR21="OK",CQ20="NO",CR20="NO"))</f>
        <v>0</v>
      </c>
      <c r="CV21" s="20" t="b">
        <f t="shared" ref="CV21:CV38" si="37">IF(CS21="OK",IF(AND(EXACT(CN20,CN21)),BW21&gt;BW20))</f>
        <v>0</v>
      </c>
      <c r="CW21" s="20" t="b">
        <f t="shared" ref="CW21:CW38" si="38">IF(CS21="OK",CP21&lt;CP20)</f>
        <v>0</v>
      </c>
      <c r="CX21" s="46" t="str">
        <f t="shared" ref="CX21:CX38" si="39">IF(AND(CT21=FALSE,CU21=FALSE,CV21=FALSE,CW21=FALSE),"SEQUENCE INCORRECT","SEQUENCE CORRECT")</f>
        <v>SEQUENCE INCORRECT</v>
      </c>
      <c r="CY21" s="48">
        <f>COUNTIF(B19:B20,T(B21))</f>
        <v>2</v>
      </c>
    </row>
    <row r="22" spans="1:103" s="20" customFormat="1" ht="20.100000000000001" customHeight="1" thickBot="1">
      <c r="A22" s="59"/>
      <c r="B22" s="126"/>
      <c r="C22" s="127"/>
      <c r="D22" s="126"/>
      <c r="E22" s="127"/>
      <c r="F22" s="126"/>
      <c r="G22" s="127"/>
      <c r="H22" s="139" t="str">
        <f>IF(AND(AG22="OK",R22="OK"),IF(AND(A22&lt;&gt;"",D22&lt;&gt;"",F22&lt;&gt;"",OR(D22&lt;=E17,D22="ABS"),OR(F22&lt;=G17,F22="ABS")),IF(AND(F22="ABS"),"ABS",IF(SUM(D22:F22)=0,"ZERO",SUM(D22,F22))),""),"")</f>
        <v/>
      </c>
      <c r="I22" s="140"/>
      <c r="J22" s="140"/>
      <c r="K22" s="140"/>
      <c r="L22" s="140"/>
      <c r="M22" s="140"/>
      <c r="N22" s="140"/>
      <c r="O22" s="140"/>
      <c r="P22" s="141"/>
      <c r="Q22" s="194"/>
      <c r="R22" s="49" t="str">
        <f t="shared" si="1"/>
        <v/>
      </c>
      <c r="S22" s="145" t="str">
        <f>IF(OR(AND(OR(D22&lt;=E17,D22=0,D22="ABS"),OR(F22&lt;=G17,F22=0,F22="ABS"))),IF(OR(AND(A22="",B22="",D22="",F22=""),AND(A22&lt;&gt;"",B22&lt;&gt;"",D22&lt;&gt;"",F22&lt;&gt;"", AG22="OK")),"","Given Marks or Format is incorrect"), "Given Marks or Format is incorrect")</f>
        <v/>
      </c>
      <c r="T22" s="146"/>
      <c r="U22" s="146"/>
      <c r="V22" s="146"/>
      <c r="W22" s="146"/>
      <c r="X22" s="147"/>
      <c r="Y22" s="93"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15"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5"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3" t="b">
        <f>IF(AND( EXACT(LEFT(B22,LEN(G8)), G8),ISNUMBER(INT(MID(B22,(LEN(G8)+1),1))),ISNUMBER(INT(MID(B22,(LEN(G8)+2),1))), MID(B22,(LEN(G8)+1),2)&lt;&gt;"00",OR(ISNUMBER(INT(MID(B22,(LEN(G8)+3),1))),MID(B22,(LEN(G8)+3),1)=""),  OR(AND(ISNUMBER(INT(MID(B22,(LEN(G8)+1),3))),MID(B22,(LEN(G8)+1),1)&lt;&gt;"0", MID(B22,(LEN(G8)+4),1)=""),AND((ISNUMBER(INT(MID(B22,(LEN(G8)+1),2)))),MID(B22,(LEN(G8)+3),1)=""))),"OK")</f>
        <v>0</v>
      </c>
      <c r="AC22" s="14"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5"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6"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0" t="b">
        <f t="shared" si="29"/>
        <v>0</v>
      </c>
      <c r="AG22" s="20" t="str">
        <f t="shared" si="2"/>
        <v>S# INCORRECT</v>
      </c>
      <c r="BO22" s="20" t="str">
        <f t="shared" si="3"/>
        <v/>
      </c>
      <c r="BP22" s="20" t="b">
        <f t="shared" si="4"/>
        <v>0</v>
      </c>
      <c r="BQ22" s="20" t="b">
        <f t="shared" si="5"/>
        <v>0</v>
      </c>
      <c r="BR22" s="20" t="b">
        <f t="shared" si="6"/>
        <v>0</v>
      </c>
      <c r="BS22" s="20" t="str">
        <f t="shared" si="7"/>
        <v/>
      </c>
      <c r="BT22" s="20" t="str">
        <f t="shared" si="8"/>
        <v/>
      </c>
      <c r="BU22" s="20" t="str">
        <f t="shared" si="9"/>
        <v/>
      </c>
      <c r="BV22" s="20" t="str">
        <f t="shared" si="10"/>
        <v/>
      </c>
      <c r="BW22" s="44" t="str">
        <f t="shared" si="11"/>
        <v/>
      </c>
      <c r="BX22" s="45" t="str">
        <f t="shared" si="30"/>
        <v>INCORRECT</v>
      </c>
      <c r="BY22" s="20" t="b">
        <f t="shared" si="31"/>
        <v>0</v>
      </c>
      <c r="BZ22" s="46" t="str">
        <f t="shared" si="12"/>
        <v/>
      </c>
      <c r="CA22" s="20" t="b">
        <f t="shared" si="13"/>
        <v>0</v>
      </c>
      <c r="CB22" s="20" t="b">
        <f t="shared" si="14"/>
        <v>0</v>
      </c>
      <c r="CC22" s="20" t="b">
        <f t="shared" si="15"/>
        <v>0</v>
      </c>
      <c r="CD22" s="20" t="b">
        <f t="shared" si="16"/>
        <v>0</v>
      </c>
      <c r="CE22" s="20" t="b">
        <f t="shared" si="17"/>
        <v>0</v>
      </c>
      <c r="CF22" s="20" t="b">
        <f t="shared" si="18"/>
        <v>0</v>
      </c>
      <c r="CG22" s="20" t="str">
        <f t="shared" si="19"/>
        <v/>
      </c>
      <c r="CH22" s="20" t="str">
        <f t="shared" si="20"/>
        <v/>
      </c>
      <c r="CI22" s="20" t="str">
        <f t="shared" si="21"/>
        <v/>
      </c>
      <c r="CJ22" s="20" t="str">
        <f t="shared" si="22"/>
        <v/>
      </c>
      <c r="CK22" s="20" t="str">
        <f t="shared" si="23"/>
        <v/>
      </c>
      <c r="CL22" s="20" t="str">
        <f t="shared" si="24"/>
        <v/>
      </c>
      <c r="CM22" s="46" t="str">
        <f t="shared" si="25"/>
        <v/>
      </c>
      <c r="CN22" s="46" t="str">
        <f t="shared" si="26"/>
        <v/>
      </c>
      <c r="CO22" s="47" t="str">
        <f t="shared" si="27"/>
        <v>NO</v>
      </c>
      <c r="CP22" s="47" t="str">
        <f t="shared" si="28"/>
        <v>NO</v>
      </c>
      <c r="CQ22" s="45" t="str">
        <f t="shared" si="32"/>
        <v>NO</v>
      </c>
      <c r="CR22" s="45" t="str">
        <f t="shared" si="33"/>
        <v>NO</v>
      </c>
      <c r="CS22" s="47" t="str">
        <f t="shared" si="34"/>
        <v>OK</v>
      </c>
      <c r="CT22" s="20" t="b">
        <f t="shared" si="35"/>
        <v>0</v>
      </c>
      <c r="CU22" s="20" t="b">
        <f t="shared" si="36"/>
        <v>0</v>
      </c>
      <c r="CV22" s="20" t="b">
        <f t="shared" si="37"/>
        <v>0</v>
      </c>
      <c r="CW22" s="20" t="b">
        <f t="shared" si="38"/>
        <v>0</v>
      </c>
      <c r="CX22" s="46" t="str">
        <f t="shared" si="39"/>
        <v>SEQUENCE INCORRECT</v>
      </c>
      <c r="CY22" s="48">
        <f>COUNTIF(B19:B21,T(B22))</f>
        <v>3</v>
      </c>
    </row>
    <row r="23" spans="1:103" s="20" customFormat="1" ht="20.100000000000001" customHeight="1" thickBot="1">
      <c r="A23" s="37"/>
      <c r="B23" s="126"/>
      <c r="C23" s="127"/>
      <c r="D23" s="126"/>
      <c r="E23" s="127"/>
      <c r="F23" s="126"/>
      <c r="G23" s="127"/>
      <c r="H23" s="139" t="str">
        <f>IF(AND(AG23="OK",R23="OK"),IF(AND(A23&lt;&gt;"",D23&lt;&gt;"",F23&lt;&gt;"",OR(D23&lt;=E17,D23="ABS"),OR(F23&lt;=G17,F23="ABS")),IF(AND(F23="ABS"),"ABS",IF(SUM(D23:F23)=0,"ZERO",SUM(D23,F23))),""),"")</f>
        <v/>
      </c>
      <c r="I23" s="140"/>
      <c r="J23" s="140"/>
      <c r="K23" s="140"/>
      <c r="L23" s="140"/>
      <c r="M23" s="140"/>
      <c r="N23" s="140"/>
      <c r="O23" s="140"/>
      <c r="P23" s="141"/>
      <c r="Q23" s="194"/>
      <c r="R23" s="49" t="str">
        <f t="shared" si="1"/>
        <v/>
      </c>
      <c r="S23" s="145" t="str">
        <f>IF(OR(AND(OR(D23&lt;=E17,D23=0,D23="ABS"),OR(F23&lt;=G17,F23=0,F23="ABS"))),IF(OR(AND(A23="",B23="",D23="",F23=""),AND(A23&lt;&gt;"",B23&lt;&gt;"",D23&lt;&gt;"",F23&lt;&gt;"",AG23="OK")),"","Given Marks or Format is incorrect"),"Given Marks or Format is incorrect")</f>
        <v/>
      </c>
      <c r="T23" s="146"/>
      <c r="U23" s="146"/>
      <c r="V23" s="146"/>
      <c r="W23" s="146"/>
      <c r="X23" s="147"/>
      <c r="Y23" s="93"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15"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5"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3" t="b">
        <f>IF(AND( EXACT(LEFT(B23,LEN(G8)), G8),ISNUMBER(INT(MID(B23,(LEN(G8)+1),1))),ISNUMBER(INT(MID(B23,(LEN(G8)+2),1))), MID(B23,(LEN(G8)+1),2)&lt;&gt;"00",OR(ISNUMBER(INT(MID(B23,(LEN(G8)+3),1))),MID(B23,(LEN(G8)+3),1)=""),  OR(AND(ISNUMBER(INT(MID(B23,(LEN(G8)+1),3))),MID(B23,(LEN(G8)+1),1)&lt;&gt;"0", MID(B23,(LEN(G8)+4),1)=""),AND((ISNUMBER(INT(MID(B23,(LEN(G8)+1),2)))),MID(B23,(LEN(G8)+3),1)=""))),"OK")</f>
        <v>0</v>
      </c>
      <c r="AC23" s="14"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5"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6"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0" t="b">
        <f t="shared" si="29"/>
        <v>0</v>
      </c>
      <c r="AG23" s="20" t="str">
        <f t="shared" si="2"/>
        <v>S# INCORRECT</v>
      </c>
      <c r="BO23" s="20" t="str">
        <f t="shared" si="3"/>
        <v/>
      </c>
      <c r="BP23" s="20" t="b">
        <f t="shared" si="4"/>
        <v>0</v>
      </c>
      <c r="BQ23" s="20" t="b">
        <f t="shared" si="5"/>
        <v>0</v>
      </c>
      <c r="BR23" s="20" t="b">
        <f t="shared" si="6"/>
        <v>0</v>
      </c>
      <c r="BS23" s="20" t="str">
        <f t="shared" si="7"/>
        <v/>
      </c>
      <c r="BT23" s="20" t="str">
        <f t="shared" si="8"/>
        <v/>
      </c>
      <c r="BU23" s="20" t="str">
        <f t="shared" si="9"/>
        <v/>
      </c>
      <c r="BV23" s="20" t="str">
        <f t="shared" si="10"/>
        <v/>
      </c>
      <c r="BW23" s="44" t="str">
        <f t="shared" si="11"/>
        <v/>
      </c>
      <c r="BX23" s="45" t="str">
        <f t="shared" si="30"/>
        <v>INCORRECT</v>
      </c>
      <c r="BY23" s="20" t="b">
        <f t="shared" si="31"/>
        <v>0</v>
      </c>
      <c r="BZ23" s="46" t="str">
        <f t="shared" si="12"/>
        <v/>
      </c>
      <c r="CA23" s="20" t="b">
        <f t="shared" si="13"/>
        <v>0</v>
      </c>
      <c r="CB23" s="20" t="b">
        <f t="shared" si="14"/>
        <v>0</v>
      </c>
      <c r="CC23" s="20" t="b">
        <f t="shared" si="15"/>
        <v>0</v>
      </c>
      <c r="CD23" s="20" t="b">
        <f t="shared" si="16"/>
        <v>0</v>
      </c>
      <c r="CE23" s="20" t="b">
        <f t="shared" si="17"/>
        <v>0</v>
      </c>
      <c r="CF23" s="20" t="b">
        <f t="shared" si="18"/>
        <v>0</v>
      </c>
      <c r="CG23" s="20" t="str">
        <f t="shared" si="19"/>
        <v/>
      </c>
      <c r="CH23" s="20" t="str">
        <f t="shared" si="20"/>
        <v/>
      </c>
      <c r="CI23" s="20" t="str">
        <f t="shared" si="21"/>
        <v/>
      </c>
      <c r="CJ23" s="20" t="str">
        <f t="shared" si="22"/>
        <v/>
      </c>
      <c r="CK23" s="20" t="str">
        <f t="shared" si="23"/>
        <v/>
      </c>
      <c r="CL23" s="20" t="str">
        <f t="shared" si="24"/>
        <v/>
      </c>
      <c r="CM23" s="46" t="str">
        <f t="shared" si="25"/>
        <v/>
      </c>
      <c r="CN23" s="46" t="str">
        <f t="shared" si="26"/>
        <v/>
      </c>
      <c r="CO23" s="47" t="str">
        <f t="shared" si="27"/>
        <v>NO</v>
      </c>
      <c r="CP23" s="47" t="str">
        <f t="shared" si="28"/>
        <v>NO</v>
      </c>
      <c r="CQ23" s="45" t="str">
        <f t="shared" si="32"/>
        <v>NO</v>
      </c>
      <c r="CR23" s="45" t="str">
        <f t="shared" si="33"/>
        <v>NO</v>
      </c>
      <c r="CS23" s="47" t="str">
        <f t="shared" si="34"/>
        <v>OK</v>
      </c>
      <c r="CT23" s="20" t="b">
        <f t="shared" si="35"/>
        <v>0</v>
      </c>
      <c r="CU23" s="20" t="b">
        <f t="shared" si="36"/>
        <v>0</v>
      </c>
      <c r="CV23" s="20" t="b">
        <f t="shared" si="37"/>
        <v>0</v>
      </c>
      <c r="CW23" s="20" t="b">
        <f t="shared" si="38"/>
        <v>0</v>
      </c>
      <c r="CX23" s="46" t="str">
        <f t="shared" si="39"/>
        <v>SEQUENCE INCORRECT</v>
      </c>
      <c r="CY23" s="48">
        <f>COUNTIF(B19:B22,T(B23))</f>
        <v>4</v>
      </c>
    </row>
    <row r="24" spans="1:103" s="20" customFormat="1" ht="20.100000000000001" customHeight="1" thickBot="1">
      <c r="A24" s="59"/>
      <c r="B24" s="126"/>
      <c r="C24" s="127"/>
      <c r="D24" s="126"/>
      <c r="E24" s="127"/>
      <c r="F24" s="126"/>
      <c r="G24" s="127"/>
      <c r="H24" s="139" t="str">
        <f>IF(AND(AG24="OK",R24="OK"),IF(AND(A24&lt;&gt;"",D24&lt;&gt;"",F24&lt;&gt;"",OR(D24&lt;=E17,D24="ABS"),OR(F24&lt;=G17,F24="ABS")),IF(AND(F24="ABS"),"ABS",IF(SUM(D24:F24)=0,"ZERO",SUM(D24,F24))),""),"")</f>
        <v/>
      </c>
      <c r="I24" s="140"/>
      <c r="J24" s="140"/>
      <c r="K24" s="140"/>
      <c r="L24" s="140"/>
      <c r="M24" s="140"/>
      <c r="N24" s="140"/>
      <c r="O24" s="140"/>
      <c r="P24" s="141"/>
      <c r="Q24" s="194"/>
      <c r="R24" s="49" t="str">
        <f t="shared" si="1"/>
        <v/>
      </c>
      <c r="S24" s="145" t="str">
        <f>IF(OR(AND(OR(D24&lt;=E17,D24=0,D24="ABS"),OR(F24&lt;=G17,F24=0,F24="ABS"))),IF(OR(AND(A24="",B24="",D24="",F24=""),AND(A24&lt;&gt;"",B24&lt;&gt;"",D24&lt;&gt;"",F24&lt;&gt;"",AG24="OK")),"","Given Marks or Format is incorrect"),"Given Marks or Format is incorrect")</f>
        <v/>
      </c>
      <c r="T24" s="146"/>
      <c r="U24" s="146"/>
      <c r="V24" s="146"/>
      <c r="W24" s="146"/>
      <c r="X24" s="147"/>
      <c r="Y24" s="93"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15"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5"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3" t="b">
        <f>IF(AND( EXACT(LEFT(B24,LEN(G8)), G8),ISNUMBER(INT(MID(B24,(LEN(G8)+1),1))),ISNUMBER(INT(MID(B24,(LEN(G8)+2),1))), MID(B24,(LEN(G8)+1),2)&lt;&gt;"00",OR(ISNUMBER(INT(MID(B24,(LEN(G8)+3),1))),MID(B24,(LEN(G8)+3),1)=""),  OR(AND(ISNUMBER(INT(MID(B24,(LEN(G8)+1),3))),MID(B24,(LEN(G8)+1),1)&lt;&gt;"0", MID(B24,(LEN(G8)+4),1)=""),AND((ISNUMBER(INT(MID(B24,(LEN(G8)+1),2)))),MID(B24,(LEN(G8)+3),1)=""))),"OK")</f>
        <v>0</v>
      </c>
      <c r="AC24" s="14"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5"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6"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0" t="b">
        <f t="shared" si="29"/>
        <v>0</v>
      </c>
      <c r="AG24" s="20" t="str">
        <f t="shared" si="2"/>
        <v>S# INCORRECT</v>
      </c>
      <c r="BO24" s="20" t="str">
        <f t="shared" si="3"/>
        <v/>
      </c>
      <c r="BP24" s="20" t="b">
        <f t="shared" si="4"/>
        <v>0</v>
      </c>
      <c r="BQ24" s="20" t="b">
        <f t="shared" si="5"/>
        <v>0</v>
      </c>
      <c r="BR24" s="20" t="b">
        <f t="shared" si="6"/>
        <v>0</v>
      </c>
      <c r="BS24" s="20" t="str">
        <f t="shared" si="7"/>
        <v/>
      </c>
      <c r="BT24" s="20" t="str">
        <f t="shared" si="8"/>
        <v/>
      </c>
      <c r="BU24" s="20" t="str">
        <f t="shared" si="9"/>
        <v/>
      </c>
      <c r="BV24" s="20" t="str">
        <f t="shared" si="10"/>
        <v/>
      </c>
      <c r="BW24" s="44" t="str">
        <f t="shared" si="11"/>
        <v/>
      </c>
      <c r="BX24" s="45" t="str">
        <f t="shared" si="30"/>
        <v>INCORRECT</v>
      </c>
      <c r="BY24" s="20" t="b">
        <f t="shared" si="31"/>
        <v>0</v>
      </c>
      <c r="BZ24" s="46" t="str">
        <f t="shared" si="12"/>
        <v/>
      </c>
      <c r="CA24" s="20" t="b">
        <f t="shared" si="13"/>
        <v>0</v>
      </c>
      <c r="CB24" s="20" t="b">
        <f t="shared" si="14"/>
        <v>0</v>
      </c>
      <c r="CC24" s="20" t="b">
        <f t="shared" si="15"/>
        <v>0</v>
      </c>
      <c r="CD24" s="20" t="b">
        <f t="shared" si="16"/>
        <v>0</v>
      </c>
      <c r="CE24" s="20" t="b">
        <f t="shared" si="17"/>
        <v>0</v>
      </c>
      <c r="CF24" s="20" t="b">
        <f t="shared" si="18"/>
        <v>0</v>
      </c>
      <c r="CG24" s="20" t="str">
        <f t="shared" si="19"/>
        <v/>
      </c>
      <c r="CH24" s="20" t="str">
        <f t="shared" si="20"/>
        <v/>
      </c>
      <c r="CI24" s="20" t="str">
        <f t="shared" si="21"/>
        <v/>
      </c>
      <c r="CJ24" s="20" t="str">
        <f t="shared" si="22"/>
        <v/>
      </c>
      <c r="CK24" s="20" t="str">
        <f t="shared" si="23"/>
        <v/>
      </c>
      <c r="CL24" s="20" t="str">
        <f t="shared" si="24"/>
        <v/>
      </c>
      <c r="CM24" s="46" t="str">
        <f t="shared" si="25"/>
        <v/>
      </c>
      <c r="CN24" s="46" t="str">
        <f t="shared" si="26"/>
        <v/>
      </c>
      <c r="CO24" s="47" t="str">
        <f t="shared" si="27"/>
        <v>NO</v>
      </c>
      <c r="CP24" s="47" t="str">
        <f t="shared" si="28"/>
        <v>NO</v>
      </c>
      <c r="CQ24" s="45" t="str">
        <f t="shared" si="32"/>
        <v>NO</v>
      </c>
      <c r="CR24" s="45" t="str">
        <f t="shared" si="33"/>
        <v>NO</v>
      </c>
      <c r="CS24" s="47" t="str">
        <f t="shared" si="34"/>
        <v>OK</v>
      </c>
      <c r="CT24" s="20" t="b">
        <f t="shared" si="35"/>
        <v>0</v>
      </c>
      <c r="CU24" s="20" t="b">
        <f t="shared" si="36"/>
        <v>0</v>
      </c>
      <c r="CV24" s="20" t="b">
        <f t="shared" si="37"/>
        <v>0</v>
      </c>
      <c r="CW24" s="20" t="b">
        <f t="shared" si="38"/>
        <v>0</v>
      </c>
      <c r="CX24" s="46" t="str">
        <f t="shared" si="39"/>
        <v>SEQUENCE INCORRECT</v>
      </c>
      <c r="CY24" s="48">
        <f>COUNTIF(B19:B23,T(B24))</f>
        <v>5</v>
      </c>
    </row>
    <row r="25" spans="1:103" s="20" customFormat="1" ht="20.100000000000001" customHeight="1" thickBot="1">
      <c r="A25" s="37"/>
      <c r="B25" s="126"/>
      <c r="C25" s="127"/>
      <c r="D25" s="126"/>
      <c r="E25" s="127"/>
      <c r="F25" s="126"/>
      <c r="G25" s="127"/>
      <c r="H25" s="139" t="str">
        <f>IF(AND(AG25="OK",R25="OK"),IF(AND(A25&lt;&gt;"",D25&lt;&gt;"",F25&lt;&gt;"",OR(D25&lt;=E17,D25="ABS"),OR(F25&lt;=G17,F25="ABS")),IF(AND(F25="ABS"),"ABS",IF(SUM(D25:F25)=0,"ZERO",SUM(D25,F25))),""),"")</f>
        <v/>
      </c>
      <c r="I25" s="140"/>
      <c r="J25" s="140"/>
      <c r="K25" s="140"/>
      <c r="L25" s="140"/>
      <c r="M25" s="140"/>
      <c r="N25" s="140"/>
      <c r="O25" s="140"/>
      <c r="P25" s="141"/>
      <c r="Q25" s="194"/>
      <c r="R25" s="49" t="str">
        <f t="shared" si="1"/>
        <v/>
      </c>
      <c r="S25" s="145" t="str">
        <f>IF(OR(AND(OR(D25&lt;=E17,D25=0,D25="ABS"),OR(F25&lt;=G17,F25=0,F25="ABS"))),IF(OR(AND(A25="",B25="",D25="",F25=""),AND(A25&lt;&gt;"",B25&lt;&gt;"",D25&lt;&gt;"",F25&lt;&gt;"", AG25="OK")),"","Given Marks or Format is incorrect"), "Given Marks or Format is incorrect")</f>
        <v/>
      </c>
      <c r="T25" s="146"/>
      <c r="U25" s="146"/>
      <c r="V25" s="146"/>
      <c r="W25" s="146"/>
      <c r="X25" s="147"/>
      <c r="Y25" s="93"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15"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5"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3" t="b">
        <f>IF(AND( EXACT(LEFT(B25,LEN(G8)), G8),ISNUMBER(INT(MID(B25,(LEN(G8)+1),1))),ISNUMBER(INT(MID(B25,(LEN(G8)+2),1))), MID(B25,(LEN(G8)+1),2)&lt;&gt;"00",OR(ISNUMBER(INT(MID(B25,(LEN(G8)+3),1))),MID(B25,(LEN(G8)+3),1)=""),  OR(AND(ISNUMBER(INT(MID(B25,(LEN(G8)+1),3))),MID(B25,(LEN(G8)+1),1)&lt;&gt;"0", MID(B25,(LEN(G8)+4),1)=""),AND((ISNUMBER(INT(MID(B25,(LEN(G8)+1),2)))),MID(B25,(LEN(G8)+3),1)=""))),"OK")</f>
        <v>0</v>
      </c>
      <c r="AC25" s="14"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5"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6"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0" t="b">
        <f t="shared" si="29"/>
        <v>0</v>
      </c>
      <c r="AG25" s="20" t="str">
        <f t="shared" si="2"/>
        <v>S# INCORRECT</v>
      </c>
      <c r="BO25" s="20" t="str">
        <f t="shared" si="3"/>
        <v/>
      </c>
      <c r="BP25" s="20" t="b">
        <f t="shared" si="4"/>
        <v>0</v>
      </c>
      <c r="BQ25" s="20" t="b">
        <f t="shared" si="5"/>
        <v>0</v>
      </c>
      <c r="BR25" s="20" t="b">
        <f t="shared" si="6"/>
        <v>0</v>
      </c>
      <c r="BS25" s="20" t="str">
        <f t="shared" si="7"/>
        <v/>
      </c>
      <c r="BT25" s="20" t="str">
        <f t="shared" si="8"/>
        <v/>
      </c>
      <c r="BU25" s="20" t="str">
        <f t="shared" si="9"/>
        <v/>
      </c>
      <c r="BV25" s="20" t="str">
        <f t="shared" si="10"/>
        <v/>
      </c>
      <c r="BW25" s="44" t="str">
        <f t="shared" si="11"/>
        <v/>
      </c>
      <c r="BX25" s="45" t="str">
        <f t="shared" si="30"/>
        <v>INCORRECT</v>
      </c>
      <c r="BY25" s="20" t="b">
        <f t="shared" si="31"/>
        <v>0</v>
      </c>
      <c r="BZ25" s="46" t="str">
        <f t="shared" si="12"/>
        <v/>
      </c>
      <c r="CA25" s="20" t="b">
        <f t="shared" si="13"/>
        <v>0</v>
      </c>
      <c r="CB25" s="20" t="b">
        <f t="shared" si="14"/>
        <v>0</v>
      </c>
      <c r="CC25" s="20" t="b">
        <f t="shared" si="15"/>
        <v>0</v>
      </c>
      <c r="CD25" s="20" t="b">
        <f t="shared" si="16"/>
        <v>0</v>
      </c>
      <c r="CE25" s="20" t="b">
        <f t="shared" si="17"/>
        <v>0</v>
      </c>
      <c r="CF25" s="20" t="b">
        <f t="shared" si="18"/>
        <v>0</v>
      </c>
      <c r="CG25" s="20" t="str">
        <f t="shared" si="19"/>
        <v/>
      </c>
      <c r="CH25" s="20" t="str">
        <f t="shared" si="20"/>
        <v/>
      </c>
      <c r="CI25" s="20" t="str">
        <f t="shared" si="21"/>
        <v/>
      </c>
      <c r="CJ25" s="20" t="str">
        <f t="shared" si="22"/>
        <v/>
      </c>
      <c r="CK25" s="20" t="str">
        <f t="shared" si="23"/>
        <v/>
      </c>
      <c r="CL25" s="20" t="str">
        <f t="shared" si="24"/>
        <v/>
      </c>
      <c r="CM25" s="46" t="str">
        <f t="shared" si="25"/>
        <v/>
      </c>
      <c r="CN25" s="46" t="str">
        <f t="shared" si="26"/>
        <v/>
      </c>
      <c r="CO25" s="47" t="str">
        <f t="shared" si="27"/>
        <v>NO</v>
      </c>
      <c r="CP25" s="47" t="str">
        <f t="shared" si="28"/>
        <v>NO</v>
      </c>
      <c r="CQ25" s="45" t="str">
        <f t="shared" si="32"/>
        <v>NO</v>
      </c>
      <c r="CR25" s="45" t="str">
        <f t="shared" si="33"/>
        <v>NO</v>
      </c>
      <c r="CS25" s="47" t="str">
        <f t="shared" si="34"/>
        <v>OK</v>
      </c>
      <c r="CT25" s="20" t="b">
        <f t="shared" si="35"/>
        <v>0</v>
      </c>
      <c r="CU25" s="20" t="b">
        <f t="shared" si="36"/>
        <v>0</v>
      </c>
      <c r="CV25" s="20" t="b">
        <f t="shared" si="37"/>
        <v>0</v>
      </c>
      <c r="CW25" s="20" t="b">
        <f t="shared" si="38"/>
        <v>0</v>
      </c>
      <c r="CX25" s="46" t="str">
        <f t="shared" si="39"/>
        <v>SEQUENCE INCORRECT</v>
      </c>
      <c r="CY25" s="48">
        <f>COUNTIF(B19:B24,T(B25))</f>
        <v>6</v>
      </c>
    </row>
    <row r="26" spans="1:103" s="20" customFormat="1" ht="20.100000000000001" customHeight="1" thickBot="1">
      <c r="A26" s="59"/>
      <c r="B26" s="126"/>
      <c r="C26" s="127"/>
      <c r="D26" s="126"/>
      <c r="E26" s="127"/>
      <c r="F26" s="126"/>
      <c r="G26" s="127"/>
      <c r="H26" s="139" t="str">
        <f>IF(AND(AG26="OK",R26="OK"),IF(AND(A26&lt;&gt;"",D26&lt;&gt;"",F26&lt;&gt;"",OR(D26&lt;=E17,D26="ABS"),OR(F26&lt;=G17,F26="ABS")),IF(AND(F26="ABS"),"ABS",IF(SUM(D26:F26)=0,"ZERO",SUM(D26,F26))),""),"")</f>
        <v/>
      </c>
      <c r="I26" s="140"/>
      <c r="J26" s="140"/>
      <c r="K26" s="140"/>
      <c r="L26" s="140"/>
      <c r="M26" s="140"/>
      <c r="N26" s="140"/>
      <c r="O26" s="140"/>
      <c r="P26" s="141"/>
      <c r="Q26" s="194"/>
      <c r="R26" s="49" t="str">
        <f t="shared" si="1"/>
        <v/>
      </c>
      <c r="S26" s="145" t="str">
        <f>IF(OR(AND(OR(D26&lt;=E17,D26=0,D26="ABS"),OR(F26&lt;=G17,F26=0,F26="ABS"))),IF(OR(AND(A26="",B26="",D26="",F26=""),AND(A26&lt;&gt;"",B26&lt;&gt;"",D26&lt;&gt;"",F26&lt;&gt;"", AG26="OK")),"","Given Marks or Format is incorrect"), "Given Marks or Format is incorrect")</f>
        <v/>
      </c>
      <c r="T26" s="146"/>
      <c r="U26" s="146"/>
      <c r="V26" s="146"/>
      <c r="W26" s="146"/>
      <c r="X26" s="147"/>
      <c r="Y26" s="93"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15"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5"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3" t="b">
        <f>IF(AND( EXACT(LEFT(B26,LEN(G8)), G8),ISNUMBER(INT(MID(B26,(LEN(G8)+1),1))),ISNUMBER(INT(MID(B26,(LEN(G8)+2),1))), MID(B26,(LEN(G8)+1),2)&lt;&gt;"00",OR(ISNUMBER(INT(MID(B26,(LEN(G8)+3),1))),MID(B26,(LEN(G8)+3),1)=""),  OR(AND(ISNUMBER(INT(MID(B26,(LEN(G8)+1),3))),MID(B26,(LEN(G8)+1),1)&lt;&gt;"0", MID(B26,(LEN(G8)+4),1)=""),AND((ISNUMBER(INT(MID(B26,(LEN(G8)+1),2)))),MID(B26,(LEN(G8)+3),1)=""))),"OK")</f>
        <v>0</v>
      </c>
      <c r="AC26" s="14"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5"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6"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0" t="b">
        <f t="shared" si="29"/>
        <v>0</v>
      </c>
      <c r="AG26" s="20" t="str">
        <f t="shared" si="2"/>
        <v>S# INCORRECT</v>
      </c>
      <c r="BO26" s="20" t="str">
        <f t="shared" si="3"/>
        <v/>
      </c>
      <c r="BP26" s="20" t="b">
        <f t="shared" si="4"/>
        <v>0</v>
      </c>
      <c r="BQ26" s="20" t="b">
        <f t="shared" si="5"/>
        <v>0</v>
      </c>
      <c r="BR26" s="20" t="b">
        <f t="shared" si="6"/>
        <v>0</v>
      </c>
      <c r="BS26" s="20" t="str">
        <f t="shared" si="7"/>
        <v/>
      </c>
      <c r="BT26" s="20" t="str">
        <f t="shared" si="8"/>
        <v/>
      </c>
      <c r="BU26" s="20" t="str">
        <f t="shared" si="9"/>
        <v/>
      </c>
      <c r="BV26" s="20" t="str">
        <f t="shared" si="10"/>
        <v/>
      </c>
      <c r="BW26" s="44" t="str">
        <f t="shared" si="11"/>
        <v/>
      </c>
      <c r="BX26" s="45" t="str">
        <f t="shared" si="30"/>
        <v>INCORRECT</v>
      </c>
      <c r="BY26" s="20" t="b">
        <f t="shared" si="31"/>
        <v>0</v>
      </c>
      <c r="BZ26" s="46" t="str">
        <f t="shared" si="12"/>
        <v/>
      </c>
      <c r="CA26" s="20" t="b">
        <f t="shared" si="13"/>
        <v>0</v>
      </c>
      <c r="CB26" s="20" t="b">
        <f t="shared" si="14"/>
        <v>0</v>
      </c>
      <c r="CC26" s="20" t="b">
        <f t="shared" si="15"/>
        <v>0</v>
      </c>
      <c r="CD26" s="20" t="b">
        <f t="shared" si="16"/>
        <v>0</v>
      </c>
      <c r="CE26" s="20" t="b">
        <f t="shared" si="17"/>
        <v>0</v>
      </c>
      <c r="CF26" s="20" t="b">
        <f t="shared" si="18"/>
        <v>0</v>
      </c>
      <c r="CG26" s="20" t="str">
        <f t="shared" si="19"/>
        <v/>
      </c>
      <c r="CH26" s="20" t="str">
        <f t="shared" si="20"/>
        <v/>
      </c>
      <c r="CI26" s="20" t="str">
        <f t="shared" si="21"/>
        <v/>
      </c>
      <c r="CJ26" s="20" t="str">
        <f t="shared" si="22"/>
        <v/>
      </c>
      <c r="CK26" s="20" t="str">
        <f t="shared" si="23"/>
        <v/>
      </c>
      <c r="CL26" s="20" t="str">
        <f t="shared" si="24"/>
        <v/>
      </c>
      <c r="CM26" s="46" t="str">
        <f t="shared" si="25"/>
        <v/>
      </c>
      <c r="CN26" s="46" t="str">
        <f t="shared" si="26"/>
        <v/>
      </c>
      <c r="CO26" s="47" t="str">
        <f t="shared" si="27"/>
        <v>NO</v>
      </c>
      <c r="CP26" s="47" t="str">
        <f t="shared" si="28"/>
        <v>NO</v>
      </c>
      <c r="CQ26" s="45" t="str">
        <f t="shared" si="32"/>
        <v>NO</v>
      </c>
      <c r="CR26" s="45" t="str">
        <f t="shared" si="33"/>
        <v>NO</v>
      </c>
      <c r="CS26" s="47" t="str">
        <f t="shared" si="34"/>
        <v>OK</v>
      </c>
      <c r="CT26" s="20" t="b">
        <f t="shared" si="35"/>
        <v>0</v>
      </c>
      <c r="CU26" s="20" t="b">
        <f t="shared" si="36"/>
        <v>0</v>
      </c>
      <c r="CV26" s="20" t="b">
        <f t="shared" si="37"/>
        <v>0</v>
      </c>
      <c r="CW26" s="20" t="b">
        <f t="shared" si="38"/>
        <v>0</v>
      </c>
      <c r="CX26" s="46" t="str">
        <f t="shared" si="39"/>
        <v>SEQUENCE INCORRECT</v>
      </c>
      <c r="CY26" s="48">
        <f>COUNTIF(B19:B25,T(B26))</f>
        <v>7</v>
      </c>
    </row>
    <row r="27" spans="1:103" s="20" customFormat="1" ht="20.100000000000001" customHeight="1" thickBot="1">
      <c r="A27" s="37"/>
      <c r="B27" s="126"/>
      <c r="C27" s="127"/>
      <c r="D27" s="126"/>
      <c r="E27" s="127"/>
      <c r="F27" s="126"/>
      <c r="G27" s="127"/>
      <c r="H27" s="139" t="str">
        <f>IF(AND(AG27="OK",R27="OK"),IF(AND(A27&lt;&gt;"",D27&lt;&gt;"",F27&lt;&gt;"",OR(D27&lt;=E17,D27="ABS"),OR(F27&lt;=G17,F27="ABS")),IF(AND(F27="ABS"),"ABS",IF(SUM(D27:F27)=0,"ZERO",SUM(D27,F27))),""),"")</f>
        <v/>
      </c>
      <c r="I27" s="140"/>
      <c r="J27" s="140"/>
      <c r="K27" s="140"/>
      <c r="L27" s="140"/>
      <c r="M27" s="140"/>
      <c r="N27" s="140"/>
      <c r="O27" s="140"/>
      <c r="P27" s="141"/>
      <c r="Q27" s="194"/>
      <c r="R27" s="49" t="str">
        <f t="shared" si="1"/>
        <v/>
      </c>
      <c r="S27" s="145" t="str">
        <f>IF(OR(AND(OR(D27&lt;=E17,D27=0,D27="ABS"),OR(F27&lt;=G17,F27=0,F27="ABS"))),IF(OR(AND(A27="",B27="",D27="",F27=""),AND(A27&lt;&gt;"",B27&lt;&gt;"",D27&lt;&gt;"",F27&lt;&gt;"", AG27="OK")),"","Given Marks or Format is incorrect"), "Given Marks or Format is incorrect")</f>
        <v/>
      </c>
      <c r="T27" s="146"/>
      <c r="U27" s="146"/>
      <c r="V27" s="146"/>
      <c r="W27" s="146"/>
      <c r="X27" s="147"/>
      <c r="Y27" s="93"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15"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5"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3" t="b">
        <f>IF(AND( EXACT(LEFT(B27,LEN(G8)), G8),ISNUMBER(INT(MID(B27,(LEN(G8)+1),1))),ISNUMBER(INT(MID(B27,(LEN(G8)+2),1))), MID(B27,(LEN(G8)+1),2)&lt;&gt;"00",OR(ISNUMBER(INT(MID(B27,(LEN(G8)+3),1))),MID(B27,(LEN(G8)+3),1)=""),  OR(AND(ISNUMBER(INT(MID(B27,(LEN(G8)+1),3))),MID(B27,(LEN(G8)+1),1)&lt;&gt;"0", MID(B27,(LEN(G8)+4),1)=""),AND((ISNUMBER(INT(MID(B27,(LEN(G8)+1),2)))),MID(B27,(LEN(G8)+3),1)=""))),"OK")</f>
        <v>0</v>
      </c>
      <c r="AC27" s="14"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5"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6"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0" t="b">
        <f t="shared" si="29"/>
        <v>0</v>
      </c>
      <c r="AG27" s="20" t="str">
        <f t="shared" si="2"/>
        <v>S# INCORRECT</v>
      </c>
      <c r="BO27" s="20" t="str">
        <f t="shared" si="3"/>
        <v/>
      </c>
      <c r="BP27" s="20" t="b">
        <f t="shared" si="4"/>
        <v>0</v>
      </c>
      <c r="BQ27" s="20" t="b">
        <f t="shared" si="5"/>
        <v>0</v>
      </c>
      <c r="BR27" s="20" t="b">
        <f t="shared" si="6"/>
        <v>0</v>
      </c>
      <c r="BS27" s="20" t="str">
        <f t="shared" si="7"/>
        <v/>
      </c>
      <c r="BT27" s="20" t="str">
        <f t="shared" si="8"/>
        <v/>
      </c>
      <c r="BU27" s="20" t="str">
        <f t="shared" si="9"/>
        <v/>
      </c>
      <c r="BV27" s="20" t="str">
        <f t="shared" si="10"/>
        <v/>
      </c>
      <c r="BW27" s="44" t="str">
        <f t="shared" si="11"/>
        <v/>
      </c>
      <c r="BX27" s="45" t="str">
        <f t="shared" si="30"/>
        <v>INCORRECT</v>
      </c>
      <c r="BY27" s="20" t="b">
        <f t="shared" si="31"/>
        <v>0</v>
      </c>
      <c r="BZ27" s="46" t="str">
        <f t="shared" si="12"/>
        <v/>
      </c>
      <c r="CA27" s="20" t="b">
        <f t="shared" si="13"/>
        <v>0</v>
      </c>
      <c r="CB27" s="20" t="b">
        <f t="shared" si="14"/>
        <v>0</v>
      </c>
      <c r="CC27" s="20" t="b">
        <f t="shared" si="15"/>
        <v>0</v>
      </c>
      <c r="CD27" s="20" t="b">
        <f t="shared" si="16"/>
        <v>0</v>
      </c>
      <c r="CE27" s="20" t="b">
        <f t="shared" si="17"/>
        <v>0</v>
      </c>
      <c r="CF27" s="20" t="b">
        <f t="shared" si="18"/>
        <v>0</v>
      </c>
      <c r="CG27" s="20" t="str">
        <f t="shared" si="19"/>
        <v/>
      </c>
      <c r="CH27" s="20" t="str">
        <f t="shared" si="20"/>
        <v/>
      </c>
      <c r="CI27" s="20" t="str">
        <f t="shared" si="21"/>
        <v/>
      </c>
      <c r="CJ27" s="20" t="str">
        <f t="shared" si="22"/>
        <v/>
      </c>
      <c r="CK27" s="20" t="str">
        <f t="shared" si="23"/>
        <v/>
      </c>
      <c r="CL27" s="20" t="str">
        <f t="shared" si="24"/>
        <v/>
      </c>
      <c r="CM27" s="46" t="str">
        <f t="shared" si="25"/>
        <v/>
      </c>
      <c r="CN27" s="46" t="str">
        <f t="shared" si="26"/>
        <v/>
      </c>
      <c r="CO27" s="47" t="str">
        <f t="shared" si="27"/>
        <v>NO</v>
      </c>
      <c r="CP27" s="47" t="str">
        <f t="shared" si="28"/>
        <v>NO</v>
      </c>
      <c r="CQ27" s="45" t="str">
        <f t="shared" si="32"/>
        <v>NO</v>
      </c>
      <c r="CR27" s="45" t="str">
        <f t="shared" si="33"/>
        <v>NO</v>
      </c>
      <c r="CS27" s="47" t="str">
        <f t="shared" si="34"/>
        <v>OK</v>
      </c>
      <c r="CT27" s="20" t="b">
        <f t="shared" si="35"/>
        <v>0</v>
      </c>
      <c r="CU27" s="20" t="b">
        <f t="shared" si="36"/>
        <v>0</v>
      </c>
      <c r="CV27" s="20" t="b">
        <f t="shared" si="37"/>
        <v>0</v>
      </c>
      <c r="CW27" s="20" t="b">
        <f t="shared" si="38"/>
        <v>0</v>
      </c>
      <c r="CX27" s="46" t="str">
        <f t="shared" si="39"/>
        <v>SEQUENCE INCORRECT</v>
      </c>
      <c r="CY27" s="48">
        <f>COUNTIF(B19:B26,T(B27))</f>
        <v>8</v>
      </c>
    </row>
    <row r="28" spans="1:103" s="20" customFormat="1" ht="20.100000000000001" customHeight="1" thickBot="1">
      <c r="A28" s="59"/>
      <c r="B28" s="126"/>
      <c r="C28" s="127"/>
      <c r="D28" s="126"/>
      <c r="E28" s="127"/>
      <c r="F28" s="126"/>
      <c r="G28" s="127"/>
      <c r="H28" s="139" t="str">
        <f>IF(AND(AG28="OK",R28="OK"),IF(AND(A28&lt;&gt;"",D28&lt;&gt;"",F28&lt;&gt;"",OR(D28&lt;=E17,D28="ABS"),OR(F28&lt;=G17,F28="ABS")),IF(AND(F28="ABS"),"ABS",IF(SUM(D28:F28)=0,"ZERO",SUM(D28,F28))),""),"")</f>
        <v/>
      </c>
      <c r="I28" s="140"/>
      <c r="J28" s="140"/>
      <c r="K28" s="140"/>
      <c r="L28" s="140"/>
      <c r="M28" s="140"/>
      <c r="N28" s="140"/>
      <c r="O28" s="140"/>
      <c r="P28" s="141"/>
      <c r="Q28" s="194"/>
      <c r="R28" s="49" t="str">
        <f t="shared" si="1"/>
        <v/>
      </c>
      <c r="S28" s="145" t="str">
        <f>IF(OR(AND(OR(D28&lt;=E17,D28=0,D28="ABS"),OR(F28&lt;=G17,F28=0,F28="ABS"))),IF(OR(AND(A28="",B28="",D28="",F28=""),AND(A28&lt;&gt;"",B28&lt;&gt;"",D28&lt;&gt;"",F28&lt;&gt;"", AG28="OK")),"","Given Marks or Format is incorrect"), "Given Marks or Format is incorrect")</f>
        <v/>
      </c>
      <c r="T28" s="146"/>
      <c r="U28" s="146"/>
      <c r="V28" s="146"/>
      <c r="W28" s="146"/>
      <c r="X28" s="147"/>
      <c r="Y28" s="93"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15"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5"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3" t="b">
        <f>IF(AND( EXACT(LEFT(B28,LEN(G8)), G8),ISNUMBER(INT(MID(B28,(LEN(G8)+1),1))),ISNUMBER(INT(MID(B28,(LEN(G8)+2),1))), MID(B28,(LEN(G8)+1),2)&lt;&gt;"00",OR(ISNUMBER(INT(MID(B28,(LEN(G8)+3),1))),MID(B28,(LEN(G8)+3),1)=""),  OR(AND(ISNUMBER(INT(MID(B28,(LEN(G8)+1),3))),MID(B28,(LEN(G8)+1),1)&lt;&gt;"0", MID(B28,(LEN(G8)+4),1)=""),AND((ISNUMBER(INT(MID(B28,(LEN(G8)+1),2)))),MID(B28,(LEN(G8)+3),1)=""))),"OK")</f>
        <v>0</v>
      </c>
      <c r="AC28" s="14"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5"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6"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0" t="b">
        <f t="shared" si="29"/>
        <v>0</v>
      </c>
      <c r="AG28" s="20" t="str">
        <f t="shared" si="2"/>
        <v>S# INCORRECT</v>
      </c>
      <c r="BO28" s="20" t="str">
        <f t="shared" si="3"/>
        <v/>
      </c>
      <c r="BP28" s="20" t="b">
        <f t="shared" si="4"/>
        <v>0</v>
      </c>
      <c r="BQ28" s="20" t="b">
        <f t="shared" si="5"/>
        <v>0</v>
      </c>
      <c r="BR28" s="20" t="b">
        <f t="shared" si="6"/>
        <v>0</v>
      </c>
      <c r="BS28" s="20" t="str">
        <f t="shared" si="7"/>
        <v/>
      </c>
      <c r="BT28" s="20" t="str">
        <f t="shared" si="8"/>
        <v/>
      </c>
      <c r="BU28" s="20" t="str">
        <f t="shared" si="9"/>
        <v/>
      </c>
      <c r="BV28" s="20" t="str">
        <f t="shared" si="10"/>
        <v/>
      </c>
      <c r="BW28" s="44" t="str">
        <f t="shared" si="11"/>
        <v/>
      </c>
      <c r="BX28" s="45" t="str">
        <f t="shared" si="30"/>
        <v>INCORRECT</v>
      </c>
      <c r="BY28" s="20" t="b">
        <f t="shared" si="31"/>
        <v>0</v>
      </c>
      <c r="BZ28" s="46" t="str">
        <f t="shared" si="12"/>
        <v/>
      </c>
      <c r="CA28" s="20" t="b">
        <f t="shared" si="13"/>
        <v>0</v>
      </c>
      <c r="CB28" s="20" t="b">
        <f t="shared" si="14"/>
        <v>0</v>
      </c>
      <c r="CC28" s="20" t="b">
        <f t="shared" si="15"/>
        <v>0</v>
      </c>
      <c r="CD28" s="20" t="b">
        <f t="shared" si="16"/>
        <v>0</v>
      </c>
      <c r="CE28" s="20" t="b">
        <f t="shared" si="17"/>
        <v>0</v>
      </c>
      <c r="CF28" s="20" t="b">
        <f t="shared" si="18"/>
        <v>0</v>
      </c>
      <c r="CG28" s="20" t="str">
        <f t="shared" si="19"/>
        <v/>
      </c>
      <c r="CH28" s="20" t="str">
        <f t="shared" si="20"/>
        <v/>
      </c>
      <c r="CI28" s="20" t="str">
        <f t="shared" si="21"/>
        <v/>
      </c>
      <c r="CJ28" s="20" t="str">
        <f t="shared" si="22"/>
        <v/>
      </c>
      <c r="CK28" s="20" t="str">
        <f t="shared" si="23"/>
        <v/>
      </c>
      <c r="CL28" s="20" t="str">
        <f t="shared" si="24"/>
        <v/>
      </c>
      <c r="CM28" s="46" t="str">
        <f t="shared" si="25"/>
        <v/>
      </c>
      <c r="CN28" s="46" t="str">
        <f t="shared" si="26"/>
        <v/>
      </c>
      <c r="CO28" s="47" t="str">
        <f t="shared" si="27"/>
        <v>NO</v>
      </c>
      <c r="CP28" s="47" t="str">
        <f t="shared" si="28"/>
        <v>NO</v>
      </c>
      <c r="CQ28" s="45" t="str">
        <f t="shared" si="32"/>
        <v>NO</v>
      </c>
      <c r="CR28" s="45" t="str">
        <f t="shared" si="33"/>
        <v>NO</v>
      </c>
      <c r="CS28" s="47" t="str">
        <f t="shared" si="34"/>
        <v>OK</v>
      </c>
      <c r="CT28" s="20" t="b">
        <f t="shared" si="35"/>
        <v>0</v>
      </c>
      <c r="CU28" s="20" t="b">
        <f t="shared" si="36"/>
        <v>0</v>
      </c>
      <c r="CV28" s="20" t="b">
        <f t="shared" si="37"/>
        <v>0</v>
      </c>
      <c r="CW28" s="20" t="b">
        <f t="shared" si="38"/>
        <v>0</v>
      </c>
      <c r="CX28" s="46" t="str">
        <f t="shared" si="39"/>
        <v>SEQUENCE INCORRECT</v>
      </c>
      <c r="CY28" s="48">
        <f>COUNTIF(B19:B27,T(B28))</f>
        <v>9</v>
      </c>
    </row>
    <row r="29" spans="1:103" s="20" customFormat="1" ht="20.100000000000001" customHeight="1" thickBot="1">
      <c r="A29" s="37"/>
      <c r="B29" s="126"/>
      <c r="C29" s="127"/>
      <c r="D29" s="126"/>
      <c r="E29" s="127"/>
      <c r="F29" s="126"/>
      <c r="G29" s="127"/>
      <c r="H29" s="139" t="str">
        <f>IF(AND(AG29="OK",R29="OK"),IF(AND(A29&lt;&gt;"",D29&lt;&gt;"",F29&lt;&gt;"",OR(D29&lt;=E17,D29="ABS"),OR(F29&lt;=G17,F29="ABS")),IF(AND(F29="ABS"),"ABS",IF(SUM(D29:F29)=0,"ZERO",SUM(D29,F29))),""),"")</f>
        <v/>
      </c>
      <c r="I29" s="140"/>
      <c r="J29" s="140"/>
      <c r="K29" s="140"/>
      <c r="L29" s="140"/>
      <c r="M29" s="140"/>
      <c r="N29" s="140"/>
      <c r="O29" s="140"/>
      <c r="P29" s="141"/>
      <c r="Q29" s="194"/>
      <c r="R29" s="49" t="str">
        <f t="shared" si="1"/>
        <v/>
      </c>
      <c r="S29" s="145" t="str">
        <f>IF(OR(AND(OR(D29&lt;=E17,D29=0,D29="ABS"),OR(F29&lt;=G17,F29=0,F29="ABS"))),IF(OR(AND(A29="",B29="",D29="",F29=""),AND(A29&lt;&gt;"",B29&lt;&gt;"",D29&lt;&gt;"",F29&lt;&gt;"", AG29="OK")),"","Given Marks or Format is incorrect"), "Given Marks or Format is incorrect")</f>
        <v/>
      </c>
      <c r="T29" s="146"/>
      <c r="U29" s="146"/>
      <c r="V29" s="146"/>
      <c r="W29" s="146"/>
      <c r="X29" s="147"/>
      <c r="Y29" s="93"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15"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5"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3" t="b">
        <f>IF(AND( EXACT(LEFT(B29,LEN(G8)), G8),ISNUMBER(INT(MID(B29,(LEN(G8)+1),1))),ISNUMBER(INT(MID(B29,(LEN(G8)+2),1))), MID(B29,(LEN(G8)+1),2)&lt;&gt;"00",OR(ISNUMBER(INT(MID(B29,(LEN(G8)+3),1))),MID(B29,(LEN(G8)+3),1)=""),  OR(AND(ISNUMBER(INT(MID(B29,(LEN(G8)+1),3))),MID(B29,(LEN(G8)+1),1)&lt;&gt;"0", MID(B29,(LEN(G8)+4),1)=""),AND((ISNUMBER(INT(MID(B29,(LEN(G8)+1),2)))),MID(B29,(LEN(G8)+3),1)=""))),"OK")</f>
        <v>0</v>
      </c>
      <c r="AC29" s="14"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5"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6"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0" t="b">
        <f t="shared" si="29"/>
        <v>0</v>
      </c>
      <c r="AG29" s="20" t="str">
        <f t="shared" si="2"/>
        <v>S# INCORRECT</v>
      </c>
      <c r="BO29" s="20" t="str">
        <f t="shared" si="3"/>
        <v/>
      </c>
      <c r="BP29" s="20" t="b">
        <f t="shared" si="4"/>
        <v>0</v>
      </c>
      <c r="BQ29" s="20" t="b">
        <f t="shared" si="5"/>
        <v>0</v>
      </c>
      <c r="BR29" s="20" t="b">
        <f t="shared" si="6"/>
        <v>0</v>
      </c>
      <c r="BS29" s="20" t="str">
        <f t="shared" si="7"/>
        <v/>
      </c>
      <c r="BT29" s="20" t="str">
        <f t="shared" si="8"/>
        <v/>
      </c>
      <c r="BU29" s="20" t="str">
        <f t="shared" si="9"/>
        <v/>
      </c>
      <c r="BV29" s="20" t="str">
        <f t="shared" si="10"/>
        <v/>
      </c>
      <c r="BW29" s="44" t="str">
        <f t="shared" si="11"/>
        <v/>
      </c>
      <c r="BX29" s="45" t="str">
        <f t="shared" si="30"/>
        <v>INCORRECT</v>
      </c>
      <c r="BY29" s="20" t="b">
        <f t="shared" si="31"/>
        <v>0</v>
      </c>
      <c r="BZ29" s="46" t="str">
        <f t="shared" si="12"/>
        <v/>
      </c>
      <c r="CA29" s="20" t="b">
        <f t="shared" si="13"/>
        <v>0</v>
      </c>
      <c r="CB29" s="20" t="b">
        <f t="shared" si="14"/>
        <v>0</v>
      </c>
      <c r="CC29" s="20" t="b">
        <f t="shared" si="15"/>
        <v>0</v>
      </c>
      <c r="CD29" s="20" t="b">
        <f t="shared" si="16"/>
        <v>0</v>
      </c>
      <c r="CE29" s="20" t="b">
        <f t="shared" si="17"/>
        <v>0</v>
      </c>
      <c r="CF29" s="20" t="b">
        <f t="shared" si="18"/>
        <v>0</v>
      </c>
      <c r="CG29" s="20" t="str">
        <f t="shared" si="19"/>
        <v/>
      </c>
      <c r="CH29" s="20" t="str">
        <f t="shared" si="20"/>
        <v/>
      </c>
      <c r="CI29" s="20" t="str">
        <f t="shared" si="21"/>
        <v/>
      </c>
      <c r="CJ29" s="20" t="str">
        <f t="shared" si="22"/>
        <v/>
      </c>
      <c r="CK29" s="20" t="str">
        <f t="shared" si="23"/>
        <v/>
      </c>
      <c r="CL29" s="20" t="str">
        <f t="shared" si="24"/>
        <v/>
      </c>
      <c r="CM29" s="46" t="str">
        <f t="shared" si="25"/>
        <v/>
      </c>
      <c r="CN29" s="46" t="str">
        <f t="shared" si="26"/>
        <v/>
      </c>
      <c r="CO29" s="47" t="str">
        <f t="shared" si="27"/>
        <v>NO</v>
      </c>
      <c r="CP29" s="47" t="str">
        <f t="shared" si="28"/>
        <v>NO</v>
      </c>
      <c r="CQ29" s="45" t="str">
        <f t="shared" si="32"/>
        <v>NO</v>
      </c>
      <c r="CR29" s="45" t="str">
        <f t="shared" si="33"/>
        <v>NO</v>
      </c>
      <c r="CS29" s="47" t="str">
        <f t="shared" si="34"/>
        <v>OK</v>
      </c>
      <c r="CT29" s="20" t="b">
        <f t="shared" si="35"/>
        <v>0</v>
      </c>
      <c r="CU29" s="20" t="b">
        <f t="shared" si="36"/>
        <v>0</v>
      </c>
      <c r="CV29" s="20" t="b">
        <f t="shared" si="37"/>
        <v>0</v>
      </c>
      <c r="CW29" s="20" t="b">
        <f t="shared" si="38"/>
        <v>0</v>
      </c>
      <c r="CX29" s="46" t="str">
        <f t="shared" si="39"/>
        <v>SEQUENCE INCORRECT</v>
      </c>
      <c r="CY29" s="48">
        <f>COUNTIF(B19:B28,T(B29))</f>
        <v>10</v>
      </c>
    </row>
    <row r="30" spans="1:103" s="20" customFormat="1" ht="20.100000000000001" customHeight="1" thickBot="1">
      <c r="A30" s="59"/>
      <c r="B30" s="126"/>
      <c r="C30" s="127"/>
      <c r="D30" s="126"/>
      <c r="E30" s="127"/>
      <c r="F30" s="126"/>
      <c r="G30" s="127"/>
      <c r="H30" s="139" t="str">
        <f>IF(AND(AG30="OK",R30="OK"),IF(AND(A30&lt;&gt;"",D30&lt;&gt;"",F30&lt;&gt;"",OR(D30&lt;=E17,D30="ABS"),OR(F30&lt;=G17,F30="ABS")),IF(AND(F30="ABS"),"ABS",IF(SUM(D30:F30)=0,"ZERO",SUM(D30,F30))),""),"")</f>
        <v/>
      </c>
      <c r="I30" s="140"/>
      <c r="J30" s="140"/>
      <c r="K30" s="140"/>
      <c r="L30" s="140"/>
      <c r="M30" s="140"/>
      <c r="N30" s="140"/>
      <c r="O30" s="140"/>
      <c r="P30" s="141"/>
      <c r="Q30" s="194"/>
      <c r="R30" s="49" t="str">
        <f t="shared" si="1"/>
        <v/>
      </c>
      <c r="S30" s="145" t="str">
        <f>IF(OR(AND(OR(D30&lt;=E17,D30=0,D30="ABS"),OR(F30&lt;=G17,F30=0,F30="ABS"))),IF(OR(AND(A30="",B30="",D30="",F30=""),AND(A30&lt;&gt;"",B30&lt;&gt;"",D30&lt;&gt;"",F30&lt;&gt;"", AG30="OK")),"","Given Marks or Format is incorrect"), "Given Marks or Format is incorrect")</f>
        <v/>
      </c>
      <c r="T30" s="146"/>
      <c r="U30" s="146"/>
      <c r="V30" s="146"/>
      <c r="W30" s="146"/>
      <c r="X30" s="147"/>
      <c r="Y30" s="93"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15"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5"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3" t="b">
        <f>IF(AND( EXACT(LEFT(B30,LEN(G8)), G8),ISNUMBER(INT(MID(B30,(LEN(G8)+1),1))),ISNUMBER(INT(MID(B30,(LEN(G8)+2),1))), MID(B30,(LEN(G8)+1),2)&lt;&gt;"00",OR(ISNUMBER(INT(MID(B30,(LEN(G8)+3),1))),MID(B30,(LEN(G8)+3),1)=""),  OR(AND(ISNUMBER(INT(MID(B30,(LEN(G8)+1),3))),MID(B30,(LEN(G8)+1),1)&lt;&gt;"0", MID(B30,(LEN(G8)+4),1)=""),AND((ISNUMBER(INT(MID(B30,(LEN(G8)+1),2)))),MID(B30,(LEN(G8)+3),1)=""))),"OK")</f>
        <v>0</v>
      </c>
      <c r="AC30" s="14"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5"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6"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0" t="b">
        <f t="shared" si="29"/>
        <v>0</v>
      </c>
      <c r="AG30" s="20" t="str">
        <f t="shared" si="2"/>
        <v>S# INCORRECT</v>
      </c>
      <c r="BO30" s="20" t="str">
        <f t="shared" si="3"/>
        <v/>
      </c>
      <c r="BP30" s="20" t="b">
        <f t="shared" si="4"/>
        <v>0</v>
      </c>
      <c r="BQ30" s="20" t="b">
        <f t="shared" si="5"/>
        <v>0</v>
      </c>
      <c r="BR30" s="20" t="b">
        <f t="shared" si="6"/>
        <v>0</v>
      </c>
      <c r="BS30" s="20" t="str">
        <f t="shared" si="7"/>
        <v/>
      </c>
      <c r="BT30" s="20" t="str">
        <f t="shared" si="8"/>
        <v/>
      </c>
      <c r="BU30" s="20" t="str">
        <f t="shared" si="9"/>
        <v/>
      </c>
      <c r="BV30" s="20" t="str">
        <f t="shared" si="10"/>
        <v/>
      </c>
      <c r="BW30" s="44" t="str">
        <f t="shared" si="11"/>
        <v/>
      </c>
      <c r="BX30" s="45" t="str">
        <f t="shared" si="30"/>
        <v>INCORRECT</v>
      </c>
      <c r="BY30" s="20" t="b">
        <f t="shared" si="31"/>
        <v>0</v>
      </c>
      <c r="BZ30" s="46" t="str">
        <f t="shared" si="12"/>
        <v/>
      </c>
      <c r="CA30" s="20" t="b">
        <f t="shared" si="13"/>
        <v>0</v>
      </c>
      <c r="CB30" s="20" t="b">
        <f t="shared" si="14"/>
        <v>0</v>
      </c>
      <c r="CC30" s="20" t="b">
        <f t="shared" si="15"/>
        <v>0</v>
      </c>
      <c r="CD30" s="20" t="b">
        <f t="shared" si="16"/>
        <v>0</v>
      </c>
      <c r="CE30" s="20" t="b">
        <f t="shared" si="17"/>
        <v>0</v>
      </c>
      <c r="CF30" s="20" t="b">
        <f t="shared" si="18"/>
        <v>0</v>
      </c>
      <c r="CG30" s="20" t="str">
        <f t="shared" si="19"/>
        <v/>
      </c>
      <c r="CH30" s="20" t="str">
        <f t="shared" si="20"/>
        <v/>
      </c>
      <c r="CI30" s="20" t="str">
        <f t="shared" si="21"/>
        <v/>
      </c>
      <c r="CJ30" s="20" t="str">
        <f t="shared" si="22"/>
        <v/>
      </c>
      <c r="CK30" s="20" t="str">
        <f t="shared" si="23"/>
        <v/>
      </c>
      <c r="CL30" s="20" t="str">
        <f t="shared" si="24"/>
        <v/>
      </c>
      <c r="CM30" s="46" t="str">
        <f t="shared" si="25"/>
        <v/>
      </c>
      <c r="CN30" s="46" t="str">
        <f t="shared" si="26"/>
        <v/>
      </c>
      <c r="CO30" s="47" t="str">
        <f t="shared" si="27"/>
        <v>NO</v>
      </c>
      <c r="CP30" s="47" t="str">
        <f t="shared" si="28"/>
        <v>NO</v>
      </c>
      <c r="CQ30" s="45" t="str">
        <f t="shared" si="32"/>
        <v>NO</v>
      </c>
      <c r="CR30" s="45" t="str">
        <f t="shared" si="33"/>
        <v>NO</v>
      </c>
      <c r="CS30" s="47" t="str">
        <f t="shared" si="34"/>
        <v>OK</v>
      </c>
      <c r="CT30" s="20" t="b">
        <f t="shared" si="35"/>
        <v>0</v>
      </c>
      <c r="CU30" s="20" t="b">
        <f t="shared" si="36"/>
        <v>0</v>
      </c>
      <c r="CV30" s="20" t="b">
        <f t="shared" si="37"/>
        <v>0</v>
      </c>
      <c r="CW30" s="20" t="b">
        <f t="shared" si="38"/>
        <v>0</v>
      </c>
      <c r="CX30" s="46" t="str">
        <f t="shared" si="39"/>
        <v>SEQUENCE INCORRECT</v>
      </c>
      <c r="CY30" s="48">
        <f>COUNTIF(B19:B29,T(B30))</f>
        <v>11</v>
      </c>
    </row>
    <row r="31" spans="1:103" s="20" customFormat="1" ht="20.100000000000001" customHeight="1" thickBot="1">
      <c r="A31" s="37"/>
      <c r="B31" s="126"/>
      <c r="C31" s="127"/>
      <c r="D31" s="126"/>
      <c r="E31" s="127"/>
      <c r="F31" s="126"/>
      <c r="G31" s="127"/>
      <c r="H31" s="139" t="str">
        <f>IF(AND(AG31="OK",R31="OK"),IF(AND(A31&lt;&gt;"",D31&lt;&gt;"",F31&lt;&gt;"",OR(D31&lt;=E17,D31="ABS"),OR(F31&lt;=G17,F31="ABS")),IF(AND(F31="ABS"),"ABS",IF(SUM(D31:F31)=0,"ZERO",SUM(D31,F31))),""),"")</f>
        <v/>
      </c>
      <c r="I31" s="140"/>
      <c r="J31" s="140"/>
      <c r="K31" s="140"/>
      <c r="L31" s="140"/>
      <c r="M31" s="140"/>
      <c r="N31" s="140"/>
      <c r="O31" s="140"/>
      <c r="P31" s="141"/>
      <c r="Q31" s="194"/>
      <c r="R31" s="49" t="str">
        <f t="shared" si="1"/>
        <v/>
      </c>
      <c r="S31" s="145" t="str">
        <f>IF(OR(AND(OR(D31&lt;=E17,D31=0,D31="ABS"),OR(F31&lt;=G17,F31=0,F31="ABS"))),IF(OR(AND(A31="",B31="",D31="",F31=""),AND(A31&lt;&gt;"",B31&lt;&gt;"",D31&lt;&gt;"",F31&lt;&gt;"", AG31="OK")),"","Given Marks or Format is incorrect"), "Given Marks or Format is incorrect")</f>
        <v/>
      </c>
      <c r="T31" s="146"/>
      <c r="U31" s="146"/>
      <c r="V31" s="146"/>
      <c r="W31" s="146"/>
      <c r="X31" s="147"/>
      <c r="Y31" s="93"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15"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5"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3" t="b">
        <f>IF(AND( EXACT(LEFT(B31,LEN(G8)), G8),ISNUMBER(INT(MID(B31,(LEN(G8)+1),1))),ISNUMBER(INT(MID(B31,(LEN(G8)+2),1))), MID(B31,(LEN(G8)+1),2)&lt;&gt;"00",OR(ISNUMBER(INT(MID(B31,(LEN(G8)+3),1))),MID(B31,(LEN(G8)+3),1)=""),  OR(AND(ISNUMBER(INT(MID(B31,(LEN(G8)+1),3))),MID(B31,(LEN(G8)+1),1)&lt;&gt;"0", MID(B31,(LEN(G8)+4),1)=""),AND((ISNUMBER(INT(MID(B31,(LEN(G8)+1),2)))),MID(B31,(LEN(G8)+3),1)=""))),"OK")</f>
        <v>0</v>
      </c>
      <c r="AC31" s="14"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5"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6"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0" t="b">
        <f t="shared" si="29"/>
        <v>0</v>
      </c>
      <c r="AG31" s="20" t="str">
        <f t="shared" si="2"/>
        <v>S# INCORRECT</v>
      </c>
      <c r="BO31" s="20" t="str">
        <f t="shared" si="3"/>
        <v/>
      </c>
      <c r="BP31" s="20" t="b">
        <f t="shared" si="4"/>
        <v>0</v>
      </c>
      <c r="BQ31" s="20" t="b">
        <f t="shared" si="5"/>
        <v>0</v>
      </c>
      <c r="BR31" s="20" t="b">
        <f t="shared" si="6"/>
        <v>0</v>
      </c>
      <c r="BS31" s="20" t="str">
        <f t="shared" si="7"/>
        <v/>
      </c>
      <c r="BT31" s="20" t="str">
        <f t="shared" si="8"/>
        <v/>
      </c>
      <c r="BU31" s="20" t="str">
        <f t="shared" si="9"/>
        <v/>
      </c>
      <c r="BV31" s="20" t="str">
        <f t="shared" si="10"/>
        <v/>
      </c>
      <c r="BW31" s="44" t="str">
        <f t="shared" si="11"/>
        <v/>
      </c>
      <c r="BX31" s="45" t="str">
        <f t="shared" si="30"/>
        <v>INCORRECT</v>
      </c>
      <c r="BY31" s="20" t="b">
        <f t="shared" si="31"/>
        <v>0</v>
      </c>
      <c r="BZ31" s="46" t="str">
        <f t="shared" si="12"/>
        <v/>
      </c>
      <c r="CA31" s="20" t="b">
        <f t="shared" si="13"/>
        <v>0</v>
      </c>
      <c r="CB31" s="20" t="b">
        <f t="shared" si="14"/>
        <v>0</v>
      </c>
      <c r="CC31" s="20" t="b">
        <f t="shared" si="15"/>
        <v>0</v>
      </c>
      <c r="CD31" s="20" t="b">
        <f t="shared" si="16"/>
        <v>0</v>
      </c>
      <c r="CE31" s="20" t="b">
        <f t="shared" si="17"/>
        <v>0</v>
      </c>
      <c r="CF31" s="20" t="b">
        <f t="shared" si="18"/>
        <v>0</v>
      </c>
      <c r="CG31" s="20" t="str">
        <f t="shared" si="19"/>
        <v/>
      </c>
      <c r="CH31" s="20" t="str">
        <f t="shared" si="20"/>
        <v/>
      </c>
      <c r="CI31" s="20" t="str">
        <f t="shared" si="21"/>
        <v/>
      </c>
      <c r="CJ31" s="20" t="str">
        <f t="shared" si="22"/>
        <v/>
      </c>
      <c r="CK31" s="20" t="str">
        <f t="shared" si="23"/>
        <v/>
      </c>
      <c r="CL31" s="20" t="str">
        <f t="shared" si="24"/>
        <v/>
      </c>
      <c r="CM31" s="46" t="str">
        <f t="shared" si="25"/>
        <v/>
      </c>
      <c r="CN31" s="46" t="str">
        <f t="shared" si="26"/>
        <v/>
      </c>
      <c r="CO31" s="47" t="str">
        <f t="shared" si="27"/>
        <v>NO</v>
      </c>
      <c r="CP31" s="47" t="str">
        <f t="shared" si="28"/>
        <v>NO</v>
      </c>
      <c r="CQ31" s="45" t="str">
        <f t="shared" si="32"/>
        <v>NO</v>
      </c>
      <c r="CR31" s="45" t="str">
        <f t="shared" si="33"/>
        <v>NO</v>
      </c>
      <c r="CS31" s="47" t="str">
        <f t="shared" si="34"/>
        <v>OK</v>
      </c>
      <c r="CT31" s="20" t="b">
        <f t="shared" si="35"/>
        <v>0</v>
      </c>
      <c r="CU31" s="20" t="b">
        <f t="shared" si="36"/>
        <v>0</v>
      </c>
      <c r="CV31" s="20" t="b">
        <f t="shared" si="37"/>
        <v>0</v>
      </c>
      <c r="CW31" s="20" t="b">
        <f t="shared" si="38"/>
        <v>0</v>
      </c>
      <c r="CX31" s="46" t="str">
        <f t="shared" si="39"/>
        <v>SEQUENCE INCORRECT</v>
      </c>
      <c r="CY31" s="48">
        <f>COUNTIF(B19:B30,T(B31))</f>
        <v>12</v>
      </c>
    </row>
    <row r="32" spans="1:103" s="20" customFormat="1" ht="20.100000000000001" customHeight="1" thickBot="1">
      <c r="A32" s="59"/>
      <c r="B32" s="126"/>
      <c r="C32" s="127"/>
      <c r="D32" s="126"/>
      <c r="E32" s="127"/>
      <c r="F32" s="126"/>
      <c r="G32" s="127"/>
      <c r="H32" s="139" t="str">
        <f>IF(AND(AG32="OK",R32="OK"),IF(AND(A32&lt;&gt;"",D32&lt;&gt;"",F32&lt;&gt;"",OR(D32&lt;=E17,D32="ABS"),OR(F32&lt;=G17,F32="ABS")),IF(AND(F32="ABS"),"ABS",IF(SUM(D32:F32)=0,"ZERO",SUM(D32,F32))),""),"")</f>
        <v/>
      </c>
      <c r="I32" s="140"/>
      <c r="J32" s="140"/>
      <c r="K32" s="140"/>
      <c r="L32" s="140"/>
      <c r="M32" s="140"/>
      <c r="N32" s="140"/>
      <c r="O32" s="140"/>
      <c r="P32" s="141"/>
      <c r="Q32" s="194"/>
      <c r="R32" s="49" t="str">
        <f t="shared" si="1"/>
        <v/>
      </c>
      <c r="S32" s="145" t="str">
        <f>IF(OR(AND(OR(D32&lt;=E17,D32=0,D32="ABS"),OR(F32&lt;=G17,F32=0,F32="ABS"))),IF(OR(AND(A32="",B32="",D32="",F32=""),AND(A32&lt;&gt;"",B32&lt;&gt;"",D32&lt;&gt;"",F32&lt;&gt;"", AG32="OK")),"","Given Marks or Format is incorrect"), "Given Marks or Format is incorrect")</f>
        <v/>
      </c>
      <c r="T32" s="146"/>
      <c r="U32" s="146"/>
      <c r="V32" s="146"/>
      <c r="W32" s="146"/>
      <c r="X32" s="147"/>
      <c r="Y32" s="93"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15"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5"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3" t="b">
        <f>IF(AND( EXACT(LEFT(B32,LEN(G8)), G8),ISNUMBER(INT(MID(B32,(LEN(G8)+1),1))),ISNUMBER(INT(MID(B32,(LEN(G8)+2),1))), MID(B32,(LEN(G8)+1),2)&lt;&gt;"00",OR(ISNUMBER(INT(MID(B32,(LEN(G8)+3),1))),MID(B32,(LEN(G8)+3),1)=""),  OR(AND(ISNUMBER(INT(MID(B32,(LEN(G8)+1),3))),MID(B32,(LEN(G8)+1),1)&lt;&gt;"0", MID(B32,(LEN(G8)+4),1)=""),AND((ISNUMBER(INT(MID(B32,(LEN(G8)+1),2)))),MID(B32,(LEN(G8)+3),1)=""))),"OK")</f>
        <v>0</v>
      </c>
      <c r="AC32" s="14"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5"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6"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0" t="b">
        <f t="shared" si="29"/>
        <v>0</v>
      </c>
      <c r="AG32" s="20" t="str">
        <f t="shared" si="2"/>
        <v>S# INCORRECT</v>
      </c>
      <c r="BO32" s="20" t="str">
        <f t="shared" si="3"/>
        <v/>
      </c>
      <c r="BP32" s="20" t="b">
        <f t="shared" si="4"/>
        <v>0</v>
      </c>
      <c r="BQ32" s="20" t="b">
        <f t="shared" si="5"/>
        <v>0</v>
      </c>
      <c r="BR32" s="20" t="b">
        <f t="shared" si="6"/>
        <v>0</v>
      </c>
      <c r="BS32" s="20" t="str">
        <f t="shared" si="7"/>
        <v/>
      </c>
      <c r="BT32" s="20" t="str">
        <f t="shared" si="8"/>
        <v/>
      </c>
      <c r="BU32" s="20" t="str">
        <f t="shared" si="9"/>
        <v/>
      </c>
      <c r="BV32" s="20" t="str">
        <f t="shared" si="10"/>
        <v/>
      </c>
      <c r="BW32" s="44" t="str">
        <f t="shared" si="11"/>
        <v/>
      </c>
      <c r="BX32" s="45" t="str">
        <f t="shared" si="30"/>
        <v>INCORRECT</v>
      </c>
      <c r="BY32" s="20" t="b">
        <f t="shared" si="31"/>
        <v>0</v>
      </c>
      <c r="BZ32" s="46" t="str">
        <f t="shared" si="12"/>
        <v/>
      </c>
      <c r="CA32" s="20" t="b">
        <f t="shared" si="13"/>
        <v>0</v>
      </c>
      <c r="CB32" s="20" t="b">
        <f t="shared" si="14"/>
        <v>0</v>
      </c>
      <c r="CC32" s="20" t="b">
        <f t="shared" si="15"/>
        <v>0</v>
      </c>
      <c r="CD32" s="20" t="b">
        <f t="shared" si="16"/>
        <v>0</v>
      </c>
      <c r="CE32" s="20" t="b">
        <f t="shared" si="17"/>
        <v>0</v>
      </c>
      <c r="CF32" s="20" t="b">
        <f t="shared" si="18"/>
        <v>0</v>
      </c>
      <c r="CG32" s="20" t="str">
        <f t="shared" si="19"/>
        <v/>
      </c>
      <c r="CH32" s="20" t="str">
        <f t="shared" si="20"/>
        <v/>
      </c>
      <c r="CI32" s="20" t="str">
        <f t="shared" si="21"/>
        <v/>
      </c>
      <c r="CJ32" s="20" t="str">
        <f t="shared" si="22"/>
        <v/>
      </c>
      <c r="CK32" s="20" t="str">
        <f t="shared" si="23"/>
        <v/>
      </c>
      <c r="CL32" s="20" t="str">
        <f t="shared" si="24"/>
        <v/>
      </c>
      <c r="CM32" s="46" t="str">
        <f t="shared" si="25"/>
        <v/>
      </c>
      <c r="CN32" s="46" t="str">
        <f t="shared" si="26"/>
        <v/>
      </c>
      <c r="CO32" s="47" t="str">
        <f t="shared" si="27"/>
        <v>NO</v>
      </c>
      <c r="CP32" s="47" t="str">
        <f t="shared" si="28"/>
        <v>NO</v>
      </c>
      <c r="CQ32" s="45" t="str">
        <f t="shared" si="32"/>
        <v>NO</v>
      </c>
      <c r="CR32" s="45" t="str">
        <f t="shared" si="33"/>
        <v>NO</v>
      </c>
      <c r="CS32" s="47" t="str">
        <f t="shared" si="34"/>
        <v>OK</v>
      </c>
      <c r="CT32" s="20" t="b">
        <f t="shared" si="35"/>
        <v>0</v>
      </c>
      <c r="CU32" s="20" t="b">
        <f t="shared" si="36"/>
        <v>0</v>
      </c>
      <c r="CV32" s="20" t="b">
        <f t="shared" si="37"/>
        <v>0</v>
      </c>
      <c r="CW32" s="20" t="b">
        <f t="shared" si="38"/>
        <v>0</v>
      </c>
      <c r="CX32" s="46" t="str">
        <f t="shared" si="39"/>
        <v>SEQUENCE INCORRECT</v>
      </c>
      <c r="CY32" s="48">
        <f>COUNTIF(B19:B31,T(B32))</f>
        <v>13</v>
      </c>
    </row>
    <row r="33" spans="1:103" s="20" customFormat="1" ht="20.100000000000001" customHeight="1" thickBot="1">
      <c r="A33" s="37"/>
      <c r="B33" s="126"/>
      <c r="C33" s="127"/>
      <c r="D33" s="126"/>
      <c r="E33" s="127"/>
      <c r="F33" s="126"/>
      <c r="G33" s="127"/>
      <c r="H33" s="139" t="str">
        <f>IF(AND(AG33="OK",R33="OK"),IF(AND(A33&lt;&gt;"",D33&lt;&gt;"",F33&lt;&gt;"",OR(D33&lt;=E17,D33="ABS"),OR(F33&lt;=G17,F33="ABS")),IF(AND(F33="ABS"),"ABS",IF(SUM(D33:F33)=0,"ZERO",SUM(D33,F33))),""),"")</f>
        <v/>
      </c>
      <c r="I33" s="140"/>
      <c r="J33" s="140"/>
      <c r="K33" s="140"/>
      <c r="L33" s="140"/>
      <c r="M33" s="140"/>
      <c r="N33" s="140"/>
      <c r="O33" s="140"/>
      <c r="P33" s="141"/>
      <c r="Q33" s="194"/>
      <c r="R33" s="49" t="str">
        <f t="shared" si="1"/>
        <v/>
      </c>
      <c r="S33" s="145" t="str">
        <f>IF(OR(AND(OR(D33&lt;=E17,D33=0,D33="ABS"),OR(F33&lt;=G17,F33=0,F33="ABS"))),IF(OR(AND(A33="",B33="",D33="",F33=""),AND(A33&lt;&gt;"",B33&lt;&gt;"",D33&lt;&gt;"",F33&lt;&gt;"", AG33="OK")),"","Given Marks or Format is incorrect"), "Given Marks or Format is incorrect")</f>
        <v/>
      </c>
      <c r="T33" s="146"/>
      <c r="U33" s="146"/>
      <c r="V33" s="146"/>
      <c r="W33" s="146"/>
      <c r="X33" s="147"/>
      <c r="Y33" s="93"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15"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5"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3" t="b">
        <f>IF(AND( EXACT(LEFT(B33,LEN(G8)), G8),ISNUMBER(INT(MID(B33,(LEN(G8)+1),1))),ISNUMBER(INT(MID(B33,(LEN(G8)+2),1))), MID(B33,(LEN(G8)+1),2)&lt;&gt;"00",OR(ISNUMBER(INT(MID(B33,(LEN(G8)+3),1))),MID(B33,(LEN(G8)+3),1)=""),  OR(AND(ISNUMBER(INT(MID(B33,(LEN(G8)+1),3))),MID(B33,(LEN(G8)+1),1)&lt;&gt;"0", MID(B33,(LEN(G8)+4),1)=""),AND((ISNUMBER(INT(MID(B33,(LEN(G8)+1),2)))),MID(B33,(LEN(G8)+3),1)=""))),"OK")</f>
        <v>0</v>
      </c>
      <c r="AC33" s="14"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5"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6"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0" t="b">
        <f t="shared" si="29"/>
        <v>0</v>
      </c>
      <c r="AG33" s="20" t="str">
        <f t="shared" si="2"/>
        <v>S# INCORRECT</v>
      </c>
      <c r="BO33" s="20" t="str">
        <f t="shared" si="3"/>
        <v/>
      </c>
      <c r="BP33" s="20" t="b">
        <f t="shared" si="4"/>
        <v>0</v>
      </c>
      <c r="BQ33" s="20" t="b">
        <f t="shared" si="5"/>
        <v>0</v>
      </c>
      <c r="BR33" s="20" t="b">
        <f t="shared" si="6"/>
        <v>0</v>
      </c>
      <c r="BS33" s="20" t="str">
        <f t="shared" si="7"/>
        <v/>
      </c>
      <c r="BT33" s="20" t="str">
        <f t="shared" si="8"/>
        <v/>
      </c>
      <c r="BU33" s="20" t="str">
        <f t="shared" si="9"/>
        <v/>
      </c>
      <c r="BV33" s="20" t="str">
        <f t="shared" si="10"/>
        <v/>
      </c>
      <c r="BW33" s="44" t="str">
        <f t="shared" si="11"/>
        <v/>
      </c>
      <c r="BX33" s="45" t="str">
        <f t="shared" si="30"/>
        <v>INCORRECT</v>
      </c>
      <c r="BY33" s="20" t="b">
        <f t="shared" si="31"/>
        <v>0</v>
      </c>
      <c r="BZ33" s="46" t="str">
        <f t="shared" si="12"/>
        <v/>
      </c>
      <c r="CA33" s="20" t="b">
        <f t="shared" si="13"/>
        <v>0</v>
      </c>
      <c r="CB33" s="20" t="b">
        <f t="shared" si="14"/>
        <v>0</v>
      </c>
      <c r="CC33" s="20" t="b">
        <f t="shared" si="15"/>
        <v>0</v>
      </c>
      <c r="CD33" s="20" t="b">
        <f t="shared" si="16"/>
        <v>0</v>
      </c>
      <c r="CE33" s="20" t="b">
        <f t="shared" si="17"/>
        <v>0</v>
      </c>
      <c r="CF33" s="20" t="b">
        <f t="shared" si="18"/>
        <v>0</v>
      </c>
      <c r="CG33" s="20" t="str">
        <f t="shared" si="19"/>
        <v/>
      </c>
      <c r="CH33" s="20" t="str">
        <f t="shared" si="20"/>
        <v/>
      </c>
      <c r="CI33" s="20" t="str">
        <f t="shared" si="21"/>
        <v/>
      </c>
      <c r="CJ33" s="20" t="str">
        <f t="shared" si="22"/>
        <v/>
      </c>
      <c r="CK33" s="20" t="str">
        <f t="shared" si="23"/>
        <v/>
      </c>
      <c r="CL33" s="20" t="str">
        <f t="shared" si="24"/>
        <v/>
      </c>
      <c r="CM33" s="46" t="str">
        <f t="shared" si="25"/>
        <v/>
      </c>
      <c r="CN33" s="46" t="str">
        <f t="shared" si="26"/>
        <v/>
      </c>
      <c r="CO33" s="47" t="str">
        <f t="shared" si="27"/>
        <v>NO</v>
      </c>
      <c r="CP33" s="47" t="str">
        <f t="shared" si="28"/>
        <v>NO</v>
      </c>
      <c r="CQ33" s="45" t="str">
        <f t="shared" si="32"/>
        <v>NO</v>
      </c>
      <c r="CR33" s="45" t="str">
        <f t="shared" si="33"/>
        <v>NO</v>
      </c>
      <c r="CS33" s="47" t="str">
        <f t="shared" si="34"/>
        <v>OK</v>
      </c>
      <c r="CT33" s="20" t="b">
        <f t="shared" si="35"/>
        <v>0</v>
      </c>
      <c r="CU33" s="20" t="b">
        <f t="shared" si="36"/>
        <v>0</v>
      </c>
      <c r="CV33" s="20" t="b">
        <f t="shared" si="37"/>
        <v>0</v>
      </c>
      <c r="CW33" s="20" t="b">
        <f t="shared" si="38"/>
        <v>0</v>
      </c>
      <c r="CX33" s="46" t="str">
        <f t="shared" si="39"/>
        <v>SEQUENCE INCORRECT</v>
      </c>
      <c r="CY33" s="48">
        <f>COUNTIF(B19:B32,T(B33))</f>
        <v>14</v>
      </c>
    </row>
    <row r="34" spans="1:103" s="20" customFormat="1" ht="20.100000000000001" customHeight="1" thickBot="1">
      <c r="A34" s="59"/>
      <c r="B34" s="126"/>
      <c r="C34" s="127"/>
      <c r="D34" s="126"/>
      <c r="E34" s="127"/>
      <c r="F34" s="126"/>
      <c r="G34" s="127"/>
      <c r="H34" s="139" t="str">
        <f>IF(AND(AG34="OK",R34="OK"),IF(AND(A34&lt;&gt;"",D34&lt;&gt;"",F34&lt;&gt;"",OR(D34&lt;=E17,D34="ABS"),OR(F34&lt;=G17,F34="ABS")),IF(AND(F34="ABS"),"ABS",IF(SUM(D34:F34)=0,"ZERO",SUM(D34,F34))),""),"")</f>
        <v/>
      </c>
      <c r="I34" s="140"/>
      <c r="J34" s="140"/>
      <c r="K34" s="140"/>
      <c r="L34" s="140"/>
      <c r="M34" s="140"/>
      <c r="N34" s="140"/>
      <c r="O34" s="140"/>
      <c r="P34" s="141"/>
      <c r="Q34" s="194"/>
      <c r="R34" s="49" t="str">
        <f t="shared" si="1"/>
        <v/>
      </c>
      <c r="S34" s="145" t="str">
        <f>IF(OR(AND(OR(D34&lt;=E17,D34=0,D34="ABS"),OR(F34&lt;=G17,F34=0,F34="ABS"))),IF(OR(AND(A34="",B34="",D34="",F34=""),AND(A34&lt;&gt;"",B34&lt;&gt;"",D34&lt;&gt;"",F34&lt;&gt;"", AG34="OK")),"","Given Marks or Format is incorrect"), "Given Marks or Format is incorrect")</f>
        <v/>
      </c>
      <c r="T34" s="146"/>
      <c r="U34" s="146"/>
      <c r="V34" s="146"/>
      <c r="W34" s="146"/>
      <c r="X34" s="147"/>
      <c r="Y34" s="93"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15"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5"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3" t="b">
        <f>IF(AND( EXACT(LEFT(B34,LEN(G8)), G8),ISNUMBER(INT(MID(B34,(LEN(G8)+1),1))),ISNUMBER(INT(MID(B34,(LEN(G8)+2),1))), MID(B34,(LEN(G8)+1),2)&lt;&gt;"00",OR(ISNUMBER(INT(MID(B34,(LEN(G8)+3),1))),MID(B34,(LEN(G8)+3),1)=""),  OR(AND(ISNUMBER(INT(MID(B34,(LEN(G8)+1),3))),MID(B34,(LEN(G8)+1),1)&lt;&gt;"0", MID(B34,(LEN(G8)+4),1)=""),AND((ISNUMBER(INT(MID(B34,(LEN(G8)+1),2)))),MID(B34,(LEN(G8)+3),1)=""))),"OK")</f>
        <v>0</v>
      </c>
      <c r="AC34" s="14"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5"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6"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0" t="b">
        <f t="shared" si="29"/>
        <v>0</v>
      </c>
      <c r="AG34" s="20" t="str">
        <f t="shared" si="2"/>
        <v>S# INCORRECT</v>
      </c>
      <c r="BO34" s="20" t="str">
        <f t="shared" si="3"/>
        <v/>
      </c>
      <c r="BP34" s="20" t="b">
        <f t="shared" si="4"/>
        <v>0</v>
      </c>
      <c r="BQ34" s="20" t="b">
        <f t="shared" si="5"/>
        <v>0</v>
      </c>
      <c r="BR34" s="20" t="b">
        <f t="shared" si="6"/>
        <v>0</v>
      </c>
      <c r="BS34" s="20" t="str">
        <f t="shared" si="7"/>
        <v/>
      </c>
      <c r="BT34" s="20" t="str">
        <f t="shared" si="8"/>
        <v/>
      </c>
      <c r="BU34" s="20" t="str">
        <f t="shared" si="9"/>
        <v/>
      </c>
      <c r="BV34" s="20" t="str">
        <f t="shared" si="10"/>
        <v/>
      </c>
      <c r="BW34" s="44" t="str">
        <f t="shared" si="11"/>
        <v/>
      </c>
      <c r="BX34" s="45" t="str">
        <f t="shared" si="30"/>
        <v>INCORRECT</v>
      </c>
      <c r="BY34" s="20" t="b">
        <f t="shared" si="31"/>
        <v>0</v>
      </c>
      <c r="BZ34" s="46" t="str">
        <f t="shared" si="12"/>
        <v/>
      </c>
      <c r="CA34" s="20" t="b">
        <f t="shared" si="13"/>
        <v>0</v>
      </c>
      <c r="CB34" s="20" t="b">
        <f t="shared" si="14"/>
        <v>0</v>
      </c>
      <c r="CC34" s="20" t="b">
        <f t="shared" si="15"/>
        <v>0</v>
      </c>
      <c r="CD34" s="20" t="b">
        <f t="shared" si="16"/>
        <v>0</v>
      </c>
      <c r="CE34" s="20" t="b">
        <f t="shared" si="17"/>
        <v>0</v>
      </c>
      <c r="CF34" s="20" t="b">
        <f t="shared" si="18"/>
        <v>0</v>
      </c>
      <c r="CG34" s="20" t="str">
        <f t="shared" si="19"/>
        <v/>
      </c>
      <c r="CH34" s="20" t="str">
        <f t="shared" si="20"/>
        <v/>
      </c>
      <c r="CI34" s="20" t="str">
        <f t="shared" si="21"/>
        <v/>
      </c>
      <c r="CJ34" s="20" t="str">
        <f t="shared" si="22"/>
        <v/>
      </c>
      <c r="CK34" s="20" t="str">
        <f t="shared" si="23"/>
        <v/>
      </c>
      <c r="CL34" s="20" t="str">
        <f t="shared" si="24"/>
        <v/>
      </c>
      <c r="CM34" s="46" t="str">
        <f t="shared" si="25"/>
        <v/>
      </c>
      <c r="CN34" s="46" t="str">
        <f t="shared" si="26"/>
        <v/>
      </c>
      <c r="CO34" s="47" t="str">
        <f t="shared" si="27"/>
        <v>NO</v>
      </c>
      <c r="CP34" s="47" t="str">
        <f t="shared" si="28"/>
        <v>NO</v>
      </c>
      <c r="CQ34" s="45" t="str">
        <f t="shared" si="32"/>
        <v>NO</v>
      </c>
      <c r="CR34" s="45" t="str">
        <f t="shared" si="33"/>
        <v>NO</v>
      </c>
      <c r="CS34" s="47" t="str">
        <f t="shared" si="34"/>
        <v>OK</v>
      </c>
      <c r="CT34" s="20" t="b">
        <f t="shared" si="35"/>
        <v>0</v>
      </c>
      <c r="CU34" s="20" t="b">
        <f t="shared" si="36"/>
        <v>0</v>
      </c>
      <c r="CV34" s="20" t="b">
        <f t="shared" si="37"/>
        <v>0</v>
      </c>
      <c r="CW34" s="20" t="b">
        <f t="shared" si="38"/>
        <v>0</v>
      </c>
      <c r="CX34" s="46" t="str">
        <f t="shared" si="39"/>
        <v>SEQUENCE INCORRECT</v>
      </c>
      <c r="CY34" s="48">
        <f>COUNTIF(B19:B33,T(B34))</f>
        <v>15</v>
      </c>
    </row>
    <row r="35" spans="1:103" s="20" customFormat="1" ht="20.100000000000001" customHeight="1" thickBot="1">
      <c r="A35" s="37"/>
      <c r="B35" s="126"/>
      <c r="C35" s="127"/>
      <c r="D35" s="126"/>
      <c r="E35" s="127"/>
      <c r="F35" s="126"/>
      <c r="G35" s="127"/>
      <c r="H35" s="139" t="str">
        <f>IF(AND(AG35="OK",R35="OK"),IF(AND(A35&lt;&gt;"",D35&lt;&gt;"",F35&lt;&gt;"",OR(D35&lt;=E17,D35="ABS"),OR(F35&lt;=G17,F35="ABS")),IF(AND(F35="ABS"),"ABS",IF(SUM(D35:F35)=0,"ZERO",SUM(D35,F35))),""),"")</f>
        <v/>
      </c>
      <c r="I35" s="140"/>
      <c r="J35" s="140"/>
      <c r="K35" s="140"/>
      <c r="L35" s="140"/>
      <c r="M35" s="140"/>
      <c r="N35" s="140"/>
      <c r="O35" s="140"/>
      <c r="P35" s="141"/>
      <c r="Q35" s="194"/>
      <c r="R35" s="49" t="str">
        <f t="shared" si="1"/>
        <v/>
      </c>
      <c r="S35" s="145" t="str">
        <f>IF(OR(AND(OR(D35&lt;=E17,D35=0,D35="ABS"),OR(F35&lt;=G17,F35=0,F35="ABS"))),IF(OR(AND(A35="",B35="",D35="",F35=""),AND(A35&lt;&gt;"",B35&lt;&gt;"",D35&lt;&gt;"",F35&lt;&gt;"", AG35="OK")),"","Given Marks or Format is incorrect"), "Given Marks or Format is incorrect")</f>
        <v/>
      </c>
      <c r="T35" s="146"/>
      <c r="U35" s="146"/>
      <c r="V35" s="146"/>
      <c r="W35" s="146"/>
      <c r="X35" s="147"/>
      <c r="Y35" s="93"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15"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5"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3" t="b">
        <f>IF(AND( EXACT(LEFT(B35,LEN(G8)), G8),ISNUMBER(INT(MID(B35,(LEN(G8)+1),1))),ISNUMBER(INT(MID(B35,(LEN(G8)+2),1))), MID(B35,(LEN(G8)+1),2)&lt;&gt;"00",OR(ISNUMBER(INT(MID(B35,(LEN(G8)+3),1))),MID(B35,(LEN(G8)+3),1)=""),  OR(AND(ISNUMBER(INT(MID(B35,(LEN(G8)+1),3))),MID(B35,(LEN(G8)+1),1)&lt;&gt;"0", MID(B35,(LEN(G8)+4),1)=""),AND((ISNUMBER(INT(MID(B35,(LEN(G8)+1),2)))),MID(B35,(LEN(G8)+3),1)=""))),"OK")</f>
        <v>0</v>
      </c>
      <c r="AC35" s="14"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5"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6"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0" t="b">
        <f t="shared" si="29"/>
        <v>0</v>
      </c>
      <c r="AG35" s="20" t="str">
        <f t="shared" si="2"/>
        <v>S# INCORRECT</v>
      </c>
      <c r="BO35" s="20" t="str">
        <f t="shared" si="3"/>
        <v/>
      </c>
      <c r="BP35" s="20" t="b">
        <f t="shared" si="4"/>
        <v>0</v>
      </c>
      <c r="BQ35" s="20" t="b">
        <f t="shared" si="5"/>
        <v>0</v>
      </c>
      <c r="BR35" s="20" t="b">
        <f t="shared" si="6"/>
        <v>0</v>
      </c>
      <c r="BS35" s="20" t="str">
        <f t="shared" si="7"/>
        <v/>
      </c>
      <c r="BT35" s="20" t="str">
        <f t="shared" si="8"/>
        <v/>
      </c>
      <c r="BU35" s="20" t="str">
        <f t="shared" si="9"/>
        <v/>
      </c>
      <c r="BV35" s="20" t="str">
        <f t="shared" si="10"/>
        <v/>
      </c>
      <c r="BW35" s="44" t="str">
        <f t="shared" si="11"/>
        <v/>
      </c>
      <c r="BX35" s="45" t="str">
        <f t="shared" si="30"/>
        <v>INCORRECT</v>
      </c>
      <c r="BY35" s="20" t="b">
        <f t="shared" si="31"/>
        <v>0</v>
      </c>
      <c r="BZ35" s="46" t="str">
        <f t="shared" si="12"/>
        <v/>
      </c>
      <c r="CA35" s="20" t="b">
        <f t="shared" si="13"/>
        <v>0</v>
      </c>
      <c r="CB35" s="20" t="b">
        <f t="shared" si="14"/>
        <v>0</v>
      </c>
      <c r="CC35" s="20" t="b">
        <f t="shared" si="15"/>
        <v>0</v>
      </c>
      <c r="CD35" s="20" t="b">
        <f t="shared" si="16"/>
        <v>0</v>
      </c>
      <c r="CE35" s="20" t="b">
        <f t="shared" si="17"/>
        <v>0</v>
      </c>
      <c r="CF35" s="20" t="b">
        <f t="shared" si="18"/>
        <v>0</v>
      </c>
      <c r="CG35" s="20" t="str">
        <f t="shared" si="19"/>
        <v/>
      </c>
      <c r="CH35" s="20" t="str">
        <f t="shared" si="20"/>
        <v/>
      </c>
      <c r="CI35" s="20" t="str">
        <f t="shared" si="21"/>
        <v/>
      </c>
      <c r="CJ35" s="20" t="str">
        <f t="shared" si="22"/>
        <v/>
      </c>
      <c r="CK35" s="20" t="str">
        <f t="shared" si="23"/>
        <v/>
      </c>
      <c r="CL35" s="20" t="str">
        <f t="shared" si="24"/>
        <v/>
      </c>
      <c r="CM35" s="46" t="str">
        <f t="shared" si="25"/>
        <v/>
      </c>
      <c r="CN35" s="46" t="str">
        <f t="shared" si="26"/>
        <v/>
      </c>
      <c r="CO35" s="47" t="str">
        <f t="shared" si="27"/>
        <v>NO</v>
      </c>
      <c r="CP35" s="47" t="str">
        <f t="shared" si="28"/>
        <v>NO</v>
      </c>
      <c r="CQ35" s="45" t="str">
        <f t="shared" si="32"/>
        <v>NO</v>
      </c>
      <c r="CR35" s="45" t="str">
        <f t="shared" si="33"/>
        <v>NO</v>
      </c>
      <c r="CS35" s="47" t="str">
        <f t="shared" si="34"/>
        <v>OK</v>
      </c>
      <c r="CT35" s="20" t="b">
        <f t="shared" si="35"/>
        <v>0</v>
      </c>
      <c r="CU35" s="20" t="b">
        <f t="shared" si="36"/>
        <v>0</v>
      </c>
      <c r="CV35" s="20" t="b">
        <f t="shared" si="37"/>
        <v>0</v>
      </c>
      <c r="CW35" s="20" t="b">
        <f t="shared" si="38"/>
        <v>0</v>
      </c>
      <c r="CX35" s="46" t="str">
        <f t="shared" si="39"/>
        <v>SEQUENCE INCORRECT</v>
      </c>
      <c r="CY35" s="48">
        <f>COUNTIF(B19:B34,T(B35))</f>
        <v>16</v>
      </c>
    </row>
    <row r="36" spans="1:103" s="20" customFormat="1" ht="20.100000000000001" customHeight="1" thickBot="1">
      <c r="A36" s="59"/>
      <c r="B36" s="126"/>
      <c r="C36" s="127"/>
      <c r="D36" s="126"/>
      <c r="E36" s="127"/>
      <c r="F36" s="126"/>
      <c r="G36" s="127"/>
      <c r="H36" s="139" t="str">
        <f>IF(AND(AG36="OK",R36="OK"),IF(AND(A36&lt;&gt;"",D36&lt;&gt;"",F36&lt;&gt;"",OR(D36&lt;=E17,D36="ABS"),OR(F36&lt;=G17,F36="ABS")),IF(AND(F36="ABS"),"ABS",IF(SUM(D36:F36)=0,"ZERO",SUM(D36,F36))),""),"")</f>
        <v/>
      </c>
      <c r="I36" s="140"/>
      <c r="J36" s="140"/>
      <c r="K36" s="140"/>
      <c r="L36" s="140"/>
      <c r="M36" s="140"/>
      <c r="N36" s="140"/>
      <c r="O36" s="140"/>
      <c r="P36" s="141"/>
      <c r="Q36" s="194"/>
      <c r="R36" s="49" t="str">
        <f t="shared" si="1"/>
        <v/>
      </c>
      <c r="S36" s="145" t="str">
        <f>IF(OR(AND(OR(D36&lt;=E17,D36=0,D36="ABS"),OR(F36&lt;=G17,F36=0,F36="ABS"))),IF(OR(AND(A36="",B36="",D36="",F36=""),AND(A36&lt;&gt;"",B36&lt;&gt;"",D36&lt;&gt;"",F36&lt;&gt;"", AG36="OK")),"","Given Marks or Format is incorrect"), "Given Marks or Format is incorrect")</f>
        <v/>
      </c>
      <c r="T36" s="146"/>
      <c r="U36" s="146"/>
      <c r="V36" s="146"/>
      <c r="W36" s="146"/>
      <c r="X36" s="147"/>
      <c r="Y36" s="93"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15"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5"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3" t="b">
        <f>IF(AND( EXACT(LEFT(B36,LEN(G8)), G8),ISNUMBER(INT(MID(B36,(LEN(G8)+1),1))),ISNUMBER(INT(MID(B36,(LEN(G8)+2),1))), MID(B36,(LEN(G8)+1),2)&lt;&gt;"00",OR(ISNUMBER(INT(MID(B36,(LEN(G8)+3),1))),MID(B36,(LEN(G8)+3),1)=""),  OR(AND(ISNUMBER(INT(MID(B36,(LEN(G8)+1),3))),MID(B36,(LEN(G8)+1),1)&lt;&gt;"0", MID(B36,(LEN(G8)+4),1)=""),AND((ISNUMBER(INT(MID(B36,(LEN(G8)+1),2)))),MID(B36,(LEN(G8)+3),1)=""))),"OK")</f>
        <v>0</v>
      </c>
      <c r="AC36" s="14"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5"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6"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0" t="b">
        <f t="shared" si="29"/>
        <v>0</v>
      </c>
      <c r="AG36" s="20" t="str">
        <f t="shared" si="2"/>
        <v>S# INCORRECT</v>
      </c>
      <c r="BO36" s="20" t="str">
        <f t="shared" si="3"/>
        <v/>
      </c>
      <c r="BP36" s="20" t="b">
        <f t="shared" si="4"/>
        <v>0</v>
      </c>
      <c r="BQ36" s="20" t="b">
        <f t="shared" si="5"/>
        <v>0</v>
      </c>
      <c r="BR36" s="20" t="b">
        <f t="shared" si="6"/>
        <v>0</v>
      </c>
      <c r="BS36" s="20" t="str">
        <f t="shared" si="7"/>
        <v/>
      </c>
      <c r="BT36" s="20" t="str">
        <f t="shared" si="8"/>
        <v/>
      </c>
      <c r="BU36" s="20" t="str">
        <f t="shared" si="9"/>
        <v/>
      </c>
      <c r="BV36" s="20" t="str">
        <f t="shared" si="10"/>
        <v/>
      </c>
      <c r="BW36" s="44" t="str">
        <f t="shared" si="11"/>
        <v/>
      </c>
      <c r="BX36" s="45" t="str">
        <f t="shared" si="30"/>
        <v>INCORRECT</v>
      </c>
      <c r="BY36" s="20" t="b">
        <f t="shared" si="31"/>
        <v>0</v>
      </c>
      <c r="BZ36" s="46" t="str">
        <f t="shared" si="12"/>
        <v/>
      </c>
      <c r="CA36" s="20" t="b">
        <f t="shared" si="13"/>
        <v>0</v>
      </c>
      <c r="CB36" s="20" t="b">
        <f t="shared" si="14"/>
        <v>0</v>
      </c>
      <c r="CC36" s="20" t="b">
        <f t="shared" si="15"/>
        <v>0</v>
      </c>
      <c r="CD36" s="20" t="b">
        <f t="shared" si="16"/>
        <v>0</v>
      </c>
      <c r="CE36" s="20" t="b">
        <f t="shared" si="17"/>
        <v>0</v>
      </c>
      <c r="CF36" s="20" t="b">
        <f t="shared" si="18"/>
        <v>0</v>
      </c>
      <c r="CG36" s="20" t="str">
        <f t="shared" si="19"/>
        <v/>
      </c>
      <c r="CH36" s="20" t="str">
        <f t="shared" si="20"/>
        <v/>
      </c>
      <c r="CI36" s="20" t="str">
        <f t="shared" si="21"/>
        <v/>
      </c>
      <c r="CJ36" s="20" t="str">
        <f t="shared" si="22"/>
        <v/>
      </c>
      <c r="CK36" s="20" t="str">
        <f t="shared" si="23"/>
        <v/>
      </c>
      <c r="CL36" s="20" t="str">
        <f t="shared" si="24"/>
        <v/>
      </c>
      <c r="CM36" s="46" t="str">
        <f t="shared" si="25"/>
        <v/>
      </c>
      <c r="CN36" s="46" t="str">
        <f t="shared" si="26"/>
        <v/>
      </c>
      <c r="CO36" s="47" t="str">
        <f t="shared" si="27"/>
        <v>NO</v>
      </c>
      <c r="CP36" s="47" t="str">
        <f t="shared" si="28"/>
        <v>NO</v>
      </c>
      <c r="CQ36" s="45" t="str">
        <f t="shared" si="32"/>
        <v>NO</v>
      </c>
      <c r="CR36" s="45" t="str">
        <f t="shared" si="33"/>
        <v>NO</v>
      </c>
      <c r="CS36" s="47" t="str">
        <f t="shared" si="34"/>
        <v>OK</v>
      </c>
      <c r="CT36" s="20" t="b">
        <f t="shared" si="35"/>
        <v>0</v>
      </c>
      <c r="CU36" s="20" t="b">
        <f t="shared" si="36"/>
        <v>0</v>
      </c>
      <c r="CV36" s="20" t="b">
        <f t="shared" si="37"/>
        <v>0</v>
      </c>
      <c r="CW36" s="20" t="b">
        <f t="shared" si="38"/>
        <v>0</v>
      </c>
      <c r="CX36" s="46" t="str">
        <f t="shared" si="39"/>
        <v>SEQUENCE INCORRECT</v>
      </c>
      <c r="CY36" s="48">
        <f>COUNTIF(B19:B35,T(B36))</f>
        <v>17</v>
      </c>
    </row>
    <row r="37" spans="1:103" s="20" customFormat="1" ht="20.100000000000001" customHeight="1" thickBot="1">
      <c r="A37" s="37"/>
      <c r="B37" s="126"/>
      <c r="C37" s="127"/>
      <c r="D37" s="126"/>
      <c r="E37" s="127"/>
      <c r="F37" s="126"/>
      <c r="G37" s="127"/>
      <c r="H37" s="139" t="str">
        <f>IF(AND(AG37="OK",R37="OK"),IF(AND(A37&lt;&gt;"",D37&lt;&gt;"",F37&lt;&gt;"",OR(D37&lt;=E17,D37="ABS"),OR(F37&lt;=G17,F37="ABS")),IF(AND(F37="ABS"),"ABS",IF(SUM(D37:F37)=0,"ZERO",SUM(D37,F37))),""),"")</f>
        <v/>
      </c>
      <c r="I37" s="140"/>
      <c r="J37" s="140"/>
      <c r="K37" s="140"/>
      <c r="L37" s="140"/>
      <c r="M37" s="140"/>
      <c r="N37" s="140"/>
      <c r="O37" s="140"/>
      <c r="P37" s="141"/>
      <c r="Q37" s="194"/>
      <c r="R37" s="49" t="str">
        <f t="shared" si="1"/>
        <v/>
      </c>
      <c r="S37" s="145" t="str">
        <f>IF(OR(AND(OR(D37&lt;=E17,D37=0,D37="ABS"),OR(F37&lt;=G17,F37=0,F37="ABS"))),IF(OR(AND(A37="",B37="",D37="",F37=""),AND(A37&lt;&gt;"",B37&lt;&gt;"",D37&lt;&gt;"",F37&lt;&gt;"", AG37="OK")),"","Given Marks or Format is incorrect"), "Given Marks or Format is incorrect")</f>
        <v/>
      </c>
      <c r="T37" s="146"/>
      <c r="U37" s="146"/>
      <c r="V37" s="146"/>
      <c r="W37" s="146"/>
      <c r="X37" s="147"/>
      <c r="Y37" s="93"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15"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5"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3" t="b">
        <f>IF(AND( EXACT(LEFT(B37,LEN(G8)), G8),ISNUMBER(INT(MID(B37,(LEN(G8)+1),1))),ISNUMBER(INT(MID(B37,(LEN(G8)+2),1))), MID(B37,(LEN(G8)+1),2)&lt;&gt;"00",OR(ISNUMBER(INT(MID(B37,(LEN(G8)+3),1))),MID(B37,(LEN(G8)+3),1)=""),  OR(AND(ISNUMBER(INT(MID(B37,(LEN(G8)+1),3))),MID(B37,(LEN(G8)+1),1)&lt;&gt;"0", MID(B37,(LEN(G8)+4),1)=""),AND((ISNUMBER(INT(MID(B37,(LEN(G8)+1),2)))),MID(B37,(LEN(G8)+3),1)=""))),"OK")</f>
        <v>0</v>
      </c>
      <c r="AC37" s="14"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5"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6"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0" t="b">
        <f t="shared" si="29"/>
        <v>0</v>
      </c>
      <c r="AG37" s="20" t="str">
        <f t="shared" si="2"/>
        <v>S# INCORRECT</v>
      </c>
      <c r="BO37" s="20" t="str">
        <f t="shared" si="3"/>
        <v/>
      </c>
      <c r="BP37" s="20" t="b">
        <f t="shared" si="4"/>
        <v>0</v>
      </c>
      <c r="BQ37" s="20" t="b">
        <f t="shared" si="5"/>
        <v>0</v>
      </c>
      <c r="BR37" s="20" t="b">
        <f t="shared" si="6"/>
        <v>0</v>
      </c>
      <c r="BS37" s="20" t="str">
        <f t="shared" si="7"/>
        <v/>
      </c>
      <c r="BT37" s="20" t="str">
        <f t="shared" si="8"/>
        <v/>
      </c>
      <c r="BU37" s="20" t="str">
        <f t="shared" si="9"/>
        <v/>
      </c>
      <c r="BV37" s="20" t="str">
        <f t="shared" si="10"/>
        <v/>
      </c>
      <c r="BW37" s="44" t="str">
        <f t="shared" si="11"/>
        <v/>
      </c>
      <c r="BX37" s="45" t="str">
        <f t="shared" si="30"/>
        <v>INCORRECT</v>
      </c>
      <c r="BY37" s="20" t="b">
        <f t="shared" si="31"/>
        <v>0</v>
      </c>
      <c r="BZ37" s="46" t="str">
        <f t="shared" si="12"/>
        <v/>
      </c>
      <c r="CA37" s="20" t="b">
        <f t="shared" si="13"/>
        <v>0</v>
      </c>
      <c r="CB37" s="20" t="b">
        <f t="shared" si="14"/>
        <v>0</v>
      </c>
      <c r="CC37" s="20" t="b">
        <f t="shared" si="15"/>
        <v>0</v>
      </c>
      <c r="CD37" s="20" t="b">
        <f t="shared" si="16"/>
        <v>0</v>
      </c>
      <c r="CE37" s="20" t="b">
        <f t="shared" si="17"/>
        <v>0</v>
      </c>
      <c r="CF37" s="20" t="b">
        <f t="shared" si="18"/>
        <v>0</v>
      </c>
      <c r="CG37" s="20" t="str">
        <f t="shared" si="19"/>
        <v/>
      </c>
      <c r="CH37" s="20" t="str">
        <f t="shared" si="20"/>
        <v/>
      </c>
      <c r="CI37" s="20" t="str">
        <f t="shared" si="21"/>
        <v/>
      </c>
      <c r="CJ37" s="20" t="str">
        <f t="shared" si="22"/>
        <v/>
      </c>
      <c r="CK37" s="20" t="str">
        <f t="shared" si="23"/>
        <v/>
      </c>
      <c r="CL37" s="20" t="str">
        <f t="shared" si="24"/>
        <v/>
      </c>
      <c r="CM37" s="46" t="str">
        <f t="shared" si="25"/>
        <v/>
      </c>
      <c r="CN37" s="46" t="str">
        <f t="shared" si="26"/>
        <v/>
      </c>
      <c r="CO37" s="47" t="str">
        <f t="shared" si="27"/>
        <v>NO</v>
      </c>
      <c r="CP37" s="47" t="str">
        <f t="shared" si="28"/>
        <v>NO</v>
      </c>
      <c r="CQ37" s="45" t="str">
        <f t="shared" si="32"/>
        <v>NO</v>
      </c>
      <c r="CR37" s="45" t="str">
        <f t="shared" si="33"/>
        <v>NO</v>
      </c>
      <c r="CS37" s="47" t="str">
        <f t="shared" si="34"/>
        <v>OK</v>
      </c>
      <c r="CT37" s="20" t="b">
        <f t="shared" si="35"/>
        <v>0</v>
      </c>
      <c r="CU37" s="20" t="b">
        <f t="shared" si="36"/>
        <v>0</v>
      </c>
      <c r="CV37" s="20" t="b">
        <f t="shared" si="37"/>
        <v>0</v>
      </c>
      <c r="CW37" s="20" t="b">
        <f t="shared" si="38"/>
        <v>0</v>
      </c>
      <c r="CX37" s="46" t="str">
        <f t="shared" si="39"/>
        <v>SEQUENCE INCORRECT</v>
      </c>
      <c r="CY37" s="48">
        <f>COUNTIF(B19:B36,T(B37))</f>
        <v>18</v>
      </c>
    </row>
    <row r="38" spans="1:103" s="20" customFormat="1" ht="20.100000000000001" customHeight="1" thickBot="1">
      <c r="A38" s="59"/>
      <c r="B38" s="126"/>
      <c r="C38" s="127"/>
      <c r="D38" s="126"/>
      <c r="E38" s="127"/>
      <c r="F38" s="126"/>
      <c r="G38" s="127"/>
      <c r="H38" s="139" t="str">
        <f>IF(AND(AG38="OK",R38="OK"),IF(AND(A38&lt;&gt;"",D38&lt;&gt;"",F38&lt;&gt;"",OR(D38&lt;=E17,D38="ABS"),OR(F38&lt;=G17,F38="ABS")),IF(AND(F38="ABS"),"ABS",IF(SUM(D38:F38)=0,"ZERO",SUM(D38,F38))),""),"")</f>
        <v/>
      </c>
      <c r="I38" s="140"/>
      <c r="J38" s="140"/>
      <c r="K38" s="140"/>
      <c r="L38" s="140"/>
      <c r="M38" s="140"/>
      <c r="N38" s="140"/>
      <c r="O38" s="140"/>
      <c r="P38" s="141"/>
      <c r="Q38" s="194"/>
      <c r="R38" s="49" t="str">
        <f t="shared" si="1"/>
        <v/>
      </c>
      <c r="S38" s="145" t="str">
        <f>IF(OR(AND(OR(D38&lt;=E17,D38=0,D38="ABS"),OR(F38&lt;=G17,F38=0,F38="ABS"))),IF(OR(AND(A38="",B38="",D38="",F38=""),AND(A38&lt;&gt;"",B38&lt;&gt;"",D38&lt;&gt;"",F38&lt;&gt;"", AG38="OK")),"","Given Marks or Format is incorrect"), "Given Marks or Format is incorrect")</f>
        <v/>
      </c>
      <c r="T38" s="146"/>
      <c r="U38" s="146"/>
      <c r="V38" s="146"/>
      <c r="W38" s="146"/>
      <c r="X38" s="147"/>
      <c r="Y38" s="93"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15"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5"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3" t="b">
        <f>IF(AND( EXACT(LEFT(B38,LEN(G8)), G8),ISNUMBER(INT(MID(B38,(LEN(G8)+1),1))),ISNUMBER(INT(MID(B38,(LEN(G8)+2),1))), MID(B38,(LEN(G8)+1),2)&lt;&gt;"00",OR(ISNUMBER(INT(MID(B38,(LEN(G8)+3),1))),MID(B38,(LEN(G8)+3),1)=""),  OR(AND(ISNUMBER(INT(MID(B38,(LEN(G8)+1),3))),MID(B38,(LEN(G8)+1),1)&lt;&gt;"0", MID(B38,(LEN(G8)+4),1)=""),AND((ISNUMBER(INT(MID(B38,(LEN(G8)+1),2)))),MID(B38,(LEN(G8)+3),1)=""))),"OK")</f>
        <v>0</v>
      </c>
      <c r="AC38" s="14"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5"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6"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0" t="b">
        <f t="shared" si="29"/>
        <v>0</v>
      </c>
      <c r="AG38" s="20" t="str">
        <f t="shared" si="2"/>
        <v>S# INCORRECT</v>
      </c>
      <c r="BO38" s="20" t="str">
        <f t="shared" si="3"/>
        <v/>
      </c>
      <c r="BP38" s="20" t="b">
        <f t="shared" si="4"/>
        <v>0</v>
      </c>
      <c r="BQ38" s="20" t="b">
        <f t="shared" si="5"/>
        <v>0</v>
      </c>
      <c r="BR38" s="20" t="b">
        <f t="shared" si="6"/>
        <v>0</v>
      </c>
      <c r="BS38" s="20" t="str">
        <f t="shared" si="7"/>
        <v/>
      </c>
      <c r="BT38" s="20" t="str">
        <f t="shared" si="8"/>
        <v/>
      </c>
      <c r="BU38" s="20" t="str">
        <f t="shared" si="9"/>
        <v/>
      </c>
      <c r="BV38" s="20" t="str">
        <f t="shared" si="10"/>
        <v/>
      </c>
      <c r="BW38" s="44" t="str">
        <f t="shared" si="11"/>
        <v/>
      </c>
      <c r="BX38" s="45" t="str">
        <f t="shared" si="30"/>
        <v>INCORRECT</v>
      </c>
      <c r="BY38" s="20" t="b">
        <f t="shared" si="31"/>
        <v>0</v>
      </c>
      <c r="BZ38" s="46" t="str">
        <f t="shared" si="12"/>
        <v/>
      </c>
      <c r="CA38" s="20" t="b">
        <f t="shared" si="13"/>
        <v>0</v>
      </c>
      <c r="CB38" s="20" t="b">
        <f t="shared" si="14"/>
        <v>0</v>
      </c>
      <c r="CC38" s="20" t="b">
        <f t="shared" si="15"/>
        <v>0</v>
      </c>
      <c r="CD38" s="20" t="b">
        <f t="shared" si="16"/>
        <v>0</v>
      </c>
      <c r="CE38" s="20" t="b">
        <f t="shared" si="17"/>
        <v>0</v>
      </c>
      <c r="CF38" s="20" t="b">
        <f t="shared" si="18"/>
        <v>0</v>
      </c>
      <c r="CG38" s="20" t="str">
        <f t="shared" si="19"/>
        <v/>
      </c>
      <c r="CH38" s="20" t="str">
        <f t="shared" si="20"/>
        <v/>
      </c>
      <c r="CI38" s="20" t="str">
        <f t="shared" si="21"/>
        <v/>
      </c>
      <c r="CJ38" s="20" t="str">
        <f t="shared" si="22"/>
        <v/>
      </c>
      <c r="CK38" s="20" t="str">
        <f t="shared" si="23"/>
        <v/>
      </c>
      <c r="CL38" s="20" t="str">
        <f t="shared" si="24"/>
        <v/>
      </c>
      <c r="CM38" s="46" t="str">
        <f t="shared" si="25"/>
        <v/>
      </c>
      <c r="CN38" s="46" t="str">
        <f t="shared" si="26"/>
        <v/>
      </c>
      <c r="CO38" s="47" t="str">
        <f t="shared" si="27"/>
        <v>NO</v>
      </c>
      <c r="CP38" s="47" t="str">
        <f t="shared" si="28"/>
        <v>NO</v>
      </c>
      <c r="CQ38" s="45" t="str">
        <f t="shared" si="32"/>
        <v>NO</v>
      </c>
      <c r="CR38" s="45" t="str">
        <f t="shared" si="33"/>
        <v>NO</v>
      </c>
      <c r="CS38" s="47" t="str">
        <f t="shared" si="34"/>
        <v>OK</v>
      </c>
      <c r="CT38" s="20" t="b">
        <f t="shared" si="35"/>
        <v>0</v>
      </c>
      <c r="CU38" s="20" t="b">
        <f t="shared" si="36"/>
        <v>0</v>
      </c>
      <c r="CV38" s="20" t="b">
        <f t="shared" si="37"/>
        <v>0</v>
      </c>
      <c r="CW38" s="20" t="b">
        <f t="shared" si="38"/>
        <v>0</v>
      </c>
      <c r="CX38" s="46" t="str">
        <f t="shared" si="39"/>
        <v>SEQUENCE INCORRECT</v>
      </c>
      <c r="CY38" s="48">
        <f>COUNTIF(B19:B37,T(B38))</f>
        <v>19</v>
      </c>
    </row>
    <row r="39" spans="1:103" ht="14.25" customHeight="1" thickBot="1">
      <c r="A39" s="42" t="s">
        <v>140</v>
      </c>
      <c r="B39" s="42" t="s">
        <v>140</v>
      </c>
      <c r="C39" s="151" t="s">
        <v>127</v>
      </c>
      <c r="D39" s="151"/>
      <c r="E39" s="151"/>
      <c r="F39" s="151"/>
      <c r="G39" s="151"/>
      <c r="H39" s="151"/>
      <c r="I39" s="151"/>
      <c r="J39" s="151"/>
      <c r="K39" s="151"/>
      <c r="L39" s="151"/>
      <c r="M39" s="151"/>
      <c r="N39" s="151"/>
      <c r="O39" s="151"/>
      <c r="P39" s="151"/>
      <c r="Q39" s="194"/>
      <c r="R39" s="19">
        <f>COUNTIF(R19:R38,"FORMAT INCORRECT")+COUNTIF(R19:R38,"SEQUENCE INCORRECT")</f>
        <v>0</v>
      </c>
      <c r="S39" s="142">
        <f>COUNTIF(S19:S38,"Given Marks or Format is incorrect")</f>
        <v>0</v>
      </c>
      <c r="T39" s="143"/>
      <c r="U39" s="143"/>
      <c r="V39" s="143"/>
      <c r="W39" s="143"/>
      <c r="X39" s="143"/>
      <c r="Y39" s="143"/>
      <c r="Z39" s="143"/>
      <c r="AA39" s="143"/>
      <c r="AB39" s="143"/>
      <c r="AC39" s="144"/>
    </row>
    <row r="40" spans="1:103" ht="11.25" customHeight="1" thickBot="1">
      <c r="A40" s="43" t="s">
        <v>140</v>
      </c>
      <c r="B40" s="43" t="s">
        <v>140</v>
      </c>
      <c r="C40" s="152"/>
      <c r="D40" s="152"/>
      <c r="E40" s="152"/>
      <c r="F40" s="152"/>
      <c r="G40" s="152"/>
      <c r="H40" s="152"/>
      <c r="I40" s="152"/>
      <c r="J40" s="152"/>
      <c r="K40" s="152"/>
      <c r="L40" s="152"/>
      <c r="M40" s="152"/>
      <c r="N40" s="152"/>
      <c r="O40" s="152"/>
      <c r="P40" s="152"/>
      <c r="Q40" s="194"/>
      <c r="R40" s="289"/>
      <c r="S40" s="289"/>
      <c r="T40" s="289"/>
      <c r="U40" s="289"/>
      <c r="V40" s="289"/>
      <c r="W40" s="289"/>
      <c r="X40" s="289"/>
      <c r="Y40" s="85"/>
      <c r="Z40" s="73"/>
      <c r="AA40" s="73"/>
    </row>
    <row r="41" spans="1:103" ht="15.75" customHeight="1">
      <c r="A41" s="231"/>
      <c r="B41" s="231"/>
      <c r="C41" s="231"/>
      <c r="D41" s="231"/>
      <c r="E41" s="231"/>
      <c r="F41" s="231"/>
      <c r="G41" s="231"/>
      <c r="H41" s="231"/>
      <c r="I41" s="231"/>
      <c r="J41" s="231"/>
      <c r="K41" s="231"/>
      <c r="L41" s="231"/>
      <c r="M41" s="231"/>
      <c r="N41" s="231"/>
      <c r="O41" s="231"/>
      <c r="P41" s="231"/>
      <c r="Q41" s="194"/>
      <c r="R41" s="221" t="s">
        <v>130</v>
      </c>
      <c r="S41" s="222"/>
      <c r="T41" s="223"/>
      <c r="U41" s="227">
        <f>SUM(R39:AC39)</f>
        <v>0</v>
      </c>
      <c r="V41" s="228"/>
      <c r="W41" s="218"/>
      <c r="X41" s="111"/>
      <c r="Y41" s="86"/>
      <c r="Z41" s="74"/>
      <c r="AA41" s="74"/>
    </row>
    <row r="42" spans="1:103" ht="24.75" customHeight="1" thickBot="1">
      <c r="A42" s="232"/>
      <c r="B42" s="232"/>
      <c r="C42" s="232"/>
      <c r="D42" s="232"/>
      <c r="E42" s="232"/>
      <c r="F42" s="232"/>
      <c r="G42" s="232"/>
      <c r="H42" s="232"/>
      <c r="I42" s="232"/>
      <c r="J42" s="232"/>
      <c r="K42" s="232"/>
      <c r="L42" s="232"/>
      <c r="M42" s="232"/>
      <c r="N42" s="232"/>
      <c r="O42" s="232"/>
      <c r="P42" s="232"/>
      <c r="Q42" s="194"/>
      <c r="R42" s="224"/>
      <c r="S42" s="225"/>
      <c r="T42" s="226"/>
      <c r="U42" s="229"/>
      <c r="V42" s="230"/>
      <c r="W42" s="218"/>
      <c r="X42" s="111"/>
      <c r="Y42" s="86"/>
      <c r="Z42" s="74"/>
      <c r="AA42" s="74"/>
    </row>
    <row r="43" spans="1:103" ht="15.75" customHeight="1">
      <c r="A43" s="148" t="s">
        <v>129</v>
      </c>
      <c r="B43" s="148"/>
      <c r="C43" s="148"/>
      <c r="D43" s="111"/>
      <c r="E43" s="111"/>
      <c r="F43" s="148" t="s">
        <v>16</v>
      </c>
      <c r="G43" s="148"/>
      <c r="H43" s="148"/>
      <c r="I43" s="148"/>
      <c r="J43" s="111"/>
      <c r="K43" s="111"/>
      <c r="L43" s="148" t="s">
        <v>17</v>
      </c>
      <c r="M43" s="148"/>
      <c r="N43" s="148"/>
      <c r="O43" s="148"/>
      <c r="P43" s="148"/>
      <c r="Q43" s="194"/>
      <c r="R43" s="202" t="s">
        <v>144</v>
      </c>
      <c r="S43" s="203"/>
      <c r="T43" s="203"/>
      <c r="U43" s="203"/>
      <c r="V43" s="203"/>
      <c r="W43" s="203"/>
      <c r="X43" s="204"/>
      <c r="Y43" s="83"/>
      <c r="Z43" s="72"/>
      <c r="AA43" s="72"/>
    </row>
    <row r="44" spans="1:103" ht="15.75" customHeight="1">
      <c r="A44" s="149"/>
      <c r="B44" s="149"/>
      <c r="C44" s="149"/>
      <c r="D44" s="111"/>
      <c r="E44" s="111"/>
      <c r="F44" s="149"/>
      <c r="G44" s="149"/>
      <c r="H44" s="149"/>
      <c r="I44" s="149"/>
      <c r="J44" s="111"/>
      <c r="K44" s="111"/>
      <c r="L44" s="149"/>
      <c r="M44" s="149"/>
      <c r="N44" s="149"/>
      <c r="O44" s="149"/>
      <c r="P44" s="149"/>
      <c r="Q44" s="194"/>
      <c r="R44" s="205"/>
      <c r="S44" s="206"/>
      <c r="T44" s="206"/>
      <c r="U44" s="206"/>
      <c r="V44" s="206"/>
      <c r="W44" s="206"/>
      <c r="X44" s="207"/>
      <c r="Y44" s="83"/>
      <c r="Z44" s="72"/>
      <c r="AA44" s="72"/>
    </row>
    <row r="45" spans="1:103" ht="15.75" customHeight="1">
      <c r="A45" s="150"/>
      <c r="B45" s="150"/>
      <c r="C45" s="150"/>
      <c r="D45" s="233"/>
      <c r="E45" s="233"/>
      <c r="F45" s="150"/>
      <c r="G45" s="150"/>
      <c r="H45" s="150"/>
      <c r="I45" s="150"/>
      <c r="J45" s="233"/>
      <c r="K45" s="233"/>
      <c r="L45" s="150"/>
      <c r="M45" s="150"/>
      <c r="N45" s="150"/>
      <c r="O45" s="150"/>
      <c r="P45" s="150"/>
      <c r="Q45" s="194"/>
      <c r="R45" s="205"/>
      <c r="S45" s="206"/>
      <c r="T45" s="206"/>
      <c r="U45" s="206"/>
      <c r="V45" s="206"/>
      <c r="W45" s="206"/>
      <c r="X45" s="207"/>
      <c r="Y45" s="83"/>
      <c r="Z45" s="72"/>
      <c r="AA45" s="72"/>
    </row>
    <row r="46" spans="1:103" ht="15.75" customHeight="1">
      <c r="A46" s="34" t="s">
        <v>13</v>
      </c>
      <c r="B46" s="252" t="s">
        <v>169</v>
      </c>
      <c r="C46" s="253"/>
      <c r="D46" s="253"/>
      <c r="E46" s="253"/>
      <c r="F46" s="253"/>
      <c r="G46" s="253"/>
      <c r="H46" s="253"/>
      <c r="I46" s="253"/>
      <c r="J46" s="253"/>
      <c r="K46" s="253"/>
      <c r="L46" s="253"/>
      <c r="M46" s="253"/>
      <c r="N46" s="253"/>
      <c r="O46" s="253"/>
      <c r="P46" s="254"/>
      <c r="Q46" s="194"/>
      <c r="R46" s="205"/>
      <c r="S46" s="206"/>
      <c r="T46" s="206"/>
      <c r="U46" s="206"/>
      <c r="V46" s="206"/>
      <c r="W46" s="206"/>
      <c r="X46" s="207"/>
      <c r="Y46" s="83"/>
      <c r="Z46" s="72"/>
      <c r="AA46" s="72"/>
    </row>
    <row r="47" spans="1:103" ht="12.75" customHeight="1" thickBot="1">
      <c r="A47" s="36">
        <f>$U$41</f>
        <v>0</v>
      </c>
      <c r="B47" s="255"/>
      <c r="C47" s="256"/>
      <c r="D47" s="256"/>
      <c r="E47" s="256"/>
      <c r="F47" s="256"/>
      <c r="G47" s="256"/>
      <c r="H47" s="256"/>
      <c r="I47" s="256"/>
      <c r="J47" s="256"/>
      <c r="K47" s="256"/>
      <c r="L47" s="256"/>
      <c r="M47" s="256"/>
      <c r="N47" s="256"/>
      <c r="O47" s="256"/>
      <c r="P47" s="257"/>
      <c r="Q47" s="194"/>
      <c r="R47" s="208"/>
      <c r="S47" s="209"/>
      <c r="T47" s="209"/>
      <c r="U47" s="209"/>
      <c r="V47" s="209"/>
      <c r="W47" s="209"/>
      <c r="X47" s="210"/>
      <c r="Y47" s="83"/>
      <c r="Z47" s="72"/>
      <c r="AA47" s="72"/>
    </row>
    <row r="48" spans="1:103" ht="15.75" customHeight="1">
      <c r="A48" s="231"/>
      <c r="B48" s="231"/>
      <c r="C48" s="231"/>
      <c r="D48" s="231"/>
      <c r="E48" s="231"/>
      <c r="F48" s="231"/>
      <c r="G48" s="231"/>
      <c r="H48" s="231"/>
      <c r="I48" s="231"/>
      <c r="J48" s="231"/>
      <c r="K48" s="231"/>
      <c r="L48" s="231"/>
      <c r="M48" s="231"/>
      <c r="N48" s="231"/>
      <c r="O48" s="231"/>
      <c r="P48" s="231"/>
      <c r="Q48" s="111"/>
      <c r="R48" s="117" t="s">
        <v>148</v>
      </c>
      <c r="S48" s="118"/>
      <c r="T48" s="118"/>
      <c r="U48" s="118"/>
      <c r="V48" s="118"/>
      <c r="W48" s="118"/>
      <c r="X48" s="118"/>
      <c r="Y48" s="118"/>
      <c r="Z48" s="118"/>
      <c r="AA48" s="118"/>
      <c r="AB48" s="118"/>
      <c r="AC48" s="119"/>
    </row>
    <row r="49" spans="1:29" ht="16.5" customHeight="1" thickBot="1">
      <c r="A49" s="232"/>
      <c r="B49" s="232"/>
      <c r="C49" s="232"/>
      <c r="D49" s="232"/>
      <c r="E49" s="232"/>
      <c r="F49" s="232"/>
      <c r="G49" s="232"/>
      <c r="H49" s="232"/>
      <c r="I49" s="232"/>
      <c r="J49" s="232"/>
      <c r="K49" s="232"/>
      <c r="L49" s="232"/>
      <c r="M49" s="232"/>
      <c r="N49" s="232"/>
      <c r="O49" s="232"/>
      <c r="P49" s="232"/>
      <c r="Q49" s="111"/>
      <c r="R49" s="120"/>
      <c r="S49" s="121"/>
      <c r="T49" s="121"/>
      <c r="U49" s="121"/>
      <c r="V49" s="121"/>
      <c r="W49" s="121"/>
      <c r="X49" s="121"/>
      <c r="Y49" s="121"/>
      <c r="Z49" s="121"/>
      <c r="AA49" s="121"/>
      <c r="AB49" s="121"/>
      <c r="AC49" s="122"/>
    </row>
    <row r="50" spans="1:29" ht="21" thickBot="1">
      <c r="A50" s="232"/>
      <c r="B50" s="232"/>
      <c r="C50" s="232"/>
      <c r="D50" s="232"/>
      <c r="E50" s="232"/>
      <c r="F50" s="232"/>
      <c r="G50" s="232"/>
      <c r="H50" s="232"/>
      <c r="I50" s="232"/>
      <c r="J50" s="232"/>
      <c r="K50" s="232"/>
      <c r="L50" s="232"/>
      <c r="M50" s="232"/>
      <c r="N50" s="232"/>
      <c r="O50" s="232"/>
      <c r="P50" s="232"/>
      <c r="Q50" s="111"/>
      <c r="R50" s="50" t="s">
        <v>7</v>
      </c>
      <c r="S50" s="123" t="s">
        <v>8</v>
      </c>
      <c r="T50" s="124"/>
      <c r="U50" s="125"/>
      <c r="V50" s="114" t="s">
        <v>154</v>
      </c>
      <c r="W50" s="115"/>
      <c r="X50" s="115"/>
      <c r="Y50" s="115"/>
      <c r="Z50" s="115"/>
      <c r="AA50" s="115"/>
      <c r="AB50" s="115"/>
      <c r="AC50" s="116"/>
    </row>
    <row r="51" spans="1:29" ht="16.5" thickBot="1">
      <c r="A51" s="232"/>
      <c r="B51" s="232"/>
      <c r="C51" s="232"/>
      <c r="D51" s="232"/>
      <c r="E51" s="232"/>
      <c r="F51" s="232"/>
      <c r="G51" s="232"/>
      <c r="H51" s="232"/>
      <c r="I51" s="232"/>
      <c r="J51" s="232"/>
      <c r="K51" s="232"/>
      <c r="L51" s="232"/>
      <c r="M51" s="232"/>
      <c r="N51" s="232"/>
      <c r="O51" s="232"/>
      <c r="P51" s="232"/>
      <c r="Q51" s="111"/>
      <c r="R51" s="51">
        <v>1</v>
      </c>
      <c r="S51" s="112" t="s">
        <v>141</v>
      </c>
      <c r="T51" s="113"/>
      <c r="U51" s="113"/>
      <c r="V51" s="58">
        <v>1</v>
      </c>
      <c r="W51" s="110" t="s">
        <v>155</v>
      </c>
      <c r="X51" s="110"/>
      <c r="Y51" s="90"/>
      <c r="Z51" s="78"/>
      <c r="AA51" s="78"/>
      <c r="AB51" s="52"/>
      <c r="AC51" s="53"/>
    </row>
    <row r="52" spans="1:29" ht="16.5" thickBot="1">
      <c r="A52" s="232"/>
      <c r="B52" s="232"/>
      <c r="C52" s="232"/>
      <c r="D52" s="232"/>
      <c r="E52" s="232"/>
      <c r="F52" s="232"/>
      <c r="G52" s="232"/>
      <c r="H52" s="232"/>
      <c r="I52" s="232"/>
      <c r="J52" s="232"/>
      <c r="K52" s="232"/>
      <c r="L52" s="232"/>
      <c r="M52" s="232"/>
      <c r="N52" s="232"/>
      <c r="O52" s="232"/>
      <c r="P52" s="232"/>
      <c r="Q52" s="111"/>
      <c r="R52" s="51">
        <v>2</v>
      </c>
      <c r="S52" s="112" t="s">
        <v>142</v>
      </c>
      <c r="T52" s="113"/>
      <c r="U52" s="113"/>
      <c r="V52" s="58">
        <v>2</v>
      </c>
      <c r="W52" s="110" t="s">
        <v>156</v>
      </c>
      <c r="X52" s="110"/>
      <c r="Y52" s="92"/>
      <c r="Z52" s="80"/>
      <c r="AA52" s="80"/>
      <c r="AB52" s="54"/>
      <c r="AC52" s="55"/>
    </row>
    <row r="53" spans="1:29" ht="16.5" thickBot="1">
      <c r="A53" s="232"/>
      <c r="B53" s="232"/>
      <c r="C53" s="232"/>
      <c r="D53" s="232"/>
      <c r="E53" s="232"/>
      <c r="F53" s="232"/>
      <c r="G53" s="232"/>
      <c r="H53" s="232"/>
      <c r="I53" s="232"/>
      <c r="J53" s="232"/>
      <c r="K53" s="232"/>
      <c r="L53" s="232"/>
      <c r="M53" s="232"/>
      <c r="N53" s="232"/>
      <c r="O53" s="232"/>
      <c r="P53" s="232"/>
      <c r="Q53" s="111"/>
      <c r="R53" s="51">
        <v>3</v>
      </c>
      <c r="S53" s="112" t="s">
        <v>149</v>
      </c>
      <c r="T53" s="113"/>
      <c r="U53" s="113"/>
      <c r="V53" s="58">
        <v>3</v>
      </c>
      <c r="W53" s="110" t="s">
        <v>157</v>
      </c>
      <c r="X53" s="110"/>
      <c r="Y53" s="92"/>
      <c r="Z53" s="80"/>
      <c r="AA53" s="80"/>
      <c r="AB53" s="54"/>
      <c r="AC53" s="55"/>
    </row>
    <row r="54" spans="1:29" ht="16.5" thickBot="1">
      <c r="A54" s="232"/>
      <c r="B54" s="232"/>
      <c r="C54" s="232"/>
      <c r="D54" s="232"/>
      <c r="E54" s="232"/>
      <c r="F54" s="232"/>
      <c r="G54" s="232"/>
      <c r="H54" s="232"/>
      <c r="I54" s="232"/>
      <c r="J54" s="232"/>
      <c r="K54" s="232"/>
      <c r="L54" s="232"/>
      <c r="M54" s="232"/>
      <c r="N54" s="232"/>
      <c r="O54" s="232"/>
      <c r="P54" s="232"/>
      <c r="Q54" s="111"/>
      <c r="R54" s="51">
        <v>4</v>
      </c>
      <c r="S54" s="112" t="s">
        <v>150</v>
      </c>
      <c r="T54" s="113"/>
      <c r="U54" s="113"/>
      <c r="V54" s="58">
        <v>4</v>
      </c>
      <c r="W54" s="110" t="s">
        <v>158</v>
      </c>
      <c r="X54" s="110"/>
      <c r="Y54" s="92"/>
      <c r="Z54" s="80"/>
      <c r="AA54" s="80"/>
      <c r="AB54" s="54"/>
      <c r="AC54" s="55"/>
    </row>
    <row r="55" spans="1:29" ht="16.5" thickBot="1">
      <c r="A55" s="232"/>
      <c r="B55" s="232"/>
      <c r="C55" s="232"/>
      <c r="D55" s="232"/>
      <c r="E55" s="232"/>
      <c r="F55" s="232"/>
      <c r="G55" s="232"/>
      <c r="H55" s="232"/>
      <c r="I55" s="232"/>
      <c r="J55" s="232"/>
      <c r="K55" s="232"/>
      <c r="L55" s="232"/>
      <c r="M55" s="232"/>
      <c r="N55" s="232"/>
      <c r="O55" s="232"/>
      <c r="P55" s="232"/>
      <c r="Q55" s="111"/>
      <c r="R55" s="51">
        <v>5</v>
      </c>
      <c r="S55" s="112" t="s">
        <v>151</v>
      </c>
      <c r="T55" s="113"/>
      <c r="U55" s="113"/>
      <c r="V55" s="58">
        <v>5</v>
      </c>
      <c r="W55" s="110" t="s">
        <v>159</v>
      </c>
      <c r="X55" s="110"/>
      <c r="Y55" s="92"/>
      <c r="Z55" s="80"/>
      <c r="AA55" s="80"/>
      <c r="AB55" s="54"/>
      <c r="AC55" s="55"/>
    </row>
    <row r="56" spans="1:29" ht="16.5" thickBot="1">
      <c r="A56" s="232"/>
      <c r="B56" s="232"/>
      <c r="C56" s="232"/>
      <c r="D56" s="232"/>
      <c r="E56" s="232"/>
      <c r="F56" s="232"/>
      <c r="G56" s="232"/>
      <c r="H56" s="232"/>
      <c r="I56" s="232"/>
      <c r="J56" s="232"/>
      <c r="K56" s="232"/>
      <c r="L56" s="232"/>
      <c r="M56" s="232"/>
      <c r="N56" s="232"/>
      <c r="O56" s="232"/>
      <c r="P56" s="232"/>
      <c r="Q56" s="111"/>
      <c r="R56" s="51">
        <v>6</v>
      </c>
      <c r="S56" s="112" t="s">
        <v>152</v>
      </c>
      <c r="T56" s="113"/>
      <c r="U56" s="113"/>
      <c r="V56" s="58">
        <v>6</v>
      </c>
      <c r="W56" s="110" t="s">
        <v>160</v>
      </c>
      <c r="X56" s="110"/>
      <c r="Y56" s="92"/>
      <c r="Z56" s="80"/>
      <c r="AA56" s="80"/>
      <c r="AB56" s="54"/>
      <c r="AC56" s="55"/>
    </row>
    <row r="57" spans="1:29" ht="16.5" thickBot="1">
      <c r="A57" s="232"/>
      <c r="B57" s="232"/>
      <c r="C57" s="232"/>
      <c r="D57" s="232"/>
      <c r="E57" s="232"/>
      <c r="F57" s="232"/>
      <c r="G57" s="232"/>
      <c r="H57" s="232"/>
      <c r="I57" s="232"/>
      <c r="J57" s="232"/>
      <c r="K57" s="232"/>
      <c r="L57" s="232"/>
      <c r="M57" s="232"/>
      <c r="N57" s="232"/>
      <c r="O57" s="232"/>
      <c r="P57" s="232"/>
      <c r="Q57" s="111"/>
      <c r="R57" s="51">
        <v>7</v>
      </c>
      <c r="S57" s="112" t="s">
        <v>153</v>
      </c>
      <c r="T57" s="113"/>
      <c r="U57" s="113"/>
      <c r="V57" s="58">
        <v>7</v>
      </c>
      <c r="W57" s="110" t="s">
        <v>161</v>
      </c>
      <c r="X57" s="110"/>
      <c r="Y57" s="84"/>
      <c r="Z57" s="71"/>
      <c r="AA57" s="71"/>
      <c r="AB57" s="56"/>
      <c r="AC57" s="57"/>
    </row>
    <row r="58" spans="1:29">
      <c r="B58" s="2"/>
      <c r="C58" s="2"/>
      <c r="Q58" s="111"/>
    </row>
    <row r="59" spans="1:29">
      <c r="B59" s="2"/>
      <c r="C59" s="2"/>
      <c r="Q59" s="111"/>
    </row>
    <row r="60" spans="1:29">
      <c r="B60" s="2"/>
      <c r="C60" s="2"/>
      <c r="Q60" s="111"/>
    </row>
    <row r="61" spans="1:29">
      <c r="B61" s="2"/>
      <c r="C61" s="2"/>
      <c r="Q61" s="111"/>
    </row>
    <row r="62" spans="1:29">
      <c r="B62" s="2"/>
      <c r="C62" s="2"/>
      <c r="Q62" s="111"/>
    </row>
    <row r="63" spans="1:29">
      <c r="B63" s="2"/>
      <c r="C63" s="2"/>
      <c r="Q63" s="111"/>
    </row>
    <row r="64" spans="1:29">
      <c r="B64" s="2"/>
      <c r="C64" s="2"/>
      <c r="Q64" s="111"/>
    </row>
    <row r="65" spans="2:17">
      <c r="B65" s="2"/>
      <c r="C65" s="2"/>
      <c r="Q65" s="111"/>
    </row>
    <row r="66" spans="2:17">
      <c r="B66" s="2"/>
      <c r="C66" s="2"/>
      <c r="Q66" s="111"/>
    </row>
    <row r="67" spans="2:17">
      <c r="B67" s="2"/>
      <c r="C67" s="2"/>
      <c r="Q67" s="111"/>
    </row>
  </sheetData>
  <sheetProtection password="8D2A" sheet="1" objects="1" scenarios="1" selectLockedCells="1" autoFilter="0"/>
  <autoFilter ref="A18:C40">
    <filterColumn colId="1" showButton="0"/>
  </autoFilter>
  <dataConsolidate/>
  <mergeCells count="180">
    <mergeCell ref="A48:P57"/>
    <mergeCell ref="C39:P40"/>
    <mergeCell ref="F18:G18"/>
    <mergeCell ref="H18:P18"/>
    <mergeCell ref="S18:X18"/>
    <mergeCell ref="D43:E45"/>
    <mergeCell ref="A41:P42"/>
    <mergeCell ref="R41:T42"/>
    <mergeCell ref="U41:V42"/>
    <mergeCell ref="W41:X42"/>
    <mergeCell ref="S39:AC39"/>
    <mergeCell ref="R40:X40"/>
    <mergeCell ref="J43:K45"/>
    <mergeCell ref="B36:C36"/>
    <mergeCell ref="D36:E36"/>
    <mergeCell ref="F36:G36"/>
    <mergeCell ref="H36:P36"/>
    <mergeCell ref="S36:X36"/>
    <mergeCell ref="B37:C37"/>
    <mergeCell ref="D37:E37"/>
    <mergeCell ref="A43:C45"/>
    <mergeCell ref="F43:I45"/>
    <mergeCell ref="L43:P45"/>
    <mergeCell ref="R43:X47"/>
    <mergeCell ref="B46:P47"/>
    <mergeCell ref="B38:C38"/>
    <mergeCell ref="D38:E38"/>
    <mergeCell ref="F38:G38"/>
    <mergeCell ref="H38:P38"/>
    <mergeCell ref="S38:X38"/>
    <mergeCell ref="F37:G37"/>
    <mergeCell ref="H37:P37"/>
    <mergeCell ref="S37:X37"/>
    <mergeCell ref="B34:C34"/>
    <mergeCell ref="D34:E34"/>
    <mergeCell ref="F34:G34"/>
    <mergeCell ref="H34:P34"/>
    <mergeCell ref="S34:X34"/>
    <mergeCell ref="B35:C35"/>
    <mergeCell ref="D35:E35"/>
    <mergeCell ref="F35:G35"/>
    <mergeCell ref="H35:P35"/>
    <mergeCell ref="S35:X35"/>
    <mergeCell ref="B32:C32"/>
    <mergeCell ref="D32:E32"/>
    <mergeCell ref="F32:G32"/>
    <mergeCell ref="H32:P32"/>
    <mergeCell ref="S32:X32"/>
    <mergeCell ref="B33:C33"/>
    <mergeCell ref="D33:E33"/>
    <mergeCell ref="F33:G33"/>
    <mergeCell ref="H33:P33"/>
    <mergeCell ref="S33:X33"/>
    <mergeCell ref="B30:C30"/>
    <mergeCell ref="D30:E30"/>
    <mergeCell ref="F30:G30"/>
    <mergeCell ref="H30:P30"/>
    <mergeCell ref="S30:X30"/>
    <mergeCell ref="B31:C31"/>
    <mergeCell ref="D31:E31"/>
    <mergeCell ref="F31:G31"/>
    <mergeCell ref="H31:P31"/>
    <mergeCell ref="S31:X31"/>
    <mergeCell ref="B28:C28"/>
    <mergeCell ref="D28:E28"/>
    <mergeCell ref="F28:G28"/>
    <mergeCell ref="H28:P28"/>
    <mergeCell ref="S28:X28"/>
    <mergeCell ref="B29:C29"/>
    <mergeCell ref="D29:E29"/>
    <mergeCell ref="F29:G29"/>
    <mergeCell ref="H29:P29"/>
    <mergeCell ref="S29:X29"/>
    <mergeCell ref="B26:C26"/>
    <mergeCell ref="D26:E26"/>
    <mergeCell ref="F26:G26"/>
    <mergeCell ref="H26:P26"/>
    <mergeCell ref="S26:X26"/>
    <mergeCell ref="B27:C27"/>
    <mergeCell ref="D27:E27"/>
    <mergeCell ref="F27:G27"/>
    <mergeCell ref="H27:P27"/>
    <mergeCell ref="S27:X27"/>
    <mergeCell ref="B24:C24"/>
    <mergeCell ref="D24:E24"/>
    <mergeCell ref="F24:G24"/>
    <mergeCell ref="H24:P24"/>
    <mergeCell ref="S24:X24"/>
    <mergeCell ref="B25:C25"/>
    <mergeCell ref="D25:E25"/>
    <mergeCell ref="F25:G25"/>
    <mergeCell ref="H25:P25"/>
    <mergeCell ref="S25:X25"/>
    <mergeCell ref="D18:E18"/>
    <mergeCell ref="F21:G21"/>
    <mergeCell ref="B19:C19"/>
    <mergeCell ref="D19:E19"/>
    <mergeCell ref="F19:G19"/>
    <mergeCell ref="H19:P19"/>
    <mergeCell ref="S19:X19"/>
    <mergeCell ref="B12:C17"/>
    <mergeCell ref="D12:N13"/>
    <mergeCell ref="O12:P13"/>
    <mergeCell ref="H14:P16"/>
    <mergeCell ref="B22:C22"/>
    <mergeCell ref="D22:E22"/>
    <mergeCell ref="F22:G22"/>
    <mergeCell ref="H22:P22"/>
    <mergeCell ref="S22:X22"/>
    <mergeCell ref="B23:C23"/>
    <mergeCell ref="D23:E23"/>
    <mergeCell ref="F23:G23"/>
    <mergeCell ref="H23:P23"/>
    <mergeCell ref="S23:X23"/>
    <mergeCell ref="A5:P5"/>
    <mergeCell ref="A6:D6"/>
    <mergeCell ref="E6:P6"/>
    <mergeCell ref="B4:C4"/>
    <mergeCell ref="D4:K4"/>
    <mergeCell ref="U6:X10"/>
    <mergeCell ref="K10:P10"/>
    <mergeCell ref="G8:H8"/>
    <mergeCell ref="I8:M8"/>
    <mergeCell ref="N8:P8"/>
    <mergeCell ref="B9:K9"/>
    <mergeCell ref="A10:B10"/>
    <mergeCell ref="C10:G10"/>
    <mergeCell ref="H10:J10"/>
    <mergeCell ref="L9:N9"/>
    <mergeCell ref="O9:P9"/>
    <mergeCell ref="A7:B7"/>
    <mergeCell ref="C7:P7"/>
    <mergeCell ref="E8:F8"/>
    <mergeCell ref="R1:T16"/>
    <mergeCell ref="A1:A4"/>
    <mergeCell ref="D11:E11"/>
    <mergeCell ref="D14:E16"/>
    <mergeCell ref="F14:G16"/>
    <mergeCell ref="O1:P3"/>
    <mergeCell ref="Q1:Q47"/>
    <mergeCell ref="A12:A17"/>
    <mergeCell ref="B20:C20"/>
    <mergeCell ref="D20:E20"/>
    <mergeCell ref="F20:G20"/>
    <mergeCell ref="H20:P20"/>
    <mergeCell ref="S20:X20"/>
    <mergeCell ref="B21:C21"/>
    <mergeCell ref="D21:E21"/>
    <mergeCell ref="B18:C18"/>
    <mergeCell ref="H21:P21"/>
    <mergeCell ref="S21:X21"/>
    <mergeCell ref="H17:O17"/>
    <mergeCell ref="S17:X17"/>
    <mergeCell ref="B2:N3"/>
    <mergeCell ref="B1:N1"/>
    <mergeCell ref="F11:G11"/>
    <mergeCell ref="A11:C11"/>
    <mergeCell ref="H11:P11"/>
    <mergeCell ref="U11:X16"/>
    <mergeCell ref="U1:X1"/>
    <mergeCell ref="U2:X5"/>
    <mergeCell ref="L4:P4"/>
    <mergeCell ref="W56:X56"/>
    <mergeCell ref="W57:X57"/>
    <mergeCell ref="S56:U56"/>
    <mergeCell ref="S57:U57"/>
    <mergeCell ref="Q48:Q67"/>
    <mergeCell ref="V50:AC50"/>
    <mergeCell ref="W51:X51"/>
    <mergeCell ref="W52:X52"/>
    <mergeCell ref="W53:X53"/>
    <mergeCell ref="W54:X54"/>
    <mergeCell ref="R48:AC49"/>
    <mergeCell ref="S50:U50"/>
    <mergeCell ref="S51:U51"/>
    <mergeCell ref="S52:U52"/>
    <mergeCell ref="S53:U53"/>
    <mergeCell ref="S54:U54"/>
    <mergeCell ref="S55:U55"/>
    <mergeCell ref="W55:X55"/>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46081" r:id="rId3"/>
    <oleObject progId="PBrush" shapeId="46082"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106</vt:i4>
      </vt:variant>
    </vt:vector>
  </HeadingPairs>
  <TitlesOfParts>
    <vt:vector size="121" baseType="lpstr">
      <vt:lpstr>Sheet1</vt:lpstr>
      <vt:lpstr>Sheet2</vt:lpstr>
      <vt:lpstr>Sheet3</vt:lpstr>
      <vt:lpstr>Sheet4</vt:lpstr>
      <vt:lpstr>Sheet5</vt:lpstr>
      <vt:lpstr>Sheet6</vt:lpstr>
      <vt:lpstr>Sheet7</vt:lpstr>
      <vt:lpstr>Sheet8</vt:lpstr>
      <vt:lpstr>Sheet9</vt:lpstr>
      <vt:lpstr>Sheet10</vt:lpstr>
      <vt:lpstr>Sheet11</vt:lpstr>
      <vt:lpstr>Departments</vt:lpstr>
      <vt:lpstr>Information</vt:lpstr>
      <vt:lpstr>TheoryResults</vt:lpstr>
      <vt:lpstr>PracticalResults</vt:lpstr>
      <vt:lpstr>ArchitectureBatch</vt:lpstr>
      <vt:lpstr>ArchitectureProgram</vt:lpstr>
      <vt:lpstr>CE17AREighth</vt:lpstr>
      <vt:lpstr>CE17ARfifth</vt:lpstr>
      <vt:lpstr>CE17ARFirst</vt:lpstr>
      <vt:lpstr>CE17ARFourth</vt:lpstr>
      <vt:lpstr>CE17ARNineth</vt:lpstr>
      <vt:lpstr>CE17ARSecond</vt:lpstr>
      <vt:lpstr>CE17ARSeventh</vt:lpstr>
      <vt:lpstr>CE17ARSixth</vt:lpstr>
      <vt:lpstr>CE17ARtenth</vt:lpstr>
      <vt:lpstr>CE17ARThird</vt:lpstr>
      <vt:lpstr>CE17CDFifth</vt:lpstr>
      <vt:lpstr>CE17CDFirst</vt:lpstr>
      <vt:lpstr>CE17CDFourth</vt:lpstr>
      <vt:lpstr>CE17CDSecond</vt:lpstr>
      <vt:lpstr>CE17CDSixth</vt:lpstr>
      <vt:lpstr>CE17CDThird</vt:lpstr>
      <vt:lpstr>CE17FAFifth</vt:lpstr>
      <vt:lpstr>CE17FAFirst</vt:lpstr>
      <vt:lpstr>CE17FAFourth</vt:lpstr>
      <vt:lpstr>CE17FASecond</vt:lpstr>
      <vt:lpstr>CE17FASixth</vt:lpstr>
      <vt:lpstr>CE17FAThird</vt:lpstr>
      <vt:lpstr>CE17TDFifth</vt:lpstr>
      <vt:lpstr>CE17TDFirst</vt:lpstr>
      <vt:lpstr>CE17TDFourth</vt:lpstr>
      <vt:lpstr>CE17TDSecond</vt:lpstr>
      <vt:lpstr>CE17TDSixth</vt:lpstr>
      <vt:lpstr>CE17TDThird</vt:lpstr>
      <vt:lpstr>CE18AREight</vt:lpstr>
      <vt:lpstr>CE18ARFifth</vt:lpstr>
      <vt:lpstr>CE18ARFirst</vt:lpstr>
      <vt:lpstr>CE18ARFourth</vt:lpstr>
      <vt:lpstr>CE18ARNineth</vt:lpstr>
      <vt:lpstr>CE18ARSecond</vt:lpstr>
      <vt:lpstr>CE18ARSeventh</vt:lpstr>
      <vt:lpstr>CE18ARSixth</vt:lpstr>
      <vt:lpstr>CE18ARTenth</vt:lpstr>
      <vt:lpstr>CE18ARThird</vt:lpstr>
      <vt:lpstr>CE18CDFifth</vt:lpstr>
      <vt:lpstr>CE18CDFirst</vt:lpstr>
      <vt:lpstr>CE18CDFourth</vt:lpstr>
      <vt:lpstr>CE18CDSecond</vt:lpstr>
      <vt:lpstr>CE18CDSixth</vt:lpstr>
      <vt:lpstr>CE18CDThird</vt:lpstr>
      <vt:lpstr>CE18FAFifth</vt:lpstr>
      <vt:lpstr>CE18FAFirst</vt:lpstr>
      <vt:lpstr>CE18FAFourth</vt:lpstr>
      <vt:lpstr>CE18FASecond</vt:lpstr>
      <vt:lpstr>CE18FASixth</vt:lpstr>
      <vt:lpstr>CE18FAThird</vt:lpstr>
      <vt:lpstr>CE18TDFifth</vt:lpstr>
      <vt:lpstr>CE18TDFirst</vt:lpstr>
      <vt:lpstr>CE18TDFourth</vt:lpstr>
      <vt:lpstr>CE18TDSecond</vt:lpstr>
      <vt:lpstr>CE18TDSixth</vt:lpstr>
      <vt:lpstr>CE18TDThird</vt:lpstr>
      <vt:lpstr>CommunicationBatch</vt:lpstr>
      <vt:lpstr>Departments</vt:lpstr>
      <vt:lpstr>FCE17AREight</vt:lpstr>
      <vt:lpstr>FCE17ARFifth</vt:lpstr>
      <vt:lpstr>FCE17ARFirst</vt:lpstr>
      <vt:lpstr>FCE17ARFourth</vt:lpstr>
      <vt:lpstr>FCE17ARNineth</vt:lpstr>
      <vt:lpstr>FCE17ARSecond</vt:lpstr>
      <vt:lpstr>FCE17ARSeventh</vt:lpstr>
      <vt:lpstr>FCE17ARSixth</vt:lpstr>
      <vt:lpstr>FCE17ARTenth</vt:lpstr>
      <vt:lpstr>FCE17ARThird</vt:lpstr>
      <vt:lpstr>FCE17CDFifth</vt:lpstr>
      <vt:lpstr>FCE17CDFirst</vt:lpstr>
      <vt:lpstr>FCE17CDFourth</vt:lpstr>
      <vt:lpstr>FCE17CDSecond</vt:lpstr>
      <vt:lpstr>FCE17CDSixth</vt:lpstr>
      <vt:lpstr>FCE17CDThird</vt:lpstr>
      <vt:lpstr>FCE17FAFifth</vt:lpstr>
      <vt:lpstr>FCE17FAFirst</vt:lpstr>
      <vt:lpstr>FCE17FAFourth</vt:lpstr>
      <vt:lpstr>FCE17FASecond</vt:lpstr>
      <vt:lpstr>FCE17FASixth</vt:lpstr>
      <vt:lpstr>FCE17FAThird</vt:lpstr>
      <vt:lpstr>FCE17TDfifth</vt:lpstr>
      <vt:lpstr>FCE17TDFirst</vt:lpstr>
      <vt:lpstr>FCE17TDFourth</vt:lpstr>
      <vt:lpstr>FCE17TDSeond</vt:lpstr>
      <vt:lpstr>FCE17TDSixth</vt:lpstr>
      <vt:lpstr>FCE17TDThird</vt:lpstr>
      <vt:lpstr>FinalExamsMarks</vt:lpstr>
      <vt:lpstr>FineBatch</vt:lpstr>
      <vt:lpstr>Sheet1!Print_Area</vt:lpstr>
      <vt:lpstr>Sheet10!Print_Area</vt:lpstr>
      <vt:lpstr>Sheet11!Print_Area</vt:lpstr>
      <vt:lpstr>Sheet2!Print_Area</vt:lpstr>
      <vt:lpstr>Sheet3!Print_Area</vt:lpstr>
      <vt:lpstr>Sheet4!Print_Area</vt:lpstr>
      <vt:lpstr>Sheet5!Print_Area</vt:lpstr>
      <vt:lpstr>Sheet6!Print_Area</vt:lpstr>
      <vt:lpstr>Sheet7!Print_Area</vt:lpstr>
      <vt:lpstr>Sheet8!Print_Area</vt:lpstr>
      <vt:lpstr>Sheet9!Print_Area</vt:lpstr>
      <vt:lpstr>Semester</vt:lpstr>
      <vt:lpstr>Supplementary</vt:lpstr>
      <vt:lpstr>TextileBatch</vt:lpstr>
      <vt:lpstr>TextileProgram</vt:lpstr>
      <vt:lpstr>Year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MYHOME</dc:creator>
  <cp:lastModifiedBy>Administrator</cp:lastModifiedBy>
  <cp:lastPrinted>2018-05-11T05:28:15Z</cp:lastPrinted>
  <dcterms:created xsi:type="dcterms:W3CDTF">2014-07-31T04:22:19Z</dcterms:created>
  <dcterms:modified xsi:type="dcterms:W3CDTF">2020-10-29T03:40:51Z</dcterms:modified>
</cp:coreProperties>
</file>