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60" tabRatio="732"/>
  </bookViews>
  <sheets>
    <sheet name="Sheet1" sheetId="1" r:id="rId1"/>
    <sheet name="Sheet2" sheetId="34" r:id="rId2"/>
    <sheet name="Sheet3" sheetId="35" r:id="rId3"/>
    <sheet name="Sheet4" sheetId="36" r:id="rId4"/>
    <sheet name="Sheet5" sheetId="37" r:id="rId5"/>
    <sheet name="Sheet6" sheetId="38" r:id="rId6"/>
    <sheet name="Sheet7" sheetId="39" r:id="rId7"/>
    <sheet name="Sheet8" sheetId="40" r:id="rId8"/>
    <sheet name="Sheet9" sheetId="41" r:id="rId9"/>
    <sheet name="Sheet10" sheetId="42" r:id="rId10"/>
    <sheet name="Sheet11" sheetId="43"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Sheet10!$A$20:$C$42</definedName>
    <definedName name="_xlnm._FilterDatabase" localSheetId="10" hidden="1">Sheet11!$A$20:$C$42</definedName>
    <definedName name="_xlnm._FilterDatabase" localSheetId="1" hidden="1">Sheet2!$A$20:$C$42</definedName>
    <definedName name="_xlnm._FilterDatabase" localSheetId="2" hidden="1">Sheet3!$A$20:$C$42</definedName>
    <definedName name="_xlnm._FilterDatabase" localSheetId="3" hidden="1">Sheet4!$A$20:$C$42</definedName>
    <definedName name="_xlnm._FilterDatabase" localSheetId="4" hidden="1">Sheet5!$A$20:$C$42</definedName>
    <definedName name="_xlnm._FilterDatabase" localSheetId="5" hidden="1">Sheet6!$A$20:$C$42</definedName>
    <definedName name="_xlnm._FilterDatabase" localSheetId="6" hidden="1">Sheet7!$A$20:$C$42</definedName>
    <definedName name="_xlnm._FilterDatabase" localSheetId="7" hidden="1">Sheet8!$A$20:$C$42</definedName>
    <definedName name="_xlnm._FilterDatabase" localSheetId="8" hidden="1">Sheet9!$A$20:$C$42</definedName>
    <definedName name="BasicBatch">Information!$B$2:$B$5</definedName>
    <definedName name="BasicEighth22BSM">Information!$H$80:$H$83</definedName>
    <definedName name="BasicFirst20BSM">Information!$H$99:$H$104</definedName>
    <definedName name="BasicFirst22BSM">Information!$H$24:$H$29</definedName>
    <definedName name="BasicFourth22BSM">Information!$H$50:$H$54</definedName>
    <definedName name="BasicSecond20BSM">Information!$H$110:$H$115</definedName>
    <definedName name="BasicSecond22BSM">Information!$H$32:$H$37</definedName>
    <definedName name="BasicSixth22BSM">Information!$H$62:$H$66</definedName>
    <definedName name="ComputerBatch">Information!$C$2:$C$5</definedName>
    <definedName name="ComputerEighth22BSCS">Information!$I$80:$I$83</definedName>
    <definedName name="ComputerFifth22BSCS">Information!$I$57:$I$61</definedName>
    <definedName name="ComputerFirst20BSCS">Information!$I$99:$I$100</definedName>
    <definedName name="ComputerFirst21BSCS">Information!$I$174:$I$175</definedName>
    <definedName name="ComputerFirst22BSCS">Information!$I$24:$I$25</definedName>
    <definedName name="ComputerFirst23BSCS">Information!$I$99:$I$101</definedName>
    <definedName name="ComputerFourth20BSCS">Information!$I$126:$I$128</definedName>
    <definedName name="ComputerFourth21BSCS">Information!$I$199:$I$201</definedName>
    <definedName name="ComputerFourth22BSCS">Information!$I$50:$I$54</definedName>
    <definedName name="ComputerSecond20BSCS">Information!$I$110:$I$112</definedName>
    <definedName name="ComputerSecond21BSCS">Information!$I$183:$I$185</definedName>
    <definedName name="ComputerSecond22BSCS">Information!$I$32:$I$36</definedName>
    <definedName name="ComputerSixth22BSCS">Information!$I$65:$I$69</definedName>
    <definedName name="ComputerThird20BSCS">Information!$I$118:$I$121</definedName>
    <definedName name="ComputerThird21BSCS">Information!$I$191:$I$194</definedName>
    <definedName name="ComputerThird22BSCS">Information!$I$42:$I$45</definedName>
    <definedName name="Departments">Information!$A$2:$A$7</definedName>
    <definedName name="EnglishBatch">Information!$D$2:$D$5</definedName>
    <definedName name="EnglishEighth22BSE">Information!$J$74:$J$77</definedName>
    <definedName name="EnglishFirst20BSE">Information!$J$99:$J$104</definedName>
    <definedName name="EnglishFirst22BSE">Information!#REF!</definedName>
    <definedName name="EnglishFourth22BSE">Information!$J$46:$J$51</definedName>
    <definedName name="EnglishSecond20BSE">Information!$J$110:$J$115</definedName>
    <definedName name="EnglishSecond22BSE">Information!$J$32:$J$37</definedName>
    <definedName name="EnglishSixth22BSE">Information!$J$60:$J$65</definedName>
    <definedName name="Exam">Departments!$F$1:$F$4</definedName>
    <definedName name="MehranBatch">Information!$E$2:$E$5</definedName>
    <definedName name="MehranEighth22BBA">Information!$K$80:$K$84</definedName>
    <definedName name="MehranFifth22BBA">Information!$K$57</definedName>
    <definedName name="MehranFirst22BBA">Information!$K$24</definedName>
    <definedName name="MehranFirst23BBA">Information!$K$99</definedName>
    <definedName name="MehranFourth22BBA">Information!$K$49:$K$54</definedName>
    <definedName name="MehranSecond22BBA">Information!$K$32:$K$37</definedName>
    <definedName name="MehranSixth22BBA">Information!$K$64:$K$69</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Programs">Information!$A$10:$A$15</definedName>
    <definedName name="RegularExamPractical">Departments!$F$1:$F$5</definedName>
    <definedName name="Semester">Departments!$C$1:$C$10</definedName>
    <definedName name="TextileBatch">Information!$F$2:$F$5</definedName>
    <definedName name="TextileFifth22BSGM">Information!$L$57:$L$59</definedName>
    <definedName name="TextileFirst20BSGM">Information!$L$99:$L$101</definedName>
    <definedName name="TextileFirst21BSGM">Information!$L$174:$L$176</definedName>
    <definedName name="TextileFirst22BSGM">Information!$L$24:$L$26</definedName>
    <definedName name="TextileFourth20BSGM">Information!$L$126:$L$128</definedName>
    <definedName name="TextileFourth21BSGM">Information!$L$201:$L$203</definedName>
    <definedName name="TextileFourth22BSGM">Information!$L$50:$L$52</definedName>
    <definedName name="TextileSecond20BSGM">Information!$L$110:$L$111</definedName>
    <definedName name="TextileSecond21BSGM">Information!$L$183:$L$184</definedName>
    <definedName name="TextileSecond22BSGM">Information!$L$32:$L$37</definedName>
    <definedName name="TextileSixth22BSGM">Information!$L$65:$L$69</definedName>
    <definedName name="TextileThird20BSGM">Information!$L$118:$L$120</definedName>
    <definedName name="TextileThird21BSGM">Information!$L$193:$L$195</definedName>
    <definedName name="TextileThird22BSGM">Information!$L$42:$L$44</definedName>
    <definedName name="TotalMarks">Departments!$G$1:$G$10</definedName>
    <definedName name="USBatch">Information!$G$2:$G$5</definedName>
    <definedName name="USFirst21BSES">Information!$M$174</definedName>
    <definedName name="USFirst22BSES">Information!$M$24</definedName>
    <definedName name="USFirst23BSES">Information!$M$99</definedName>
    <definedName name="USFourth22BSES">Information!$M$50:$M$55</definedName>
    <definedName name="USSecond21BSES">Information!$M$183:$M$185</definedName>
    <definedName name="USSecond22BSES">Information!$M$39:$M$40</definedName>
    <definedName name="USSecond23BSES">Information!$M$110:$M$111</definedName>
    <definedName name="USThird22BSES">Information!$M$42:$M$43</definedName>
    <definedName name="USThird23BSES">Information!$M$113:$M$114</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9" i="34"/>
  <c r="G8"/>
  <c r="K17" i="38" l="1"/>
  <c r="E17"/>
  <c r="K17" i="37"/>
  <c r="E17"/>
  <c r="K17" i="35"/>
  <c r="I17"/>
  <c r="E17"/>
  <c r="K17" i="34"/>
  <c r="K17" i="36"/>
  <c r="I17" i="34"/>
  <c r="E17"/>
  <c r="I17" i="1"/>
  <c r="K17"/>
  <c r="E17"/>
  <c r="D8" l="1"/>
  <c r="E6" i="43" l="1"/>
  <c r="C204" i="33"/>
  <c r="B204" s="1"/>
  <c r="C205"/>
  <c r="A205" s="1"/>
  <c r="C206"/>
  <c r="D206" s="1"/>
  <c r="C207"/>
  <c r="B207" s="1"/>
  <c r="C208"/>
  <c r="B208" s="1"/>
  <c r="C209"/>
  <c r="D209" s="1"/>
  <c r="C210"/>
  <c r="D210" s="1"/>
  <c r="C211"/>
  <c r="D211" s="1"/>
  <c r="C212"/>
  <c r="B212" s="1"/>
  <c r="C213"/>
  <c r="B213" s="1"/>
  <c r="C214"/>
  <c r="D214" s="1"/>
  <c r="C215"/>
  <c r="B215" s="1"/>
  <c r="C216"/>
  <c r="B216" s="1"/>
  <c r="C217"/>
  <c r="A217" s="1"/>
  <c r="C218"/>
  <c r="A218" s="1"/>
  <c r="C219"/>
  <c r="D219" s="1"/>
  <c r="C220"/>
  <c r="B220" s="1"/>
  <c r="C221"/>
  <c r="A221" s="1"/>
  <c r="C224"/>
  <c r="B224" s="1"/>
  <c r="C203"/>
  <c r="B203" s="1"/>
  <c r="C184"/>
  <c r="B184" s="1"/>
  <c r="C185"/>
  <c r="B185" s="1"/>
  <c r="C186"/>
  <c r="A186" s="1"/>
  <c r="C187"/>
  <c r="B187" s="1"/>
  <c r="C188"/>
  <c r="A188" s="1"/>
  <c r="C189"/>
  <c r="D189" s="1"/>
  <c r="C190"/>
  <c r="D190" s="1"/>
  <c r="C191"/>
  <c r="D191" s="1"/>
  <c r="C192"/>
  <c r="B192" s="1"/>
  <c r="C193"/>
  <c r="B193" s="1"/>
  <c r="C194"/>
  <c r="B194" s="1"/>
  <c r="C195"/>
  <c r="B195" s="1"/>
  <c r="C196"/>
  <c r="D196" s="1"/>
  <c r="C197"/>
  <c r="D197" s="1"/>
  <c r="C198"/>
  <c r="D198" s="1"/>
  <c r="C199"/>
  <c r="D199" s="1"/>
  <c r="C200"/>
  <c r="B200" s="1"/>
  <c r="C201"/>
  <c r="B201" s="1"/>
  <c r="C183"/>
  <c r="A183" s="1"/>
  <c r="C164"/>
  <c r="B164" s="1"/>
  <c r="C165"/>
  <c r="A165" s="1"/>
  <c r="C166"/>
  <c r="D166" s="1"/>
  <c r="C167"/>
  <c r="B167" s="1"/>
  <c r="C168"/>
  <c r="D168" s="1"/>
  <c r="C169"/>
  <c r="A169" s="1"/>
  <c r="C170"/>
  <c r="B170" s="1"/>
  <c r="C171"/>
  <c r="D171" s="1"/>
  <c r="C172"/>
  <c r="B172" s="1"/>
  <c r="C173"/>
  <c r="A173" s="1"/>
  <c r="C174"/>
  <c r="D174" s="1"/>
  <c r="C175"/>
  <c r="B175" s="1"/>
  <c r="C176"/>
  <c r="A176" s="1"/>
  <c r="C177"/>
  <c r="D177" s="1"/>
  <c r="C178"/>
  <c r="D178" s="1"/>
  <c r="C179"/>
  <c r="D179" s="1"/>
  <c r="C180"/>
  <c r="B180" s="1"/>
  <c r="C181"/>
  <c r="A181" s="1"/>
  <c r="C163"/>
  <c r="B163" s="1"/>
  <c r="C144"/>
  <c r="B144" s="1"/>
  <c r="C145"/>
  <c r="B145" s="1"/>
  <c r="C146"/>
  <c r="B146" s="1"/>
  <c r="C147"/>
  <c r="A147" s="1"/>
  <c r="C148"/>
  <c r="A148" s="1"/>
  <c r="C149"/>
  <c r="D149" s="1"/>
  <c r="C150"/>
  <c r="D150" s="1"/>
  <c r="C151"/>
  <c r="D151" s="1"/>
  <c r="C152"/>
  <c r="B152" s="1"/>
  <c r="C153"/>
  <c r="B153" s="1"/>
  <c r="C154"/>
  <c r="A154" s="1"/>
  <c r="C155"/>
  <c r="B155" s="1"/>
  <c r="C156"/>
  <c r="A156" s="1"/>
  <c r="C157"/>
  <c r="D157" s="1"/>
  <c r="C158"/>
  <c r="D158" s="1"/>
  <c r="C159"/>
  <c r="D159" s="1"/>
  <c r="C160"/>
  <c r="B160" s="1"/>
  <c r="C161"/>
  <c r="B161" s="1"/>
  <c r="C143"/>
  <c r="B143" s="1"/>
  <c r="C124"/>
  <c r="B124" s="1"/>
  <c r="C125"/>
  <c r="B125" s="1"/>
  <c r="C126"/>
  <c r="D126" s="1"/>
  <c r="C127"/>
  <c r="A127" s="1"/>
  <c r="C128"/>
  <c r="A128" s="1"/>
  <c r="C129"/>
  <c r="D129" s="1"/>
  <c r="C130"/>
  <c r="D130" s="1"/>
  <c r="C131"/>
  <c r="D131" s="1"/>
  <c r="C132"/>
  <c r="B132" s="1"/>
  <c r="C133"/>
  <c r="B133" s="1"/>
  <c r="C134"/>
  <c r="D134" s="1"/>
  <c r="C135"/>
  <c r="A135" s="1"/>
  <c r="C136"/>
  <c r="A136" s="1"/>
  <c r="C137"/>
  <c r="D137" s="1"/>
  <c r="C138"/>
  <c r="B138" s="1"/>
  <c r="C139"/>
  <c r="D139" s="1"/>
  <c r="C140"/>
  <c r="B140" s="1"/>
  <c r="C141"/>
  <c r="B141" s="1"/>
  <c r="C123"/>
  <c r="B123" s="1"/>
  <c r="C104"/>
  <c r="B104" s="1"/>
  <c r="C105"/>
  <c r="B105" s="1"/>
  <c r="C106"/>
  <c r="B106" s="1"/>
  <c r="C107"/>
  <c r="B107" s="1"/>
  <c r="C108"/>
  <c r="A108" s="1"/>
  <c r="C109"/>
  <c r="B109" s="1"/>
  <c r="C110"/>
  <c r="D110" s="1"/>
  <c r="C111"/>
  <c r="B111" s="1"/>
  <c r="C112"/>
  <c r="B112" s="1"/>
  <c r="C113"/>
  <c r="B113" s="1"/>
  <c r="C114"/>
  <c r="D114" s="1"/>
  <c r="C115"/>
  <c r="B115" s="1"/>
  <c r="C116"/>
  <c r="A116" s="1"/>
  <c r="C117"/>
  <c r="D117" s="1"/>
  <c r="C118"/>
  <c r="D118" s="1"/>
  <c r="C119"/>
  <c r="D119" s="1"/>
  <c r="C120"/>
  <c r="B120" s="1"/>
  <c r="C121"/>
  <c r="B121" s="1"/>
  <c r="C103"/>
  <c r="B103" s="1"/>
  <c r="C84"/>
  <c r="B84" s="1"/>
  <c r="C85"/>
  <c r="B85" s="1"/>
  <c r="C86"/>
  <c r="B86" s="1"/>
  <c r="C87"/>
  <c r="B87" s="1"/>
  <c r="C88"/>
  <c r="D88" s="1"/>
  <c r="C89"/>
  <c r="D89" s="1"/>
  <c r="C90"/>
  <c r="A90" s="1"/>
  <c r="C91"/>
  <c r="A91" s="1"/>
  <c r="C92"/>
  <c r="B92" s="1"/>
  <c r="C93"/>
  <c r="B93" s="1"/>
  <c r="C94"/>
  <c r="B94" s="1"/>
  <c r="C95"/>
  <c r="B95" s="1"/>
  <c r="C96"/>
  <c r="D96" s="1"/>
  <c r="C97"/>
  <c r="B97" s="1"/>
  <c r="C98"/>
  <c r="A98" s="1"/>
  <c r="C99"/>
  <c r="B99" s="1"/>
  <c r="C100"/>
  <c r="B100" s="1"/>
  <c r="C101"/>
  <c r="B101" s="1"/>
  <c r="C83"/>
  <c r="B83" s="1"/>
  <c r="C64"/>
  <c r="B64" s="1"/>
  <c r="C65"/>
  <c r="B65" s="1"/>
  <c r="C66"/>
  <c r="D66" s="1"/>
  <c r="C67"/>
  <c r="A67" s="1"/>
  <c r="C68"/>
  <c r="A68" s="1"/>
  <c r="C69"/>
  <c r="B69" s="1"/>
  <c r="C70"/>
  <c r="D70" s="1"/>
  <c r="C71"/>
  <c r="D71" s="1"/>
  <c r="C72"/>
  <c r="B72" s="1"/>
  <c r="C73"/>
  <c r="B73" s="1"/>
  <c r="C74"/>
  <c r="B74" s="1"/>
  <c r="C75"/>
  <c r="A75" s="1"/>
  <c r="C76"/>
  <c r="A76" s="1"/>
  <c r="C77"/>
  <c r="B77" s="1"/>
  <c r="C78"/>
  <c r="D78" s="1"/>
  <c r="C79"/>
  <c r="D79" s="1"/>
  <c r="C80"/>
  <c r="B80" s="1"/>
  <c r="C81"/>
  <c r="B81" s="1"/>
  <c r="C63"/>
  <c r="B63" s="1"/>
  <c r="C44"/>
  <c r="B44" s="1"/>
  <c r="C45"/>
  <c r="B45" s="1"/>
  <c r="C46"/>
  <c r="D46" s="1"/>
  <c r="C47"/>
  <c r="A47" s="1"/>
  <c r="C48"/>
  <c r="A48" s="1"/>
  <c r="C49"/>
  <c r="D49" s="1"/>
  <c r="C50"/>
  <c r="B50" s="1"/>
  <c r="C51"/>
  <c r="D51" s="1"/>
  <c r="C52"/>
  <c r="B52" s="1"/>
  <c r="C53"/>
  <c r="B53" s="1"/>
  <c r="C54"/>
  <c r="D54" s="1"/>
  <c r="C55"/>
  <c r="A55" s="1"/>
  <c r="C56"/>
  <c r="A56" s="1"/>
  <c r="C57"/>
  <c r="A57" s="1"/>
  <c r="C58"/>
  <c r="B58" s="1"/>
  <c r="C59"/>
  <c r="D59" s="1"/>
  <c r="C60"/>
  <c r="B60" s="1"/>
  <c r="C61"/>
  <c r="B61" s="1"/>
  <c r="C43"/>
  <c r="B43" s="1"/>
  <c r="C42"/>
  <c r="B42" s="1"/>
  <c r="C202"/>
  <c r="B202" s="1"/>
  <c r="C182"/>
  <c r="A182" s="1"/>
  <c r="C162"/>
  <c r="A162" s="1"/>
  <c r="C142"/>
  <c r="B142" s="1"/>
  <c r="C122"/>
  <c r="A122" s="1"/>
  <c r="C102"/>
  <c r="A102" s="1"/>
  <c r="C82"/>
  <c r="A82" s="1"/>
  <c r="C62"/>
  <c r="A62" s="1"/>
  <c r="C24"/>
  <c r="B24" s="1"/>
  <c r="C25"/>
  <c r="B25" s="1"/>
  <c r="C26"/>
  <c r="B26" s="1"/>
  <c r="C27"/>
  <c r="B27" s="1"/>
  <c r="C28"/>
  <c r="B28" s="1"/>
  <c r="C29"/>
  <c r="L29" s="1"/>
  <c r="C30"/>
  <c r="D30" s="1"/>
  <c r="C31"/>
  <c r="D31" s="1"/>
  <c r="C32"/>
  <c r="B32" s="1"/>
  <c r="C33"/>
  <c r="B33" s="1"/>
  <c r="C34"/>
  <c r="B34" s="1"/>
  <c r="C35"/>
  <c r="B35" s="1"/>
  <c r="C36"/>
  <c r="D36" s="1"/>
  <c r="C37"/>
  <c r="B37" s="1"/>
  <c r="C38"/>
  <c r="D38" s="1"/>
  <c r="C39"/>
  <c r="D39" s="1"/>
  <c r="C40"/>
  <c r="B40" s="1"/>
  <c r="C41"/>
  <c r="B41" s="1"/>
  <c r="C23"/>
  <c r="B23" s="1"/>
  <c r="C22"/>
  <c r="D22" s="1"/>
  <c r="B139"/>
  <c r="B70"/>
  <c r="A197"/>
  <c r="A131"/>
  <c r="A97"/>
  <c r="A78"/>
  <c r="A149" l="1"/>
  <c r="A138"/>
  <c r="B168"/>
  <c r="A58"/>
  <c r="A50"/>
  <c r="B157"/>
  <c r="A161"/>
  <c r="A30"/>
  <c r="B188"/>
  <c r="A191"/>
  <c r="B191"/>
  <c r="A189"/>
  <c r="B159"/>
  <c r="A166"/>
  <c r="A159"/>
  <c r="A45"/>
  <c r="A151"/>
  <c r="B36"/>
  <c r="B205"/>
  <c r="B197"/>
  <c r="A213"/>
  <c r="B189"/>
  <c r="A118"/>
  <c r="B76"/>
  <c r="A129"/>
  <c r="B129"/>
  <c r="A224"/>
  <c r="A206"/>
  <c r="A61"/>
  <c r="B29"/>
  <c r="B150"/>
  <c r="B49"/>
  <c r="B51"/>
  <c r="B158"/>
  <c r="A29"/>
  <c r="A89"/>
  <c r="A150"/>
  <c r="A196"/>
  <c r="A37"/>
  <c r="A104"/>
  <c r="A158"/>
  <c r="B118"/>
  <c r="B179"/>
  <c r="A51"/>
  <c r="B108"/>
  <c r="B209"/>
  <c r="A27"/>
  <c r="A59"/>
  <c r="A70"/>
  <c r="B48"/>
  <c r="B131"/>
  <c r="D26"/>
  <c r="D53"/>
  <c r="D145"/>
  <c r="D195"/>
  <c r="L37"/>
  <c r="L51"/>
  <c r="L59"/>
  <c r="L69"/>
  <c r="L83"/>
  <c r="L92"/>
  <c r="L101"/>
  <c r="L113"/>
  <c r="L122"/>
  <c r="L132"/>
  <c r="L141"/>
  <c r="L157"/>
  <c r="L172"/>
  <c r="L183"/>
  <c r="L189"/>
  <c r="L197"/>
  <c r="L212"/>
  <c r="A36"/>
  <c r="B30"/>
  <c r="D29"/>
  <c r="D93"/>
  <c r="D161"/>
  <c r="L28"/>
  <c r="L44"/>
  <c r="L52"/>
  <c r="L60"/>
  <c r="L76"/>
  <c r="L84"/>
  <c r="L93"/>
  <c r="L105"/>
  <c r="L114"/>
  <c r="L124"/>
  <c r="L133"/>
  <c r="L148"/>
  <c r="L163"/>
  <c r="L173"/>
  <c r="L186"/>
  <c r="L194"/>
  <c r="L203"/>
  <c r="L213"/>
  <c r="D45"/>
  <c r="D98"/>
  <c r="D181"/>
  <c r="L45"/>
  <c r="L53"/>
  <c r="L61"/>
  <c r="L77"/>
  <c r="L85"/>
  <c r="L99"/>
  <c r="L106"/>
  <c r="L116"/>
  <c r="L125"/>
  <c r="L137"/>
  <c r="L149"/>
  <c r="L164"/>
  <c r="L180"/>
  <c r="L187"/>
  <c r="L195"/>
  <c r="L204"/>
  <c r="L220"/>
  <c r="A38"/>
  <c r="B38"/>
  <c r="D50"/>
  <c r="D125"/>
  <c r="L36"/>
  <c r="L50"/>
  <c r="L58"/>
  <c r="L68"/>
  <c r="L82"/>
  <c r="L91"/>
  <c r="L100"/>
  <c r="L108"/>
  <c r="L121"/>
  <c r="L129"/>
  <c r="L140"/>
  <c r="L156"/>
  <c r="L165"/>
  <c r="L181"/>
  <c r="L188"/>
  <c r="L196"/>
  <c r="L205"/>
  <c r="L221"/>
  <c r="L211"/>
  <c r="L202"/>
  <c r="L210"/>
  <c r="L218"/>
  <c r="A209"/>
  <c r="D220"/>
  <c r="L209"/>
  <c r="L217"/>
  <c r="A211"/>
  <c r="B218"/>
  <c r="D204"/>
  <c r="L208"/>
  <c r="L216"/>
  <c r="B217"/>
  <c r="L207"/>
  <c r="L215"/>
  <c r="L219"/>
  <c r="B210"/>
  <c r="L206"/>
  <c r="L214"/>
  <c r="A199"/>
  <c r="L185"/>
  <c r="L193"/>
  <c r="L201"/>
  <c r="A190"/>
  <c r="A198"/>
  <c r="B199"/>
  <c r="L184"/>
  <c r="L192"/>
  <c r="L200"/>
  <c r="B198"/>
  <c r="L191"/>
  <c r="L199"/>
  <c r="B190"/>
  <c r="L182"/>
  <c r="L190"/>
  <c r="L198"/>
  <c r="D170"/>
  <c r="L171"/>
  <c r="L179"/>
  <c r="B177"/>
  <c r="L162"/>
  <c r="L170"/>
  <c r="L178"/>
  <c r="B176"/>
  <c r="L169"/>
  <c r="L177"/>
  <c r="B171"/>
  <c r="L168"/>
  <c r="L176"/>
  <c r="A179"/>
  <c r="A177"/>
  <c r="B169"/>
  <c r="L167"/>
  <c r="L175"/>
  <c r="A171"/>
  <c r="L166"/>
  <c r="L174"/>
  <c r="L147"/>
  <c r="L155"/>
  <c r="B149"/>
  <c r="L145"/>
  <c r="L153"/>
  <c r="L161"/>
  <c r="L146"/>
  <c r="A157"/>
  <c r="L144"/>
  <c r="L152"/>
  <c r="L160"/>
  <c r="L154"/>
  <c r="L143"/>
  <c r="L151"/>
  <c r="L159"/>
  <c r="L142"/>
  <c r="L150"/>
  <c r="L158"/>
  <c r="B136"/>
  <c r="L123"/>
  <c r="L131"/>
  <c r="L139"/>
  <c r="L130"/>
  <c r="B128"/>
  <c r="L128"/>
  <c r="L136"/>
  <c r="L127"/>
  <c r="L135"/>
  <c r="L138"/>
  <c r="A139"/>
  <c r="L126"/>
  <c r="L134"/>
  <c r="L109"/>
  <c r="L117"/>
  <c r="L107"/>
  <c r="L115"/>
  <c r="A117"/>
  <c r="A110"/>
  <c r="B117"/>
  <c r="L104"/>
  <c r="L112"/>
  <c r="L120"/>
  <c r="A109"/>
  <c r="B110"/>
  <c r="L103"/>
  <c r="L111"/>
  <c r="L119"/>
  <c r="A106"/>
  <c r="L102"/>
  <c r="L110"/>
  <c r="L118"/>
  <c r="D97"/>
  <c r="B98"/>
  <c r="L90"/>
  <c r="L98"/>
  <c r="B90"/>
  <c r="L89"/>
  <c r="L97"/>
  <c r="B89"/>
  <c r="L88"/>
  <c r="L96"/>
  <c r="L87"/>
  <c r="L95"/>
  <c r="L86"/>
  <c r="L94"/>
  <c r="L67"/>
  <c r="L75"/>
  <c r="A74"/>
  <c r="L66"/>
  <c r="L74"/>
  <c r="A73"/>
  <c r="L65"/>
  <c r="L73"/>
  <c r="L81"/>
  <c r="L64"/>
  <c r="L72"/>
  <c r="L80"/>
  <c r="L63"/>
  <c r="L71"/>
  <c r="L79"/>
  <c r="L62"/>
  <c r="L70"/>
  <c r="L78"/>
  <c r="L42"/>
  <c r="A46"/>
  <c r="B59"/>
  <c r="L49"/>
  <c r="L57"/>
  <c r="B46"/>
  <c r="L43"/>
  <c r="B56"/>
  <c r="L48"/>
  <c r="L56"/>
  <c r="A54"/>
  <c r="B54"/>
  <c r="D61"/>
  <c r="L47"/>
  <c r="L55"/>
  <c r="D58"/>
  <c r="L46"/>
  <c r="L54"/>
  <c r="L35"/>
  <c r="D41"/>
  <c r="L26"/>
  <c r="L34"/>
  <c r="D37"/>
  <c r="L25"/>
  <c r="L33"/>
  <c r="L41"/>
  <c r="D34"/>
  <c r="L24"/>
  <c r="L32"/>
  <c r="L40"/>
  <c r="L27"/>
  <c r="A35"/>
  <c r="D33"/>
  <c r="L23"/>
  <c r="L31"/>
  <c r="L39"/>
  <c r="D25"/>
  <c r="L22"/>
  <c r="L30"/>
  <c r="L38"/>
  <c r="A219"/>
  <c r="D218"/>
  <c r="B211"/>
  <c r="D212"/>
  <c r="A210"/>
  <c r="B219"/>
  <c r="D202"/>
  <c r="D187"/>
  <c r="B186"/>
  <c r="D188"/>
  <c r="A194"/>
  <c r="B196"/>
  <c r="A163"/>
  <c r="D169"/>
  <c r="A178"/>
  <c r="B166"/>
  <c r="B178"/>
  <c r="D165"/>
  <c r="B174"/>
  <c r="A170"/>
  <c r="A174"/>
  <c r="D173"/>
  <c r="B154"/>
  <c r="B151"/>
  <c r="D146"/>
  <c r="A146"/>
  <c r="D154"/>
  <c r="D153"/>
  <c r="B130"/>
  <c r="D141"/>
  <c r="A137"/>
  <c r="D133"/>
  <c r="D138"/>
  <c r="A130"/>
  <c r="B137"/>
  <c r="D116"/>
  <c r="D115"/>
  <c r="A114"/>
  <c r="B116"/>
  <c r="D109"/>
  <c r="A115"/>
  <c r="B114"/>
  <c r="D108"/>
  <c r="D107"/>
  <c r="A107"/>
  <c r="B88"/>
  <c r="A96"/>
  <c r="D90"/>
  <c r="D85"/>
  <c r="A88"/>
  <c r="B96"/>
  <c r="D101"/>
  <c r="D76"/>
  <c r="D73"/>
  <c r="A77"/>
  <c r="B78"/>
  <c r="D69"/>
  <c r="D65"/>
  <c r="B68"/>
  <c r="A81"/>
  <c r="D68"/>
  <c r="A69"/>
  <c r="D81"/>
  <c r="A65"/>
  <c r="D77"/>
  <c r="D205"/>
  <c r="D213"/>
  <c r="D221"/>
  <c r="B221"/>
  <c r="B206"/>
  <c r="D203"/>
  <c r="B214"/>
  <c r="D208"/>
  <c r="D216"/>
  <c r="D217"/>
  <c r="D207"/>
  <c r="D215"/>
  <c r="A214"/>
  <c r="D186"/>
  <c r="D194"/>
  <c r="D185"/>
  <c r="D193"/>
  <c r="D201"/>
  <c r="D184"/>
  <c r="D192"/>
  <c r="D200"/>
  <c r="D183"/>
  <c r="D182"/>
  <c r="A172"/>
  <c r="D164"/>
  <c r="D172"/>
  <c r="D180"/>
  <c r="D163"/>
  <c r="A168"/>
  <c r="D176"/>
  <c r="D167"/>
  <c r="D175"/>
  <c r="A180"/>
  <c r="A164"/>
  <c r="D162"/>
  <c r="D148"/>
  <c r="D156"/>
  <c r="A145"/>
  <c r="B156"/>
  <c r="D147"/>
  <c r="D155"/>
  <c r="A153"/>
  <c r="D144"/>
  <c r="D152"/>
  <c r="D160"/>
  <c r="D143"/>
  <c r="B148"/>
  <c r="D142"/>
  <c r="D132"/>
  <c r="D123"/>
  <c r="A125"/>
  <c r="D140"/>
  <c r="A141"/>
  <c r="B134"/>
  <c r="D128"/>
  <c r="D136"/>
  <c r="A126"/>
  <c r="A134"/>
  <c r="D127"/>
  <c r="D135"/>
  <c r="D124"/>
  <c r="A133"/>
  <c r="B126"/>
  <c r="D122"/>
  <c r="A112"/>
  <c r="D106"/>
  <c r="A111"/>
  <c r="D105"/>
  <c r="D113"/>
  <c r="D121"/>
  <c r="D104"/>
  <c r="D112"/>
  <c r="D120"/>
  <c r="A119"/>
  <c r="B119"/>
  <c r="D103"/>
  <c r="D111"/>
  <c r="D102"/>
  <c r="A99"/>
  <c r="B91"/>
  <c r="D84"/>
  <c r="D92"/>
  <c r="D100"/>
  <c r="A87"/>
  <c r="D83"/>
  <c r="D91"/>
  <c r="D99"/>
  <c r="A95"/>
  <c r="D87"/>
  <c r="D95"/>
  <c r="D86"/>
  <c r="D94"/>
  <c r="D82"/>
  <c r="B66"/>
  <c r="A71"/>
  <c r="B79"/>
  <c r="D67"/>
  <c r="D75"/>
  <c r="D74"/>
  <c r="A66"/>
  <c r="A79"/>
  <c r="D64"/>
  <c r="D72"/>
  <c r="D80"/>
  <c r="B71"/>
  <c r="D63"/>
  <c r="D62"/>
  <c r="A49"/>
  <c r="D44"/>
  <c r="D52"/>
  <c r="D60"/>
  <c r="D43"/>
  <c r="D57"/>
  <c r="D48"/>
  <c r="D56"/>
  <c r="A53"/>
  <c r="D47"/>
  <c r="D55"/>
  <c r="B57"/>
  <c r="D42"/>
  <c r="B39"/>
  <c r="D28"/>
  <c r="A31"/>
  <c r="D27"/>
  <c r="D35"/>
  <c r="B31"/>
  <c r="A28"/>
  <c r="A39"/>
  <c r="D24"/>
  <c r="D32"/>
  <c r="D40"/>
  <c r="D23"/>
  <c r="B22"/>
  <c r="A22"/>
  <c r="A204"/>
  <c r="A212"/>
  <c r="A220"/>
  <c r="A208"/>
  <c r="A216"/>
  <c r="A207"/>
  <c r="A215"/>
  <c r="A203"/>
  <c r="A187"/>
  <c r="A195"/>
  <c r="A185"/>
  <c r="A193"/>
  <c r="A201"/>
  <c r="A184"/>
  <c r="A192"/>
  <c r="A200"/>
  <c r="B183"/>
  <c r="A167"/>
  <c r="A175"/>
  <c r="B165"/>
  <c r="B173"/>
  <c r="B181"/>
  <c r="A144"/>
  <c r="A152"/>
  <c r="A160"/>
  <c r="B147"/>
  <c r="A155"/>
  <c r="A143"/>
  <c r="A124"/>
  <c r="A132"/>
  <c r="A140"/>
  <c r="B127"/>
  <c r="B135"/>
  <c r="A123"/>
  <c r="A105"/>
  <c r="A113"/>
  <c r="A121"/>
  <c r="A120"/>
  <c r="A103"/>
  <c r="A86"/>
  <c r="A94"/>
  <c r="A85"/>
  <c r="A93"/>
  <c r="A101"/>
  <c r="A84"/>
  <c r="A92"/>
  <c r="A100"/>
  <c r="A83"/>
  <c r="A64"/>
  <c r="A72"/>
  <c r="A80"/>
  <c r="B67"/>
  <c r="B75"/>
  <c r="A63"/>
  <c r="A44"/>
  <c r="A52"/>
  <c r="A60"/>
  <c r="B55"/>
  <c r="B47"/>
  <c r="A43"/>
  <c r="A202"/>
  <c r="B182"/>
  <c r="B162"/>
  <c r="A142"/>
  <c r="B122"/>
  <c r="B102"/>
  <c r="B82"/>
  <c r="B62"/>
  <c r="A42"/>
  <c r="A26"/>
  <c r="A34"/>
  <c r="A25"/>
  <c r="A33"/>
  <c r="A41"/>
  <c r="A24"/>
  <c r="A32"/>
  <c r="A40"/>
  <c r="A23"/>
  <c r="B8" i="42"/>
  <c r="B8" i="41"/>
  <c r="B8" i="40"/>
  <c r="B8" i="39"/>
  <c r="B8" i="38"/>
  <c r="B8" i="37"/>
  <c r="B8" i="36"/>
  <c r="B8" i="35"/>
  <c r="E6" i="34"/>
  <c r="B8"/>
  <c r="E6" i="40" l="1"/>
  <c r="R6" i="43" l="1"/>
  <c r="AH6" s="1"/>
  <c r="C7"/>
  <c r="R4"/>
  <c r="AH4" s="1"/>
  <c r="S41"/>
  <c r="CY40"/>
  <c r="BZ40"/>
  <c r="CO40" s="1"/>
  <c r="BO40"/>
  <c r="BQ40" s="1"/>
  <c r="BT40" s="1"/>
  <c r="AF40"/>
  <c r="AG40" s="1"/>
  <c r="AA40"/>
  <c r="Z40"/>
  <c r="Y40"/>
  <c r="CY39"/>
  <c r="BZ39"/>
  <c r="CB39" s="1"/>
  <c r="CH39" s="1"/>
  <c r="BO39"/>
  <c r="BR39" s="1"/>
  <c r="BU39" s="1"/>
  <c r="AF39"/>
  <c r="AG39" s="1"/>
  <c r="AD39"/>
  <c r="AC39"/>
  <c r="AB39"/>
  <c r="AA39"/>
  <c r="Y39"/>
  <c r="CY38"/>
  <c r="BZ38"/>
  <c r="CE38" s="1"/>
  <c r="CK38" s="1"/>
  <c r="BO38"/>
  <c r="BQ38" s="1"/>
  <c r="BT38" s="1"/>
  <c r="AF38"/>
  <c r="AG38" s="1"/>
  <c r="AE38"/>
  <c r="AD38"/>
  <c r="Y38"/>
  <c r="CY37"/>
  <c r="BZ37"/>
  <c r="CP37" s="1"/>
  <c r="BO37"/>
  <c r="BR37" s="1"/>
  <c r="BU37" s="1"/>
  <c r="AF37"/>
  <c r="AG37" s="1"/>
  <c r="AB37"/>
  <c r="AA37"/>
  <c r="Z37"/>
  <c r="Y37"/>
  <c r="CY36"/>
  <c r="BZ36"/>
  <c r="CC36" s="1"/>
  <c r="CI36" s="1"/>
  <c r="BO36"/>
  <c r="BP36" s="1"/>
  <c r="BS36" s="1"/>
  <c r="AF36"/>
  <c r="AG36" s="1"/>
  <c r="AE36"/>
  <c r="AD36"/>
  <c r="AC36"/>
  <c r="AB36"/>
  <c r="Y36"/>
  <c r="CY35"/>
  <c r="BZ35"/>
  <c r="CF35" s="1"/>
  <c r="CL35" s="1"/>
  <c r="BO35"/>
  <c r="BP35" s="1"/>
  <c r="BS35" s="1"/>
  <c r="AF35"/>
  <c r="AG35" s="1"/>
  <c r="AE35"/>
  <c r="Z35"/>
  <c r="Y35"/>
  <c r="CY34"/>
  <c r="BZ34"/>
  <c r="CA34" s="1"/>
  <c r="CG34" s="1"/>
  <c r="BO34"/>
  <c r="BP34" s="1"/>
  <c r="BS34" s="1"/>
  <c r="AF34"/>
  <c r="AG34" s="1"/>
  <c r="AC34"/>
  <c r="AB34"/>
  <c r="AA34"/>
  <c r="Z34"/>
  <c r="Y34"/>
  <c r="CY33"/>
  <c r="BZ33"/>
  <c r="CD33" s="1"/>
  <c r="CJ33" s="1"/>
  <c r="BO33"/>
  <c r="BR33" s="1"/>
  <c r="BU33" s="1"/>
  <c r="AF33"/>
  <c r="AG33" s="1"/>
  <c r="AE33"/>
  <c r="AD33"/>
  <c r="AC33"/>
  <c r="Y33"/>
  <c r="CY32"/>
  <c r="BZ32"/>
  <c r="CO32" s="1"/>
  <c r="BO32"/>
  <c r="BQ32" s="1"/>
  <c r="BT32" s="1"/>
  <c r="AF32"/>
  <c r="AG32" s="1"/>
  <c r="AA32"/>
  <c r="Z32"/>
  <c r="Y32"/>
  <c r="CY31"/>
  <c r="BZ31"/>
  <c r="CB31" s="1"/>
  <c r="CH31" s="1"/>
  <c r="BO31"/>
  <c r="BP31" s="1"/>
  <c r="BS31" s="1"/>
  <c r="AF31"/>
  <c r="AG31" s="1"/>
  <c r="AD31"/>
  <c r="AC31"/>
  <c r="AB31"/>
  <c r="AA31"/>
  <c r="Y31"/>
  <c r="CY30"/>
  <c r="BZ30"/>
  <c r="CE30" s="1"/>
  <c r="CK30" s="1"/>
  <c r="BO30"/>
  <c r="BQ30" s="1"/>
  <c r="BT30" s="1"/>
  <c r="AF30"/>
  <c r="AG30" s="1"/>
  <c r="AE30"/>
  <c r="AD30"/>
  <c r="Y30"/>
  <c r="CY29"/>
  <c r="BZ29"/>
  <c r="CP29" s="1"/>
  <c r="BO29"/>
  <c r="BR29" s="1"/>
  <c r="BU29" s="1"/>
  <c r="AF29"/>
  <c r="AG29" s="1"/>
  <c r="AB29"/>
  <c r="AA29"/>
  <c r="Z29"/>
  <c r="Y29"/>
  <c r="CY28"/>
  <c r="BZ28"/>
  <c r="CC28" s="1"/>
  <c r="CI28" s="1"/>
  <c r="BO28"/>
  <c r="BP28" s="1"/>
  <c r="BS28" s="1"/>
  <c r="AF28"/>
  <c r="AG28" s="1"/>
  <c r="AE28"/>
  <c r="AD28"/>
  <c r="AC28"/>
  <c r="AB28"/>
  <c r="Y28"/>
  <c r="CY27"/>
  <c r="BZ27"/>
  <c r="CF27" s="1"/>
  <c r="CL27" s="1"/>
  <c r="BO27"/>
  <c r="BP27" s="1"/>
  <c r="BS27" s="1"/>
  <c r="AF27"/>
  <c r="AG27" s="1"/>
  <c r="AE27"/>
  <c r="Z27"/>
  <c r="Y27"/>
  <c r="CY26"/>
  <c r="BZ26"/>
  <c r="CA26" s="1"/>
  <c r="CG26" s="1"/>
  <c r="BO26"/>
  <c r="BQ26" s="1"/>
  <c r="BT26" s="1"/>
  <c r="AF26"/>
  <c r="AG26" s="1"/>
  <c r="AC26"/>
  <c r="AB26"/>
  <c r="AA26"/>
  <c r="Z26"/>
  <c r="Y26"/>
  <c r="CY25"/>
  <c r="BZ25"/>
  <c r="CD25" s="1"/>
  <c r="CJ25" s="1"/>
  <c r="BO25"/>
  <c r="BR25" s="1"/>
  <c r="BU25" s="1"/>
  <c r="AF25"/>
  <c r="AG25" s="1"/>
  <c r="AE25"/>
  <c r="AD25"/>
  <c r="AC25"/>
  <c r="Y25"/>
  <c r="CY24"/>
  <c r="BZ24"/>
  <c r="CO24" s="1"/>
  <c r="BO24"/>
  <c r="BQ24" s="1"/>
  <c r="BT24" s="1"/>
  <c r="AF24"/>
  <c r="AG24" s="1"/>
  <c r="AA24"/>
  <c r="Z24"/>
  <c r="Y24"/>
  <c r="CY23"/>
  <c r="BZ23"/>
  <c r="CB23" s="1"/>
  <c r="CH23" s="1"/>
  <c r="BO23"/>
  <c r="BP23" s="1"/>
  <c r="BS23" s="1"/>
  <c r="AF23"/>
  <c r="AG23" s="1"/>
  <c r="AD23"/>
  <c r="AC23"/>
  <c r="AB23"/>
  <c r="AA23"/>
  <c r="Y23"/>
  <c r="CY22"/>
  <c r="BZ22"/>
  <c r="CE22" s="1"/>
  <c r="CK22" s="1"/>
  <c r="BO22"/>
  <c r="BQ22" s="1"/>
  <c r="BT22" s="1"/>
  <c r="AF22"/>
  <c r="AG22" s="1"/>
  <c r="AE22"/>
  <c r="AD22"/>
  <c r="AB22"/>
  <c r="Y22"/>
  <c r="CY21"/>
  <c r="BZ21"/>
  <c r="CD21" s="1"/>
  <c r="CJ21" s="1"/>
  <c r="BX21"/>
  <c r="BO21"/>
  <c r="BQ21" s="1"/>
  <c r="BT21" s="1"/>
  <c r="AF21"/>
  <c r="AG21" s="1"/>
  <c r="AE21"/>
  <c r="AD21"/>
  <c r="AC21"/>
  <c r="AA21"/>
  <c r="Y21"/>
  <c r="K17"/>
  <c r="I17"/>
  <c r="G17"/>
  <c r="E17"/>
  <c r="R14"/>
  <c r="AH14" s="1"/>
  <c r="R13"/>
  <c r="AH13" s="1"/>
  <c r="R12"/>
  <c r="AH12" s="1"/>
  <c r="R11"/>
  <c r="AH11" s="1"/>
  <c r="R9"/>
  <c r="AH9" s="1"/>
  <c r="R10"/>
  <c r="AH10" s="1"/>
  <c r="R8"/>
  <c r="AH8" s="1"/>
  <c r="AB40"/>
  <c r="R3"/>
  <c r="AH3" s="1"/>
  <c r="S41" i="42"/>
  <c r="CY40"/>
  <c r="BZ40"/>
  <c r="CO40" s="1"/>
  <c r="BO40"/>
  <c r="BQ40" s="1"/>
  <c r="BT40" s="1"/>
  <c r="AF40"/>
  <c r="AG40" s="1"/>
  <c r="Y40"/>
  <c r="CY39"/>
  <c r="BZ39"/>
  <c r="CB39" s="1"/>
  <c r="CH39" s="1"/>
  <c r="BO39"/>
  <c r="BP39" s="1"/>
  <c r="BS39" s="1"/>
  <c r="AF39"/>
  <c r="AG39" s="1"/>
  <c r="Y39"/>
  <c r="CY38"/>
  <c r="BZ38"/>
  <c r="CE38" s="1"/>
  <c r="CK38" s="1"/>
  <c r="BO38"/>
  <c r="BQ38" s="1"/>
  <c r="BT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R33" s="1"/>
  <c r="BU33" s="1"/>
  <c r="AF33"/>
  <c r="AG33" s="1"/>
  <c r="Y33"/>
  <c r="CY32"/>
  <c r="BZ32"/>
  <c r="CO32" s="1"/>
  <c r="BO32"/>
  <c r="BQ32" s="1"/>
  <c r="BT32" s="1"/>
  <c r="AF32"/>
  <c r="AG32" s="1"/>
  <c r="Y32"/>
  <c r="CY31"/>
  <c r="BZ31"/>
  <c r="CB31" s="1"/>
  <c r="CH31" s="1"/>
  <c r="BO31"/>
  <c r="BQ31" s="1"/>
  <c r="BT31" s="1"/>
  <c r="AF31"/>
  <c r="AG31" s="1"/>
  <c r="Y31"/>
  <c r="CY30"/>
  <c r="BZ30"/>
  <c r="CE30" s="1"/>
  <c r="CK30" s="1"/>
  <c r="BO30"/>
  <c r="BP30" s="1"/>
  <c r="BS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Q26" s="1"/>
  <c r="BT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E22" s="1"/>
  <c r="CK22" s="1"/>
  <c r="BO22"/>
  <c r="BP22" s="1"/>
  <c r="BS22" s="1"/>
  <c r="AF22"/>
  <c r="AG22" s="1"/>
  <c r="Y22"/>
  <c r="CY21"/>
  <c r="BZ21"/>
  <c r="CD21" s="1"/>
  <c r="CJ21" s="1"/>
  <c r="BX21"/>
  <c r="BO21"/>
  <c r="BR21" s="1"/>
  <c r="BU21" s="1"/>
  <c r="AF21"/>
  <c r="AG21" s="1"/>
  <c r="Y21"/>
  <c r="K17"/>
  <c r="I17"/>
  <c r="G17"/>
  <c r="E17"/>
  <c r="R14"/>
  <c r="AH14" s="1"/>
  <c r="R13"/>
  <c r="AH13" s="1"/>
  <c r="R12"/>
  <c r="AH12" s="1"/>
  <c r="R11"/>
  <c r="AH11" s="1"/>
  <c r="R9"/>
  <c r="AH9" s="1"/>
  <c r="B9"/>
  <c r="R10" s="1"/>
  <c r="AH10" s="1"/>
  <c r="AB40"/>
  <c r="R6"/>
  <c r="AH6" s="1"/>
  <c r="E6"/>
  <c r="AI6" s="1"/>
  <c r="R3"/>
  <c r="AH3" s="1"/>
  <c r="S41" i="41"/>
  <c r="CY40"/>
  <c r="BZ40"/>
  <c r="CO40" s="1"/>
  <c r="BO40"/>
  <c r="BQ40" s="1"/>
  <c r="BT40" s="1"/>
  <c r="AF40"/>
  <c r="AG40" s="1"/>
  <c r="Y40"/>
  <c r="CY39"/>
  <c r="BZ39"/>
  <c r="CB39" s="1"/>
  <c r="CH39" s="1"/>
  <c r="BO39"/>
  <c r="BP39" s="1"/>
  <c r="BS39" s="1"/>
  <c r="AF39"/>
  <c r="AG39" s="1"/>
  <c r="Y39"/>
  <c r="CY38"/>
  <c r="BZ38"/>
  <c r="CE38" s="1"/>
  <c r="CK38" s="1"/>
  <c r="BO38"/>
  <c r="BP38" s="1"/>
  <c r="BS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P33" s="1"/>
  <c r="BS33" s="1"/>
  <c r="AF33"/>
  <c r="AG33" s="1"/>
  <c r="Y33"/>
  <c r="CY32"/>
  <c r="BZ32"/>
  <c r="CO32" s="1"/>
  <c r="BO32"/>
  <c r="BQ32" s="1"/>
  <c r="BT32" s="1"/>
  <c r="AF32"/>
  <c r="AG32" s="1"/>
  <c r="Y32"/>
  <c r="CY31"/>
  <c r="BZ31"/>
  <c r="CB31" s="1"/>
  <c r="CH31" s="1"/>
  <c r="BO31"/>
  <c r="BP31" s="1"/>
  <c r="BS31" s="1"/>
  <c r="AF31"/>
  <c r="AG31" s="1"/>
  <c r="Y31"/>
  <c r="CY30"/>
  <c r="BZ30"/>
  <c r="CE30" s="1"/>
  <c r="CK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E22" s="1"/>
  <c r="CK22" s="1"/>
  <c r="BO22"/>
  <c r="BR22" s="1"/>
  <c r="BU22" s="1"/>
  <c r="AF22"/>
  <c r="AG22" s="1"/>
  <c r="Y22"/>
  <c r="CY21"/>
  <c r="BZ21"/>
  <c r="CD21" s="1"/>
  <c r="CJ21" s="1"/>
  <c r="BX21"/>
  <c r="BO21"/>
  <c r="BP21" s="1"/>
  <c r="BS21" s="1"/>
  <c r="AF21"/>
  <c r="AG21" s="1"/>
  <c r="Y21"/>
  <c r="K17"/>
  <c r="I17"/>
  <c r="G17"/>
  <c r="E17"/>
  <c r="R14"/>
  <c r="AH14" s="1"/>
  <c r="R13"/>
  <c r="AH13" s="1"/>
  <c r="R12"/>
  <c r="AH12" s="1"/>
  <c r="R11"/>
  <c r="AH11" s="1"/>
  <c r="R9"/>
  <c r="AH9" s="1"/>
  <c r="B9"/>
  <c r="R10" s="1"/>
  <c r="AH10" s="1"/>
  <c r="G8"/>
  <c r="AB40" s="1"/>
  <c r="C7"/>
  <c r="R6"/>
  <c r="AH6" s="1"/>
  <c r="E6"/>
  <c r="R4" s="1"/>
  <c r="AH4" s="1"/>
  <c r="R3"/>
  <c r="AH3" s="1"/>
  <c r="S41" i="40"/>
  <c r="CY40"/>
  <c r="BZ40"/>
  <c r="CO40" s="1"/>
  <c r="BO40"/>
  <c r="BQ40" s="1"/>
  <c r="BT40" s="1"/>
  <c r="AF40"/>
  <c r="AG40" s="1"/>
  <c r="Y40"/>
  <c r="CY39"/>
  <c r="BZ39"/>
  <c r="CB39" s="1"/>
  <c r="CH39" s="1"/>
  <c r="BO39"/>
  <c r="BP39" s="1"/>
  <c r="BS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Q33" s="1"/>
  <c r="BT33" s="1"/>
  <c r="AF33"/>
  <c r="AG33" s="1"/>
  <c r="Y33"/>
  <c r="CY32"/>
  <c r="BZ32"/>
  <c r="CO32" s="1"/>
  <c r="BO32"/>
  <c r="BQ32" s="1"/>
  <c r="BT32" s="1"/>
  <c r="AF32"/>
  <c r="AG32" s="1"/>
  <c r="Y32"/>
  <c r="CY31"/>
  <c r="BZ31"/>
  <c r="CB31" s="1"/>
  <c r="CH31" s="1"/>
  <c r="BO31"/>
  <c r="BP31" s="1"/>
  <c r="BS31" s="1"/>
  <c r="AF31"/>
  <c r="AG31" s="1"/>
  <c r="Y31"/>
  <c r="CY30"/>
  <c r="BZ30"/>
  <c r="CE30" s="1"/>
  <c r="CK30" s="1"/>
  <c r="BO30"/>
  <c r="BP30" s="1"/>
  <c r="BS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Q25" s="1"/>
  <c r="BT25" s="1"/>
  <c r="AF25"/>
  <c r="AG25" s="1"/>
  <c r="Y25"/>
  <c r="CY24"/>
  <c r="BZ24"/>
  <c r="CO24" s="1"/>
  <c r="BO24"/>
  <c r="BQ24" s="1"/>
  <c r="BT24" s="1"/>
  <c r="AF24"/>
  <c r="AG24" s="1"/>
  <c r="Y24"/>
  <c r="CY23"/>
  <c r="BZ23"/>
  <c r="CB23" s="1"/>
  <c r="CH23" s="1"/>
  <c r="BO23"/>
  <c r="BQ23" s="1"/>
  <c r="BT23" s="1"/>
  <c r="AF23"/>
  <c r="AG23" s="1"/>
  <c r="Y23"/>
  <c r="CY22"/>
  <c r="BZ22"/>
  <c r="CE22" s="1"/>
  <c r="CK22" s="1"/>
  <c r="BO22"/>
  <c r="BP22" s="1"/>
  <c r="BS22" s="1"/>
  <c r="AF22"/>
  <c r="AG22" s="1"/>
  <c r="Y22"/>
  <c r="CY21"/>
  <c r="BZ21"/>
  <c r="CD21" s="1"/>
  <c r="CJ21" s="1"/>
  <c r="BX21"/>
  <c r="BO21"/>
  <c r="BQ21" s="1"/>
  <c r="BT21" s="1"/>
  <c r="AF21"/>
  <c r="AG21" s="1"/>
  <c r="Y21"/>
  <c r="K17"/>
  <c r="I17"/>
  <c r="G17"/>
  <c r="E17"/>
  <c r="R14"/>
  <c r="AH15" s="1"/>
  <c r="R13"/>
  <c r="AH13" s="1"/>
  <c r="R12"/>
  <c r="AH12" s="1"/>
  <c r="R11"/>
  <c r="AH11" s="1"/>
  <c r="R9"/>
  <c r="AH9" s="1"/>
  <c r="B9"/>
  <c r="R10" s="1"/>
  <c r="AH10" s="1"/>
  <c r="G8"/>
  <c r="AB40" s="1"/>
  <c r="C7"/>
  <c r="R6"/>
  <c r="AH6" s="1"/>
  <c r="R4"/>
  <c r="AH4" s="1"/>
  <c r="R3"/>
  <c r="AH3" s="1"/>
  <c r="S41" i="39"/>
  <c r="CY40"/>
  <c r="BZ40"/>
  <c r="CO40" s="1"/>
  <c r="BO40"/>
  <c r="BQ40" s="1"/>
  <c r="BT40" s="1"/>
  <c r="AF40"/>
  <c r="AG40" s="1"/>
  <c r="Y40"/>
  <c r="CY39"/>
  <c r="BZ39"/>
  <c r="CB39" s="1"/>
  <c r="CH39" s="1"/>
  <c r="BO39"/>
  <c r="BR39" s="1"/>
  <c r="BU39" s="1"/>
  <c r="AF39"/>
  <c r="AG39" s="1"/>
  <c r="Y39"/>
  <c r="CY38"/>
  <c r="BZ38"/>
  <c r="CP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P33" s="1"/>
  <c r="BS33" s="1"/>
  <c r="AF33"/>
  <c r="AG33" s="1"/>
  <c r="Y33"/>
  <c r="CY32"/>
  <c r="BZ32"/>
  <c r="CO32" s="1"/>
  <c r="BO32"/>
  <c r="BQ32" s="1"/>
  <c r="BT32" s="1"/>
  <c r="AF32"/>
  <c r="AG32" s="1"/>
  <c r="Y32"/>
  <c r="CY31"/>
  <c r="BZ31"/>
  <c r="CB31" s="1"/>
  <c r="CH31" s="1"/>
  <c r="BO31"/>
  <c r="BR31" s="1"/>
  <c r="BU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R26" s="1"/>
  <c r="BU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P22" s="1"/>
  <c r="BO22"/>
  <c r="BR22" s="1"/>
  <c r="BU22" s="1"/>
  <c r="AF22"/>
  <c r="AG22" s="1"/>
  <c r="Y22"/>
  <c r="CY21"/>
  <c r="BZ21"/>
  <c r="CD21" s="1"/>
  <c r="CJ21" s="1"/>
  <c r="BX21"/>
  <c r="BO21"/>
  <c r="BP21" s="1"/>
  <c r="BS21" s="1"/>
  <c r="AF21"/>
  <c r="AG21" s="1"/>
  <c r="Y21"/>
  <c r="K17"/>
  <c r="I17"/>
  <c r="G17"/>
  <c r="E17"/>
  <c r="R14"/>
  <c r="AH14" s="1"/>
  <c r="R13"/>
  <c r="AH13" s="1"/>
  <c r="R12"/>
  <c r="AH12" s="1"/>
  <c r="R11"/>
  <c r="AH11" s="1"/>
  <c r="R9"/>
  <c r="AH9" s="1"/>
  <c r="B9"/>
  <c r="R10" s="1"/>
  <c r="AH10" s="1"/>
  <c r="G8"/>
  <c r="AB40" s="1"/>
  <c r="C7"/>
  <c r="R6"/>
  <c r="AH6" s="1"/>
  <c r="E6"/>
  <c r="R4" s="1"/>
  <c r="AH4" s="1"/>
  <c r="R3"/>
  <c r="AH3" s="1"/>
  <c r="S41" i="38"/>
  <c r="CY40"/>
  <c r="BZ40"/>
  <c r="CO40" s="1"/>
  <c r="BO40"/>
  <c r="BQ40" s="1"/>
  <c r="BT40" s="1"/>
  <c r="AF40"/>
  <c r="AG40" s="1"/>
  <c r="Y40"/>
  <c r="CY39"/>
  <c r="BZ39"/>
  <c r="CB39" s="1"/>
  <c r="CH39" s="1"/>
  <c r="BO39"/>
  <c r="BQ39" s="1"/>
  <c r="BT39" s="1"/>
  <c r="AF39"/>
  <c r="AG39" s="1"/>
  <c r="Y39"/>
  <c r="CY38"/>
  <c r="BZ38"/>
  <c r="CE38" s="1"/>
  <c r="CK38" s="1"/>
  <c r="BO38"/>
  <c r="BP38" s="1"/>
  <c r="BS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P33" s="1"/>
  <c r="BS33" s="1"/>
  <c r="AF33"/>
  <c r="AG33" s="1"/>
  <c r="Y33"/>
  <c r="CY32"/>
  <c r="BZ32"/>
  <c r="CO32" s="1"/>
  <c r="BO32"/>
  <c r="BQ32" s="1"/>
  <c r="BT32" s="1"/>
  <c r="AF32"/>
  <c r="AG32" s="1"/>
  <c r="Y32"/>
  <c r="CY31"/>
  <c r="BZ31"/>
  <c r="CB31" s="1"/>
  <c r="CH31" s="1"/>
  <c r="BO31"/>
  <c r="BP31" s="1"/>
  <c r="BS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R26" s="1"/>
  <c r="BU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P22" s="1"/>
  <c r="BO22"/>
  <c r="BR22" s="1"/>
  <c r="BU22" s="1"/>
  <c r="AF22"/>
  <c r="AG22" s="1"/>
  <c r="Y22"/>
  <c r="CY21"/>
  <c r="BZ21"/>
  <c r="CD21" s="1"/>
  <c r="CJ21" s="1"/>
  <c r="BX21"/>
  <c r="BO21"/>
  <c r="BP21" s="1"/>
  <c r="BS21" s="1"/>
  <c r="AF21"/>
  <c r="AG21" s="1"/>
  <c r="Y21"/>
  <c r="I17"/>
  <c r="G17"/>
  <c r="R14"/>
  <c r="AH14" s="1"/>
  <c r="R13"/>
  <c r="AH13" s="1"/>
  <c r="R12"/>
  <c r="AH12" s="1"/>
  <c r="R11"/>
  <c r="AH11" s="1"/>
  <c r="R9"/>
  <c r="AH9" s="1"/>
  <c r="B9"/>
  <c r="R10" s="1"/>
  <c r="AH10" s="1"/>
  <c r="G8"/>
  <c r="AB40" s="1"/>
  <c r="C7"/>
  <c r="R6"/>
  <c r="AH6" s="1"/>
  <c r="E6"/>
  <c r="AI6" s="1"/>
  <c r="R3"/>
  <c r="AH3" s="1"/>
  <c r="S41" i="37"/>
  <c r="CY40"/>
  <c r="BZ40"/>
  <c r="CO40" s="1"/>
  <c r="BO40"/>
  <c r="BQ40" s="1"/>
  <c r="BT40" s="1"/>
  <c r="AF40"/>
  <c r="AG40" s="1"/>
  <c r="Y40"/>
  <c r="CY39"/>
  <c r="BZ39"/>
  <c r="CB39" s="1"/>
  <c r="CH39" s="1"/>
  <c r="BO39"/>
  <c r="BP39" s="1"/>
  <c r="BS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Q33" s="1"/>
  <c r="BT33" s="1"/>
  <c r="AF33"/>
  <c r="AG33" s="1"/>
  <c r="Y33"/>
  <c r="CY32"/>
  <c r="BZ32"/>
  <c r="CO32" s="1"/>
  <c r="BO32"/>
  <c r="BQ32" s="1"/>
  <c r="BT32" s="1"/>
  <c r="AF32"/>
  <c r="AG32" s="1"/>
  <c r="Y32"/>
  <c r="CY31"/>
  <c r="BZ31"/>
  <c r="CB31" s="1"/>
  <c r="CH31" s="1"/>
  <c r="BO31"/>
  <c r="BQ31" s="1"/>
  <c r="BT31" s="1"/>
  <c r="AF31"/>
  <c r="AG31" s="1"/>
  <c r="Y31"/>
  <c r="CY30"/>
  <c r="BZ30"/>
  <c r="CE30" s="1"/>
  <c r="CK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P22" s="1"/>
  <c r="BO22"/>
  <c r="BR22" s="1"/>
  <c r="BU22" s="1"/>
  <c r="AF22"/>
  <c r="AG22" s="1"/>
  <c r="Y22"/>
  <c r="CY21"/>
  <c r="BZ21"/>
  <c r="CD21" s="1"/>
  <c r="CJ21" s="1"/>
  <c r="BX21"/>
  <c r="BO21"/>
  <c r="BQ21" s="1"/>
  <c r="BT21" s="1"/>
  <c r="AF21"/>
  <c r="AG21" s="1"/>
  <c r="Y21"/>
  <c r="I17"/>
  <c r="G17"/>
  <c r="R14"/>
  <c r="AH15" s="1"/>
  <c r="R13"/>
  <c r="AH13" s="1"/>
  <c r="R12"/>
  <c r="AH12" s="1"/>
  <c r="R11"/>
  <c r="AH11" s="1"/>
  <c r="R9"/>
  <c r="AH9" s="1"/>
  <c r="B9"/>
  <c r="R10" s="1"/>
  <c r="AH10" s="1"/>
  <c r="G8"/>
  <c r="AB40" s="1"/>
  <c r="C7"/>
  <c r="R6"/>
  <c r="AH6" s="1"/>
  <c r="E6"/>
  <c r="AI6" s="1"/>
  <c r="R3"/>
  <c r="AH3" s="1"/>
  <c r="S41" i="36"/>
  <c r="CY40"/>
  <c r="BZ40"/>
  <c r="CO40" s="1"/>
  <c r="BO40"/>
  <c r="BQ40" s="1"/>
  <c r="BT40" s="1"/>
  <c r="AF40"/>
  <c r="AG40" s="1"/>
  <c r="Y40"/>
  <c r="CY39"/>
  <c r="BZ39"/>
  <c r="CB39" s="1"/>
  <c r="CH39" s="1"/>
  <c r="BO39"/>
  <c r="BQ39" s="1"/>
  <c r="BT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Q33" s="1"/>
  <c r="BT33" s="1"/>
  <c r="AF33"/>
  <c r="AG33" s="1"/>
  <c r="Y33"/>
  <c r="CY32"/>
  <c r="BZ32"/>
  <c r="CO32" s="1"/>
  <c r="BO32"/>
  <c r="BQ32" s="1"/>
  <c r="BT32" s="1"/>
  <c r="AF32"/>
  <c r="AG32" s="1"/>
  <c r="Y32"/>
  <c r="CY31"/>
  <c r="BZ31"/>
  <c r="CB31" s="1"/>
  <c r="CH31" s="1"/>
  <c r="BO31"/>
  <c r="BP31" s="1"/>
  <c r="BS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Q26" s="1"/>
  <c r="BT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P22" s="1"/>
  <c r="BO22"/>
  <c r="BR22" s="1"/>
  <c r="BU22" s="1"/>
  <c r="AF22"/>
  <c r="AG22" s="1"/>
  <c r="Y22"/>
  <c r="CY21"/>
  <c r="BZ21"/>
  <c r="CD21" s="1"/>
  <c r="CJ21" s="1"/>
  <c r="BX21"/>
  <c r="BO21"/>
  <c r="BQ21" s="1"/>
  <c r="BT21" s="1"/>
  <c r="AF21"/>
  <c r="AG21" s="1"/>
  <c r="Y21"/>
  <c r="I17"/>
  <c r="G17"/>
  <c r="E17"/>
  <c r="R14"/>
  <c r="AH14" s="1"/>
  <c r="R13"/>
  <c r="AH13" s="1"/>
  <c r="R12"/>
  <c r="AH12" s="1"/>
  <c r="R11"/>
  <c r="AH11" s="1"/>
  <c r="R9"/>
  <c r="AH9" s="1"/>
  <c r="B9"/>
  <c r="R10" s="1"/>
  <c r="AH10" s="1"/>
  <c r="G8"/>
  <c r="AB40" s="1"/>
  <c r="C7"/>
  <c r="R6"/>
  <c r="AH6" s="1"/>
  <c r="E6"/>
  <c r="R4" s="1"/>
  <c r="AH4" s="1"/>
  <c r="R3"/>
  <c r="AH3" s="1"/>
  <c r="S41" i="35"/>
  <c r="CY40"/>
  <c r="BZ40"/>
  <c r="CO40" s="1"/>
  <c r="BO40"/>
  <c r="BQ40" s="1"/>
  <c r="BT40" s="1"/>
  <c r="AF40"/>
  <c r="AG40" s="1"/>
  <c r="Y40"/>
  <c r="CY39"/>
  <c r="BZ39"/>
  <c r="CB39" s="1"/>
  <c r="CH39" s="1"/>
  <c r="BO39"/>
  <c r="BR39" s="1"/>
  <c r="BU39" s="1"/>
  <c r="AF39"/>
  <c r="AG39" s="1"/>
  <c r="Y39"/>
  <c r="CY38"/>
  <c r="BZ38"/>
  <c r="CE38" s="1"/>
  <c r="CK38" s="1"/>
  <c r="BO38"/>
  <c r="BQ38" s="1"/>
  <c r="BT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P33" s="1"/>
  <c r="BS33" s="1"/>
  <c r="AF33"/>
  <c r="AG33" s="1"/>
  <c r="Y33"/>
  <c r="CY32"/>
  <c r="BZ32"/>
  <c r="CO32" s="1"/>
  <c r="BO32"/>
  <c r="BQ32" s="1"/>
  <c r="BT32" s="1"/>
  <c r="AF32"/>
  <c r="AG32" s="1"/>
  <c r="Y32"/>
  <c r="CY31"/>
  <c r="BZ31"/>
  <c r="CB31" s="1"/>
  <c r="CH31" s="1"/>
  <c r="BO31"/>
  <c r="BP31" s="1"/>
  <c r="BS31" s="1"/>
  <c r="AF31"/>
  <c r="AG31" s="1"/>
  <c r="Y31"/>
  <c r="CY30"/>
  <c r="BZ30"/>
  <c r="CE30" s="1"/>
  <c r="CK30" s="1"/>
  <c r="BO30"/>
  <c r="BQ30" s="1"/>
  <c r="BT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R25" s="1"/>
  <c r="BU25" s="1"/>
  <c r="AF25"/>
  <c r="AG25" s="1"/>
  <c r="Y25"/>
  <c r="CY24"/>
  <c r="BZ24"/>
  <c r="CO24" s="1"/>
  <c r="BO24"/>
  <c r="BQ24" s="1"/>
  <c r="BT24" s="1"/>
  <c r="AF24"/>
  <c r="AG24" s="1"/>
  <c r="Y24"/>
  <c r="CY23"/>
  <c r="BZ23"/>
  <c r="CB23" s="1"/>
  <c r="CH23" s="1"/>
  <c r="BO23"/>
  <c r="BP23" s="1"/>
  <c r="BS23" s="1"/>
  <c r="AF23"/>
  <c r="AG23" s="1"/>
  <c r="Y23"/>
  <c r="CY22"/>
  <c r="BZ22"/>
  <c r="CE22" s="1"/>
  <c r="CK22" s="1"/>
  <c r="BO22"/>
  <c r="BP22" s="1"/>
  <c r="BS22" s="1"/>
  <c r="AF22"/>
  <c r="AG22" s="1"/>
  <c r="Y22"/>
  <c r="CY21"/>
  <c r="BZ21"/>
  <c r="CD21" s="1"/>
  <c r="CJ21" s="1"/>
  <c r="BX21"/>
  <c r="BO21"/>
  <c r="BP21" s="1"/>
  <c r="BS21" s="1"/>
  <c r="AF21"/>
  <c r="AG21" s="1"/>
  <c r="Y21"/>
  <c r="G17"/>
  <c r="R14"/>
  <c r="AH14" s="1"/>
  <c r="R13"/>
  <c r="AH13" s="1"/>
  <c r="R12"/>
  <c r="AH12" s="1"/>
  <c r="R11"/>
  <c r="AH11" s="1"/>
  <c r="R9"/>
  <c r="AH9" s="1"/>
  <c r="B9"/>
  <c r="R10" s="1"/>
  <c r="AH10" s="1"/>
  <c r="G8"/>
  <c r="AB40" s="1"/>
  <c r="C7"/>
  <c r="R6"/>
  <c r="AH6" s="1"/>
  <c r="E6"/>
  <c r="R4" s="1"/>
  <c r="AH4" s="1"/>
  <c r="R3"/>
  <c r="AH3" s="1"/>
  <c r="R10" i="34"/>
  <c r="AH10" s="1"/>
  <c r="R6"/>
  <c r="AH6" s="1"/>
  <c r="AE40"/>
  <c r="C7"/>
  <c r="AI6"/>
  <c r="S41"/>
  <c r="CY40"/>
  <c r="BZ40"/>
  <c r="CO40" s="1"/>
  <c r="BO40"/>
  <c r="BQ40" s="1"/>
  <c r="BT40" s="1"/>
  <c r="AF40"/>
  <c r="AG40" s="1"/>
  <c r="Y40"/>
  <c r="CY39"/>
  <c r="BZ39"/>
  <c r="CB39" s="1"/>
  <c r="CH39" s="1"/>
  <c r="BO39"/>
  <c r="BQ39" s="1"/>
  <c r="BT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R34" s="1"/>
  <c r="BU34" s="1"/>
  <c r="AF34"/>
  <c r="AG34" s="1"/>
  <c r="Y34"/>
  <c r="CY33"/>
  <c r="BZ33"/>
  <c r="CD33" s="1"/>
  <c r="CJ33" s="1"/>
  <c r="BO33"/>
  <c r="BQ33" s="1"/>
  <c r="BT33" s="1"/>
  <c r="AF33"/>
  <c r="AG33" s="1"/>
  <c r="Y33"/>
  <c r="CY32"/>
  <c r="BZ32"/>
  <c r="CO32" s="1"/>
  <c r="BO32"/>
  <c r="BQ32" s="1"/>
  <c r="BT32" s="1"/>
  <c r="AF32"/>
  <c r="AG32" s="1"/>
  <c r="Y32"/>
  <c r="CY31"/>
  <c r="BZ31"/>
  <c r="CB31" s="1"/>
  <c r="CH31" s="1"/>
  <c r="BO31"/>
  <c r="BP31" s="1"/>
  <c r="BS31" s="1"/>
  <c r="AF31"/>
  <c r="AG31" s="1"/>
  <c r="Y31"/>
  <c r="CY30"/>
  <c r="BZ30"/>
  <c r="CE30" s="1"/>
  <c r="CK30" s="1"/>
  <c r="BO30"/>
  <c r="BQ30" s="1"/>
  <c r="BT30" s="1"/>
  <c r="AF30"/>
  <c r="AG30" s="1"/>
  <c r="Y30"/>
  <c r="CY29"/>
  <c r="BZ29"/>
  <c r="CP29" s="1"/>
  <c r="BO29"/>
  <c r="BR29" s="1"/>
  <c r="BU29" s="1"/>
  <c r="AF29"/>
  <c r="AG29" s="1"/>
  <c r="Z29"/>
  <c r="Y29"/>
  <c r="CY28"/>
  <c r="BZ28"/>
  <c r="CC28" s="1"/>
  <c r="CI28" s="1"/>
  <c r="BO28"/>
  <c r="BP28" s="1"/>
  <c r="BS28" s="1"/>
  <c r="AF28"/>
  <c r="AG28" s="1"/>
  <c r="AA28"/>
  <c r="Y28"/>
  <c r="CY27"/>
  <c r="BZ27"/>
  <c r="CF27" s="1"/>
  <c r="CL27" s="1"/>
  <c r="BO27"/>
  <c r="BP27" s="1"/>
  <c r="BS27" s="1"/>
  <c r="AF27"/>
  <c r="AG27" s="1"/>
  <c r="AB27"/>
  <c r="Y27"/>
  <c r="CY26"/>
  <c r="BZ26"/>
  <c r="CA26" s="1"/>
  <c r="CG26" s="1"/>
  <c r="BO26"/>
  <c r="BP26" s="1"/>
  <c r="BS26" s="1"/>
  <c r="AF26"/>
  <c r="AG26" s="1"/>
  <c r="AA26"/>
  <c r="Y26"/>
  <c r="CY25"/>
  <c r="BZ25"/>
  <c r="CD25" s="1"/>
  <c r="CJ25" s="1"/>
  <c r="BO25"/>
  <c r="BQ25" s="1"/>
  <c r="BT25" s="1"/>
  <c r="AF25"/>
  <c r="AG25" s="1"/>
  <c r="AD25"/>
  <c r="Y25"/>
  <c r="CY24"/>
  <c r="BZ24"/>
  <c r="CO24" s="1"/>
  <c r="BO24"/>
  <c r="BQ24" s="1"/>
  <c r="BT24" s="1"/>
  <c r="AF24"/>
  <c r="AG24" s="1"/>
  <c r="Y24"/>
  <c r="CY23"/>
  <c r="BZ23"/>
  <c r="CB23" s="1"/>
  <c r="CH23" s="1"/>
  <c r="BO23"/>
  <c r="BQ23" s="1"/>
  <c r="BT23" s="1"/>
  <c r="AF23"/>
  <c r="AG23" s="1"/>
  <c r="AA23"/>
  <c r="Y23"/>
  <c r="CY22"/>
  <c r="BZ22"/>
  <c r="CE22" s="1"/>
  <c r="CK22" s="1"/>
  <c r="BO22"/>
  <c r="BP22" s="1"/>
  <c r="BS22" s="1"/>
  <c r="AF22"/>
  <c r="AG22" s="1"/>
  <c r="Y22"/>
  <c r="CY21"/>
  <c r="BZ21"/>
  <c r="CD21" s="1"/>
  <c r="CJ21" s="1"/>
  <c r="BX21"/>
  <c r="BO21"/>
  <c r="BP21" s="1"/>
  <c r="BS21" s="1"/>
  <c r="AF21"/>
  <c r="AG21" s="1"/>
  <c r="AE21"/>
  <c r="Y21"/>
  <c r="G17"/>
  <c r="R14"/>
  <c r="AH15" s="1"/>
  <c r="R13"/>
  <c r="AH13" s="1"/>
  <c r="R12"/>
  <c r="AH12" s="1"/>
  <c r="R11"/>
  <c r="AH11" s="1"/>
  <c r="R9"/>
  <c r="AH9" s="1"/>
  <c r="R8"/>
  <c r="AH8" s="1"/>
  <c r="R3"/>
  <c r="AH3" s="1"/>
  <c r="L21" i="35" l="1"/>
  <c r="CA32" i="34"/>
  <c r="CG32" s="1"/>
  <c r="BR31" i="35"/>
  <c r="BU31" s="1"/>
  <c r="BQ34"/>
  <c r="BT34" s="1"/>
  <c r="R5" i="40"/>
  <c r="AH5" s="1"/>
  <c r="D8"/>
  <c r="R7" s="1"/>
  <c r="AH7" s="1"/>
  <c r="R5" i="42"/>
  <c r="AH5" s="1"/>
  <c r="D8"/>
  <c r="R7" s="1"/>
  <c r="AH7" s="1"/>
  <c r="R5" i="35"/>
  <c r="AH5" s="1"/>
  <c r="D8"/>
  <c r="R7" s="1"/>
  <c r="AH7" s="1"/>
  <c r="R5" i="39"/>
  <c r="AH5" s="1"/>
  <c r="D8"/>
  <c r="R7" s="1"/>
  <c r="AH7" s="1"/>
  <c r="R5" i="37"/>
  <c r="AH5" s="1"/>
  <c r="D8"/>
  <c r="R5" i="36"/>
  <c r="AH5" s="1"/>
  <c r="D8"/>
  <c r="R7" s="1"/>
  <c r="AH7" s="1"/>
  <c r="R5" i="34"/>
  <c r="AH5" s="1"/>
  <c r="D8"/>
  <c r="R7" s="1"/>
  <c r="AH7" s="1"/>
  <c r="R5" i="38"/>
  <c r="AH5" s="1"/>
  <c r="D8"/>
  <c r="R7" s="1"/>
  <c r="AH7" s="1"/>
  <c r="R5" i="41"/>
  <c r="AH5" s="1"/>
  <c r="D8"/>
  <c r="R7" s="1"/>
  <c r="AH7" s="1"/>
  <c r="R5" i="43"/>
  <c r="AH5" s="1"/>
  <c r="D8"/>
  <c r="R7" s="1"/>
  <c r="AH7" s="1"/>
  <c r="CA24" i="42"/>
  <c r="CG24" s="1"/>
  <c r="CA36" i="39"/>
  <c r="CG36" s="1"/>
  <c r="L40" i="36"/>
  <c r="CA31" i="42"/>
  <c r="CG31" s="1"/>
  <c r="AH14" i="37"/>
  <c r="CD35"/>
  <c r="CJ35" s="1"/>
  <c r="R8" i="38"/>
  <c r="AH8" s="1"/>
  <c r="CA31"/>
  <c r="CG31" s="1"/>
  <c r="BP24" i="34"/>
  <c r="BS24" s="1"/>
  <c r="CA25"/>
  <c r="CG25" s="1"/>
  <c r="CD27" i="36"/>
  <c r="CJ27" s="1"/>
  <c r="CB27" i="43"/>
  <c r="CH27" s="1"/>
  <c r="AB26" i="38"/>
  <c r="CA37" i="43"/>
  <c r="CG37" s="1"/>
  <c r="L21"/>
  <c r="CB30" i="35"/>
  <c r="CH30" s="1"/>
  <c r="CA36" i="37"/>
  <c r="CG36" s="1"/>
  <c r="CD40" i="38"/>
  <c r="CJ40" s="1"/>
  <c r="BP24" i="43"/>
  <c r="BS24" s="1"/>
  <c r="BQ37" i="39"/>
  <c r="BT37" s="1"/>
  <c r="CB22" i="35"/>
  <c r="CH22" s="1"/>
  <c r="CO27" i="38"/>
  <c r="BP37"/>
  <c r="BS37" s="1"/>
  <c r="BQ26" i="39"/>
  <c r="BT26" s="1"/>
  <c r="AH14" i="40"/>
  <c r="CC27"/>
  <c r="CI27" s="1"/>
  <c r="CB30"/>
  <c r="CH30" s="1"/>
  <c r="CA36"/>
  <c r="CG36" s="1"/>
  <c r="BQ28" i="41"/>
  <c r="BT28" s="1"/>
  <c r="BQ23" i="42"/>
  <c r="BT23" s="1"/>
  <c r="AH15" i="35"/>
  <c r="CD22"/>
  <c r="CJ22" s="1"/>
  <c r="CC25"/>
  <c r="CI25" s="1"/>
  <c r="AH15" i="36"/>
  <c r="AH14" i="34"/>
  <c r="CA22"/>
  <c r="CG22" s="1"/>
  <c r="BR26"/>
  <c r="BU26" s="1"/>
  <c r="BQ28"/>
  <c r="BT28" s="1"/>
  <c r="L40" i="37"/>
  <c r="BR25" i="39"/>
  <c r="BU25" s="1"/>
  <c r="CC30"/>
  <c r="CI30" s="1"/>
  <c r="BP37"/>
  <c r="BS37" s="1"/>
  <c r="BR31" i="43"/>
  <c r="BU31" s="1"/>
  <c r="L21" i="37"/>
  <c r="AD31" i="38"/>
  <c r="AE28" i="35"/>
  <c r="L21" i="36"/>
  <c r="L40" i="38"/>
  <c r="AH15"/>
  <c r="L40" i="39"/>
  <c r="AH15"/>
  <c r="L40" i="40"/>
  <c r="L40" i="41"/>
  <c r="L21"/>
  <c r="V21" i="42"/>
  <c r="CC29" i="43"/>
  <c r="CI29" s="1"/>
  <c r="BQ31"/>
  <c r="BT31" s="1"/>
  <c r="BR28" i="42"/>
  <c r="BU28" s="1"/>
  <c r="CB29"/>
  <c r="CH29" s="1"/>
  <c r="BP32"/>
  <c r="BS32" s="1"/>
  <c r="BP29"/>
  <c r="BS29" s="1"/>
  <c r="BP32" i="41"/>
  <c r="BS32" s="1"/>
  <c r="BP23" i="37"/>
  <c r="BS23" s="1"/>
  <c r="BP24"/>
  <c r="BS24" s="1"/>
  <c r="CC22" i="36"/>
  <c r="CI22" s="1"/>
  <c r="BR36" i="35"/>
  <c r="BU36" s="1"/>
  <c r="CA37"/>
  <c r="CG37" s="1"/>
  <c r="CD40"/>
  <c r="CJ40" s="1"/>
  <c r="BR39" i="34"/>
  <c r="BU39" s="1"/>
  <c r="BP29"/>
  <c r="BS29" s="1"/>
  <c r="CA30"/>
  <c r="CG30" s="1"/>
  <c r="BP39"/>
  <c r="BS39" s="1"/>
  <c r="CE24"/>
  <c r="CK24" s="1"/>
  <c r="CC25"/>
  <c r="CI25" s="1"/>
  <c r="BR31"/>
  <c r="BU31" s="1"/>
  <c r="AH15" i="43"/>
  <c r="L40"/>
  <c r="L40" i="42"/>
  <c r="L21"/>
  <c r="AH15"/>
  <c r="AH15" i="41"/>
  <c r="V21"/>
  <c r="N21" s="1"/>
  <c r="P21" s="1"/>
  <c r="L21" i="40"/>
  <c r="L21" i="39"/>
  <c r="BR34" i="43"/>
  <c r="BU34" s="1"/>
  <c r="CB32"/>
  <c r="CH32" s="1"/>
  <c r="CD38" i="42"/>
  <c r="CJ38" s="1"/>
  <c r="CA25"/>
  <c r="CG25" s="1"/>
  <c r="CC33"/>
  <c r="CI33" s="1"/>
  <c r="CA21"/>
  <c r="CG21" s="1"/>
  <c r="CD22" i="41"/>
  <c r="CJ22" s="1"/>
  <c r="CD32" i="40"/>
  <c r="CJ32" s="1"/>
  <c r="CC32"/>
  <c r="CI32" s="1"/>
  <c r="BP38"/>
  <c r="BS38" s="1"/>
  <c r="CB30" i="39"/>
  <c r="CH30" s="1"/>
  <c r="BP31"/>
  <c r="BS31" s="1"/>
  <c r="BP24"/>
  <c r="BS24" s="1"/>
  <c r="CA25"/>
  <c r="CG25" s="1"/>
  <c r="CO29" i="38"/>
  <c r="CQ29" s="1"/>
  <c r="CF29"/>
  <c r="CL29" s="1"/>
  <c r="BP26"/>
  <c r="BS26" s="1"/>
  <c r="L21"/>
  <c r="BP30" i="37"/>
  <c r="BS30" s="1"/>
  <c r="BR31"/>
  <c r="BU31" s="1"/>
  <c r="BP31"/>
  <c r="BS31" s="1"/>
  <c r="BR34" i="36"/>
  <c r="BU34" s="1"/>
  <c r="CD40" i="43"/>
  <c r="CJ40" s="1"/>
  <c r="BP26"/>
  <c r="BS26" s="1"/>
  <c r="CA23"/>
  <c r="CG23" s="1"/>
  <c r="BP25" i="42"/>
  <c r="BS25" s="1"/>
  <c r="BP33"/>
  <c r="BS33" s="1"/>
  <c r="BQ30"/>
  <c r="BT30" s="1"/>
  <c r="BP34" i="41"/>
  <c r="BS34" s="1"/>
  <c r="CB35" i="40"/>
  <c r="CH35" s="1"/>
  <c r="CA33"/>
  <c r="CG33" s="1"/>
  <c r="CD37"/>
  <c r="CJ37" s="1"/>
  <c r="CC37"/>
  <c r="CI37" s="1"/>
  <c r="BR26"/>
  <c r="BU26" s="1"/>
  <c r="BQ38"/>
  <c r="BT38" s="1"/>
  <c r="BQ31" i="39"/>
  <c r="BT31" s="1"/>
  <c r="BV31" s="1"/>
  <c r="BW31" s="1"/>
  <c r="BQ30"/>
  <c r="BT30" s="1"/>
  <c r="BP30"/>
  <c r="BS30" s="1"/>
  <c r="CA30" i="38"/>
  <c r="CG30" s="1"/>
  <c r="CE27"/>
  <c r="CK27" s="1"/>
  <c r="BP32"/>
  <c r="BS32" s="1"/>
  <c r="CA39"/>
  <c r="CG39" s="1"/>
  <c r="BQ28" i="37"/>
  <c r="BT28" s="1"/>
  <c r="BP29"/>
  <c r="BS29" s="1"/>
  <c r="BP21"/>
  <c r="BS21" s="1"/>
  <c r="CC33" i="36"/>
  <c r="CI33" s="1"/>
  <c r="BP39"/>
  <c r="BS39" s="1"/>
  <c r="CF37"/>
  <c r="CL37" s="1"/>
  <c r="BP40"/>
  <c r="BS40" s="1"/>
  <c r="L40" i="35"/>
  <c r="V21"/>
  <c r="N21" s="1"/>
  <c r="P21" s="1"/>
  <c r="CB40"/>
  <c r="CH40" s="1"/>
  <c r="CC27"/>
  <c r="CI27" s="1"/>
  <c r="CB27"/>
  <c r="CH27" s="1"/>
  <c r="CB38"/>
  <c r="CH38" s="1"/>
  <c r="CA23" i="34"/>
  <c r="CG23" s="1"/>
  <c r="BP40"/>
  <c r="BS40" s="1"/>
  <c r="AD22" i="35"/>
  <c r="AB23"/>
  <c r="AD33" i="38"/>
  <c r="AA24" i="35"/>
  <c r="AE25"/>
  <c r="AC26"/>
  <c r="AA40"/>
  <c r="AC25"/>
  <c r="AA26"/>
  <c r="AB39" i="36"/>
  <c r="AD21" i="38"/>
  <c r="AB31" i="35"/>
  <c r="AD21"/>
  <c r="AC23"/>
  <c r="AE30"/>
  <c r="AC31"/>
  <c r="AA39"/>
  <c r="AA21" i="38"/>
  <c r="Z22"/>
  <c r="Z35" i="42"/>
  <c r="AD28" i="35"/>
  <c r="AB29"/>
  <c r="AA37"/>
  <c r="AC34" i="38"/>
  <c r="AA29" i="35"/>
  <c r="AD39"/>
  <c r="Z34" i="36"/>
  <c r="AE27" i="37"/>
  <c r="Z37" i="41"/>
  <c r="AE21" i="35"/>
  <c r="AE22"/>
  <c r="AA23"/>
  <c r="Z24"/>
  <c r="AD25"/>
  <c r="Z26"/>
  <c r="Z27"/>
  <c r="AC28"/>
  <c r="Z29"/>
  <c r="AD30"/>
  <c r="AA31"/>
  <c r="AE36"/>
  <c r="AB37"/>
  <c r="AD38"/>
  <c r="AC39"/>
  <c r="AE35" i="36"/>
  <c r="AC28" i="37"/>
  <c r="Z40"/>
  <c r="AC21" i="35"/>
  <c r="AC33"/>
  <c r="Z34"/>
  <c r="Z21" i="38"/>
  <c r="AE30" i="41"/>
  <c r="R8"/>
  <c r="AH8" s="1"/>
  <c r="AA21"/>
  <c r="AA21" i="35"/>
  <c r="Z24" i="36"/>
  <c r="AE27"/>
  <c r="R8" i="39"/>
  <c r="AH8" s="1"/>
  <c r="AD31" i="41"/>
  <c r="AC34" i="39"/>
  <c r="Z29" i="36"/>
  <c r="Z32"/>
  <c r="AA37"/>
  <c r="R8" i="37"/>
  <c r="AH8" s="1"/>
  <c r="Z21"/>
  <c r="AC25" i="38"/>
  <c r="AA39"/>
  <c r="Z34" i="39"/>
  <c r="Z21" i="41"/>
  <c r="AC28"/>
  <c r="AC28" i="36"/>
  <c r="AD38"/>
  <c r="AA26" i="39"/>
  <c r="AB28" i="41"/>
  <c r="AA29"/>
  <c r="AA26" i="42"/>
  <c r="AD33" i="36"/>
  <c r="AC34"/>
  <c r="AC26" i="37"/>
  <c r="Z26" i="38"/>
  <c r="Z27"/>
  <c r="AB27" i="39"/>
  <c r="AA39"/>
  <c r="AA21" i="40"/>
  <c r="AE25" i="37"/>
  <c r="AB26"/>
  <c r="AC27"/>
  <c r="AB28"/>
  <c r="AD25"/>
  <c r="AD22"/>
  <c r="AC24"/>
  <c r="AA32"/>
  <c r="AB31" i="38"/>
  <c r="AC33"/>
  <c r="AA39" i="40"/>
  <c r="AE22" i="41"/>
  <c r="AB23"/>
  <c r="AA32"/>
  <c r="AE33"/>
  <c r="AC21" i="42"/>
  <c r="AC36"/>
  <c r="Z32" i="35"/>
  <c r="AD33"/>
  <c r="AA34"/>
  <c r="AB36"/>
  <c r="AA22" i="36"/>
  <c r="AB23"/>
  <c r="AB31"/>
  <c r="AA21" i="37"/>
  <c r="AE28"/>
  <c r="Z29"/>
  <c r="Z35"/>
  <c r="Z36"/>
  <c r="AA39"/>
  <c r="AD40"/>
  <c r="AE21" i="38"/>
  <c r="AA22"/>
  <c r="AA23"/>
  <c r="Z24"/>
  <c r="AE25"/>
  <c r="AC26"/>
  <c r="AE27"/>
  <c r="AB28"/>
  <c r="AC39"/>
  <c r="Z40"/>
  <c r="AE26" i="39"/>
  <c r="AC33"/>
  <c r="AC21" i="41"/>
  <c r="Z26"/>
  <c r="Z27"/>
  <c r="AE28"/>
  <c r="AB29"/>
  <c r="AB36"/>
  <c r="AA34" i="42"/>
  <c r="AC31" i="40"/>
  <c r="Z32"/>
  <c r="AA26" i="37"/>
  <c r="Z27"/>
  <c r="Z28"/>
  <c r="AD23"/>
  <c r="AC25"/>
  <c r="AE30" i="38"/>
  <c r="AA34"/>
  <c r="AB22" i="39"/>
  <c r="AE38" i="40"/>
  <c r="AA39" i="41"/>
  <c r="AB22" i="37"/>
  <c r="AB23"/>
  <c r="AA24"/>
  <c r="Z25"/>
  <c r="AD31"/>
  <c r="Z32"/>
  <c r="AC33"/>
  <c r="AE37"/>
  <c r="AB29" i="38"/>
  <c r="AD30"/>
  <c r="AA31"/>
  <c r="Z34"/>
  <c r="Z35"/>
  <c r="AE36"/>
  <c r="AD23" i="39"/>
  <c r="Z29"/>
  <c r="AC31"/>
  <c r="AE36"/>
  <c r="AD22" i="41"/>
  <c r="AA23"/>
  <c r="Z24"/>
  <c r="AD33"/>
  <c r="AB34"/>
  <c r="Z27" i="42"/>
  <c r="AD23" i="41"/>
  <c r="AC31"/>
  <c r="AD38"/>
  <c r="AA32" i="38"/>
  <c r="AA31" i="41"/>
  <c r="R8" i="35"/>
  <c r="AH8" s="1"/>
  <c r="AC34"/>
  <c r="AE35"/>
  <c r="AD36"/>
  <c r="Z37"/>
  <c r="AD30" i="36"/>
  <c r="AE21" i="37"/>
  <c r="AA22"/>
  <c r="AA23"/>
  <c r="AE29"/>
  <c r="AC31"/>
  <c r="AA33"/>
  <c r="AB34"/>
  <c r="AE36"/>
  <c r="AA37"/>
  <c r="AD38"/>
  <c r="AD22" i="38"/>
  <c r="AD23"/>
  <c r="AE28"/>
  <c r="AA29"/>
  <c r="AC36"/>
  <c r="AB37"/>
  <c r="AA23" i="39"/>
  <c r="AB36"/>
  <c r="AA37"/>
  <c r="AE21" i="41"/>
  <c r="AB22"/>
  <c r="AD25"/>
  <c r="AC26"/>
  <c r="AA34"/>
  <c r="Z35"/>
  <c r="Z37" i="42"/>
  <c r="Z21" i="39"/>
  <c r="AC28"/>
  <c r="Z26" i="37"/>
  <c r="AD31" i="35"/>
  <c r="AA32"/>
  <c r="AE33"/>
  <c r="AB34"/>
  <c r="Z35"/>
  <c r="AC36"/>
  <c r="R8" i="36"/>
  <c r="AH8" s="1"/>
  <c r="AE21"/>
  <c r="AE22"/>
  <c r="AC26"/>
  <c r="AD36"/>
  <c r="AD21" i="37"/>
  <c r="AA29"/>
  <c r="AD30"/>
  <c r="AA31"/>
  <c r="Z34"/>
  <c r="AC35"/>
  <c r="AD36"/>
  <c r="AD39"/>
  <c r="AB22" i="38"/>
  <c r="AB23"/>
  <c r="AC24"/>
  <c r="AD28"/>
  <c r="Z29"/>
  <c r="AB36"/>
  <c r="Z37"/>
  <c r="AE38"/>
  <c r="AD39"/>
  <c r="AA40"/>
  <c r="AA24" i="39"/>
  <c r="AD30"/>
  <c r="AD21" i="41"/>
  <c r="AA22"/>
  <c r="AC25"/>
  <c r="AA26"/>
  <c r="AC36"/>
  <c r="AC28" i="42"/>
  <c r="AD22" i="36"/>
  <c r="AA23"/>
  <c r="AE28"/>
  <c r="AB29"/>
  <c r="AD31"/>
  <c r="AB34"/>
  <c r="Z35"/>
  <c r="AC36"/>
  <c r="Z37"/>
  <c r="AA39"/>
  <c r="AE22" i="39"/>
  <c r="AC23"/>
  <c r="Z24"/>
  <c r="AC26"/>
  <c r="Z27"/>
  <c r="AB28"/>
  <c r="AA32"/>
  <c r="AE33"/>
  <c r="AB34"/>
  <c r="AE35"/>
  <c r="AD36"/>
  <c r="Z37"/>
  <c r="Z21" i="40"/>
  <c r="AE28"/>
  <c r="AB29"/>
  <c r="AB31"/>
  <c r="AB37"/>
  <c r="AD38"/>
  <c r="AA21" i="42"/>
  <c r="AE25"/>
  <c r="Z26"/>
  <c r="AB28"/>
  <c r="AE33"/>
  <c r="Z34"/>
  <c r="AB36"/>
  <c r="AB22" i="36"/>
  <c r="AD28"/>
  <c r="AA29"/>
  <c r="AE30"/>
  <c r="AC31"/>
  <c r="AA32"/>
  <c r="AE33"/>
  <c r="AA34"/>
  <c r="AB36"/>
  <c r="AE22" i="37"/>
  <c r="AC23"/>
  <c r="Z24"/>
  <c r="AD28"/>
  <c r="AD32"/>
  <c r="AE33"/>
  <c r="AC34"/>
  <c r="AE35"/>
  <c r="AB36"/>
  <c r="AE22" i="38"/>
  <c r="AC23"/>
  <c r="AA24"/>
  <c r="AD25"/>
  <c r="AA26"/>
  <c r="AC31"/>
  <c r="Z32"/>
  <c r="AD22" i="39"/>
  <c r="AB23"/>
  <c r="AB26"/>
  <c r="AD31"/>
  <c r="Z32"/>
  <c r="AD33"/>
  <c r="AA34"/>
  <c r="Z35"/>
  <c r="AC36"/>
  <c r="R8" i="40"/>
  <c r="AH8" s="1"/>
  <c r="AD28"/>
  <c r="AA29"/>
  <c r="AE30"/>
  <c r="AA31"/>
  <c r="AE36"/>
  <c r="AA37"/>
  <c r="AC23" i="41"/>
  <c r="AA24"/>
  <c r="AE25"/>
  <c r="AB26"/>
  <c r="AE27"/>
  <c r="AD28"/>
  <c r="Z29"/>
  <c r="AD30"/>
  <c r="AB31"/>
  <c r="Z32"/>
  <c r="AC33"/>
  <c r="Z34"/>
  <c r="R8" i="42"/>
  <c r="AH8" s="1"/>
  <c r="AD25"/>
  <c r="AD31"/>
  <c r="AA32"/>
  <c r="AD33"/>
  <c r="AD23" i="40"/>
  <c r="AC26"/>
  <c r="AE27"/>
  <c r="AC28"/>
  <c r="Z29"/>
  <c r="AD30"/>
  <c r="AC34"/>
  <c r="AD36"/>
  <c r="Z37"/>
  <c r="Z22" i="36"/>
  <c r="AE25"/>
  <c r="AB26"/>
  <c r="AB28"/>
  <c r="AA31"/>
  <c r="AC21"/>
  <c r="AD24"/>
  <c r="AD25"/>
  <c r="AA26"/>
  <c r="Z27"/>
  <c r="AD21" i="39"/>
  <c r="Z22"/>
  <c r="AD25"/>
  <c r="AA31"/>
  <c r="AD39"/>
  <c r="AE21" i="40"/>
  <c r="AD22"/>
  <c r="AB23"/>
  <c r="Z24"/>
  <c r="AD25"/>
  <c r="AA26"/>
  <c r="AE33"/>
  <c r="AA34"/>
  <c r="Z35"/>
  <c r="AB36"/>
  <c r="AD39"/>
  <c r="AA40"/>
  <c r="AD39" i="41"/>
  <c r="AD22" i="42"/>
  <c r="AB23"/>
  <c r="AB29"/>
  <c r="AD30"/>
  <c r="AA31"/>
  <c r="AC39"/>
  <c r="AA40"/>
  <c r="AA24"/>
  <c r="AC31"/>
  <c r="AC33"/>
  <c r="AD21" i="36"/>
  <c r="AE22" i="42"/>
  <c r="AC23"/>
  <c r="AE30"/>
  <c r="AA21" i="36"/>
  <c r="AC25"/>
  <c r="AD39"/>
  <c r="AA40"/>
  <c r="AC21" i="39"/>
  <c r="AD24"/>
  <c r="AC25"/>
  <c r="AE28"/>
  <c r="AB29"/>
  <c r="AE38"/>
  <c r="AC39"/>
  <c r="AA40"/>
  <c r="AD21" i="40"/>
  <c r="AB22"/>
  <c r="AA23"/>
  <c r="AC25"/>
  <c r="Z26"/>
  <c r="AD33"/>
  <c r="Z34"/>
  <c r="AC39"/>
  <c r="Z40"/>
  <c r="AE36" i="41"/>
  <c r="AB37"/>
  <c r="AC39"/>
  <c r="AA40"/>
  <c r="AE21" i="42"/>
  <c r="AB22"/>
  <c r="AA23"/>
  <c r="AC26"/>
  <c r="AE28"/>
  <c r="AA29"/>
  <c r="AC34"/>
  <c r="AE36"/>
  <c r="AB37"/>
  <c r="AE38"/>
  <c r="AB39"/>
  <c r="Z40"/>
  <c r="AD23"/>
  <c r="AC25"/>
  <c r="Z32"/>
  <c r="AC27" i="36"/>
  <c r="AC33"/>
  <c r="AE21" i="39"/>
  <c r="AA22"/>
  <c r="AE25"/>
  <c r="Z26"/>
  <c r="AB31"/>
  <c r="AE22" i="40"/>
  <c r="AC23"/>
  <c r="AA24"/>
  <c r="AE25"/>
  <c r="AB26"/>
  <c r="Z27"/>
  <c r="AB28"/>
  <c r="AB34"/>
  <c r="AE35"/>
  <c r="AC36"/>
  <c r="Z24" i="42"/>
  <c r="AB31"/>
  <c r="AD39"/>
  <c r="AD23" i="36"/>
  <c r="AC24"/>
  <c r="Z26"/>
  <c r="AD23" i="35"/>
  <c r="AB26"/>
  <c r="AE27"/>
  <c r="AB28"/>
  <c r="AE38"/>
  <c r="AB39"/>
  <c r="Z40"/>
  <c r="Z21" i="36"/>
  <c r="AC23"/>
  <c r="AA24"/>
  <c r="AA25"/>
  <c r="AE36"/>
  <c r="AB37"/>
  <c r="AE38"/>
  <c r="AC39"/>
  <c r="Z40"/>
  <c r="AC21" i="37"/>
  <c r="AD24"/>
  <c r="AA25"/>
  <c r="AB29"/>
  <c r="AB30"/>
  <c r="AB37"/>
  <c r="AB38"/>
  <c r="AC39"/>
  <c r="AA40"/>
  <c r="AC21" i="38"/>
  <c r="AC28"/>
  <c r="AE33"/>
  <c r="AB34"/>
  <c r="AE35"/>
  <c r="AD36"/>
  <c r="AA37"/>
  <c r="AD38"/>
  <c r="AB39"/>
  <c r="AA21" i="39"/>
  <c r="AE23"/>
  <c r="AC24"/>
  <c r="Z25"/>
  <c r="AE27"/>
  <c r="AD28"/>
  <c r="AA29"/>
  <c r="AE30"/>
  <c r="AB37"/>
  <c r="AD38"/>
  <c r="AB39"/>
  <c r="Z40"/>
  <c r="AC21" i="40"/>
  <c r="AD31"/>
  <c r="AA32"/>
  <c r="AC33"/>
  <c r="AB39"/>
  <c r="AC34" i="41"/>
  <c r="AE35"/>
  <c r="AD36"/>
  <c r="AA37"/>
  <c r="AE38"/>
  <c r="AB39"/>
  <c r="Z40"/>
  <c r="AD21" i="42"/>
  <c r="AB26"/>
  <c r="AE27"/>
  <c r="AD28"/>
  <c r="Z29"/>
  <c r="AB34"/>
  <c r="AE35"/>
  <c r="AD36"/>
  <c r="AA37"/>
  <c r="AD38"/>
  <c r="AA39"/>
  <c r="AI6" i="35"/>
  <c r="AI6" i="36"/>
  <c r="AI6" i="43"/>
  <c r="AI6" i="41"/>
  <c r="CB40" i="43"/>
  <c r="CH40" s="1"/>
  <c r="CA39"/>
  <c r="CG39" s="1"/>
  <c r="CA40"/>
  <c r="CG40" s="1"/>
  <c r="CC22"/>
  <c r="CI22" s="1"/>
  <c r="BR36"/>
  <c r="BU36" s="1"/>
  <c r="CB22"/>
  <c r="CH22" s="1"/>
  <c r="BQ28"/>
  <c r="BT28" s="1"/>
  <c r="BQ36"/>
  <c r="BT36" s="1"/>
  <c r="CC27"/>
  <c r="CI27" s="1"/>
  <c r="BR25" i="42"/>
  <c r="BU25" s="1"/>
  <c r="CC29"/>
  <c r="CI29" s="1"/>
  <c r="CA36"/>
  <c r="CG36" s="1"/>
  <c r="BP38"/>
  <c r="BS38" s="1"/>
  <c r="BP26"/>
  <c r="BS26" s="1"/>
  <c r="CO30"/>
  <c r="CC30"/>
  <c r="CI30" s="1"/>
  <c r="BP22" i="41"/>
  <c r="BS22" s="1"/>
  <c r="CF32"/>
  <c r="CL32" s="1"/>
  <c r="BQ26"/>
  <c r="BT26" s="1"/>
  <c r="CC25"/>
  <c r="CI25" s="1"/>
  <c r="CE37"/>
  <c r="CK37" s="1"/>
  <c r="CA23" i="40"/>
  <c r="CG23" s="1"/>
  <c r="CA24"/>
  <c r="CG24" s="1"/>
  <c r="BP25"/>
  <c r="BS25" s="1"/>
  <c r="CO30"/>
  <c r="CD30"/>
  <c r="CJ30" s="1"/>
  <c r="BQ36"/>
  <c r="BT36" s="1"/>
  <c r="BR39"/>
  <c r="BU39" s="1"/>
  <c r="CA28"/>
  <c r="CG28" s="1"/>
  <c r="CB33"/>
  <c r="CH33" s="1"/>
  <c r="CC24" i="39"/>
  <c r="CI24" s="1"/>
  <c r="BP29"/>
  <c r="BS29" s="1"/>
  <c r="CD37"/>
  <c r="CJ37" s="1"/>
  <c r="CA33"/>
  <c r="CG33" s="1"/>
  <c r="CA29"/>
  <c r="CG29" s="1"/>
  <c r="CC32"/>
  <c r="CI32" s="1"/>
  <c r="CD24"/>
  <c r="CJ24" s="1"/>
  <c r="CD29" i="38"/>
  <c r="CJ29" s="1"/>
  <c r="BR36"/>
  <c r="BU36" s="1"/>
  <c r="BR23"/>
  <c r="BU23" s="1"/>
  <c r="CA33"/>
  <c r="CG33" s="1"/>
  <c r="BP29"/>
  <c r="BS29" s="1"/>
  <c r="BQ22"/>
  <c r="BT22" s="1"/>
  <c r="BQ28"/>
  <c r="BT28" s="1"/>
  <c r="BR33"/>
  <c r="BU33" s="1"/>
  <c r="CE28" i="37"/>
  <c r="CK28" s="1"/>
  <c r="CB35"/>
  <c r="CH35" s="1"/>
  <c r="CD37"/>
  <c r="CJ37" s="1"/>
  <c r="BQ38"/>
  <c r="BT38" s="1"/>
  <c r="CC22"/>
  <c r="CI22" s="1"/>
  <c r="CA28"/>
  <c r="CG28" s="1"/>
  <c r="CB33"/>
  <c r="CH33" s="1"/>
  <c r="CC37"/>
  <c r="CI37" s="1"/>
  <c r="BP38"/>
  <c r="BS38" s="1"/>
  <c r="BR25"/>
  <c r="BU25" s="1"/>
  <c r="CA37"/>
  <c r="CG37" s="1"/>
  <c r="BP22"/>
  <c r="BS22" s="1"/>
  <c r="BP25"/>
  <c r="BS25" s="1"/>
  <c r="CD22" i="36"/>
  <c r="CJ22" s="1"/>
  <c r="CO29"/>
  <c r="CQ29" s="1"/>
  <c r="CA32"/>
  <c r="CG32" s="1"/>
  <c r="BP22"/>
  <c r="BS22" s="1"/>
  <c r="CC27"/>
  <c r="CI27" s="1"/>
  <c r="CC35"/>
  <c r="CI35" s="1"/>
  <c r="BP24" i="35"/>
  <c r="BS24" s="1"/>
  <c r="CB25"/>
  <c r="CH25" s="1"/>
  <c r="BP39"/>
  <c r="BS39" s="1"/>
  <c r="CD29"/>
  <c r="CJ29" s="1"/>
  <c r="BR30"/>
  <c r="BU30" s="1"/>
  <c r="CA23"/>
  <c r="CG23" s="1"/>
  <c r="BP25"/>
  <c r="BS25" s="1"/>
  <c r="CC29"/>
  <c r="CI29" s="1"/>
  <c r="BP30"/>
  <c r="BS30" s="1"/>
  <c r="BP25" i="43"/>
  <c r="BS25" s="1"/>
  <c r="CA28"/>
  <c r="CG28" s="1"/>
  <c r="BP30"/>
  <c r="BS30" s="1"/>
  <c r="CC32"/>
  <c r="CI32" s="1"/>
  <c r="BP38"/>
  <c r="BS38" s="1"/>
  <c r="CF40"/>
  <c r="CL40" s="1"/>
  <c r="CB30"/>
  <c r="CH30" s="1"/>
  <c r="BQ34"/>
  <c r="BT34" s="1"/>
  <c r="BV34" s="1"/>
  <c r="BW34" s="1"/>
  <c r="BQ39"/>
  <c r="BT39" s="1"/>
  <c r="BP22"/>
  <c r="BS22" s="1"/>
  <c r="CA25"/>
  <c r="CG25" s="1"/>
  <c r="CA30"/>
  <c r="CG30" s="1"/>
  <c r="BP39"/>
  <c r="BS39" s="1"/>
  <c r="CD32"/>
  <c r="CJ32" s="1"/>
  <c r="V36"/>
  <c r="N36" s="1"/>
  <c r="P36" s="1"/>
  <c r="BP31" i="42"/>
  <c r="BS31" s="1"/>
  <c r="BQ28"/>
  <c r="BT28" s="1"/>
  <c r="CB30"/>
  <c r="CH30" s="1"/>
  <c r="BQ36"/>
  <c r="BT36" s="1"/>
  <c r="CD27"/>
  <c r="CJ27" s="1"/>
  <c r="CA39"/>
  <c r="CG39" s="1"/>
  <c r="CE40"/>
  <c r="CK40" s="1"/>
  <c r="CB27"/>
  <c r="CH27" s="1"/>
  <c r="CF29"/>
  <c r="CL29" s="1"/>
  <c r="BR30"/>
  <c r="BU30" s="1"/>
  <c r="CB21"/>
  <c r="CH21" s="1"/>
  <c r="CA25" i="41"/>
  <c r="CG25" s="1"/>
  <c r="CF40"/>
  <c r="CL40" s="1"/>
  <c r="CF30"/>
  <c r="CL30" s="1"/>
  <c r="CA40"/>
  <c r="CG40" s="1"/>
  <c r="CB28"/>
  <c r="CH28" s="1"/>
  <c r="BP29"/>
  <c r="BS29" s="1"/>
  <c r="CF37"/>
  <c r="CL37" s="1"/>
  <c r="BR21"/>
  <c r="BU21" s="1"/>
  <c r="CD27" i="40"/>
  <c r="CJ27" s="1"/>
  <c r="BR31"/>
  <c r="BU31" s="1"/>
  <c r="BP32"/>
  <c r="BS32" s="1"/>
  <c r="BR36"/>
  <c r="BU36" s="1"/>
  <c r="CF40"/>
  <c r="CL40" s="1"/>
  <c r="CE27"/>
  <c r="CK27" s="1"/>
  <c r="CA39"/>
  <c r="CG39" s="1"/>
  <c r="CD40"/>
  <c r="CJ40" s="1"/>
  <c r="BQ38" i="39"/>
  <c r="BT38" s="1"/>
  <c r="BP26"/>
  <c r="BS26" s="1"/>
  <c r="CA30"/>
  <c r="CG30" s="1"/>
  <c r="BP38"/>
  <c r="BS38" s="1"/>
  <c r="BP40"/>
  <c r="BS40" s="1"/>
  <c r="CF30"/>
  <c r="CL30" s="1"/>
  <c r="BP34"/>
  <c r="BS34" s="1"/>
  <c r="BQ39"/>
  <c r="BT39" s="1"/>
  <c r="BQ22"/>
  <c r="BT22" s="1"/>
  <c r="CE24"/>
  <c r="CK24" s="1"/>
  <c r="CB27"/>
  <c r="CH27" s="1"/>
  <c r="CE30"/>
  <c r="CK30" s="1"/>
  <c r="CB33"/>
  <c r="CH33" s="1"/>
  <c r="BP39"/>
  <c r="BS39" s="1"/>
  <c r="CB21"/>
  <c r="CH21" s="1"/>
  <c r="CA21"/>
  <c r="CG21" s="1"/>
  <c r="CA22" i="38"/>
  <c r="CG22" s="1"/>
  <c r="BP39"/>
  <c r="BS39" s="1"/>
  <c r="BQ26"/>
  <c r="BT26" s="1"/>
  <c r="CE29"/>
  <c r="CK29" s="1"/>
  <c r="BQ36"/>
  <c r="BT36" s="1"/>
  <c r="CE24"/>
  <c r="CK24" s="1"/>
  <c r="CC21"/>
  <c r="CI21" s="1"/>
  <c r="CD22" i="37"/>
  <c r="CJ22" s="1"/>
  <c r="CD24"/>
  <c r="CJ24" s="1"/>
  <c r="CA31"/>
  <c r="CG31" s="1"/>
  <c r="BP33"/>
  <c r="BS33" s="1"/>
  <c r="CE35"/>
  <c r="CK35" s="1"/>
  <c r="BQ23"/>
  <c r="BT23" s="1"/>
  <c r="CC33"/>
  <c r="CI33" s="1"/>
  <c r="BQ34"/>
  <c r="BT34" s="1"/>
  <c r="CA39"/>
  <c r="CG39" s="1"/>
  <c r="BP40"/>
  <c r="BS40" s="1"/>
  <c r="CF22"/>
  <c r="CL22" s="1"/>
  <c r="CF29"/>
  <c r="CL29" s="1"/>
  <c r="BR39"/>
  <c r="BU39" s="1"/>
  <c r="CE22"/>
  <c r="CK22" s="1"/>
  <c r="CD29"/>
  <c r="CJ29" s="1"/>
  <c r="BR33"/>
  <c r="BU33" s="1"/>
  <c r="CC38"/>
  <c r="CI38" s="1"/>
  <c r="BQ39"/>
  <c r="BT39" s="1"/>
  <c r="BR21"/>
  <c r="BU21" s="1"/>
  <c r="CF22" i="36"/>
  <c r="CL22" s="1"/>
  <c r="CD35"/>
  <c r="CJ35" s="1"/>
  <c r="CD24"/>
  <c r="CJ24" s="1"/>
  <c r="CE29"/>
  <c r="CK29" s="1"/>
  <c r="CA36"/>
  <c r="CG36" s="1"/>
  <c r="BP37"/>
  <c r="BS37" s="1"/>
  <c r="CA28"/>
  <c r="CG28" s="1"/>
  <c r="BP29"/>
  <c r="BS29" s="1"/>
  <c r="CA21"/>
  <c r="CG21" s="1"/>
  <c r="CO22" i="35"/>
  <c r="BR34"/>
  <c r="BU34" s="1"/>
  <c r="BV34" s="1"/>
  <c r="BW34" s="1"/>
  <c r="BQ39"/>
  <c r="BT39" s="1"/>
  <c r="CA25"/>
  <c r="CG25" s="1"/>
  <c r="CB29"/>
  <c r="CH29" s="1"/>
  <c r="BQ31"/>
  <c r="BT31" s="1"/>
  <c r="BV31" s="1"/>
  <c r="BW31" s="1"/>
  <c r="CA38"/>
  <c r="CG38" s="1"/>
  <c r="CD30"/>
  <c r="CJ30" s="1"/>
  <c r="BQ25"/>
  <c r="BT25" s="1"/>
  <c r="BQ28"/>
  <c r="BT28" s="1"/>
  <c r="CC30"/>
  <c r="CI30" s="1"/>
  <c r="BP38"/>
  <c r="BS38" s="1"/>
  <c r="CE40"/>
  <c r="CK40" s="1"/>
  <c r="CA36" i="34"/>
  <c r="CG36" s="1"/>
  <c r="CC29"/>
  <c r="CI29" s="1"/>
  <c r="CA39"/>
  <c r="CG39" s="1"/>
  <c r="CB28"/>
  <c r="CH28" s="1"/>
  <c r="BQ34"/>
  <c r="BT34" s="1"/>
  <c r="CB38"/>
  <c r="CH38" s="1"/>
  <c r="CA28"/>
  <c r="CG28" s="1"/>
  <c r="BQ29"/>
  <c r="BT29" s="1"/>
  <c r="BP34"/>
  <c r="BS34" s="1"/>
  <c r="CA38"/>
  <c r="CG38" s="1"/>
  <c r="CC21"/>
  <c r="CI21" s="1"/>
  <c r="CB21"/>
  <c r="CH21" s="1"/>
  <c r="CB29" i="43"/>
  <c r="CH29" s="1"/>
  <c r="BQ33"/>
  <c r="BT33" s="1"/>
  <c r="CA22"/>
  <c r="CG22" s="1"/>
  <c r="BQ25"/>
  <c r="BT25" s="1"/>
  <c r="CD27"/>
  <c r="CJ27" s="1"/>
  <c r="CA29"/>
  <c r="CG29" s="1"/>
  <c r="CC30"/>
  <c r="CI30" s="1"/>
  <c r="BV31"/>
  <c r="BW31" s="1"/>
  <c r="CE32"/>
  <c r="CK32" s="1"/>
  <c r="BP33"/>
  <c r="BS33" s="1"/>
  <c r="BV33" s="1"/>
  <c r="BW33" s="1"/>
  <c r="CA38"/>
  <c r="CG38" s="1"/>
  <c r="CC40"/>
  <c r="CI40" s="1"/>
  <c r="BR22"/>
  <c r="BU22" s="1"/>
  <c r="CO22"/>
  <c r="CC25"/>
  <c r="CI25" s="1"/>
  <c r="BR30"/>
  <c r="BU30" s="1"/>
  <c r="BQ37"/>
  <c r="BT37" s="1"/>
  <c r="BP40"/>
  <c r="BS40" s="1"/>
  <c r="CD22"/>
  <c r="CJ22" s="1"/>
  <c r="CB25"/>
  <c r="CH25" s="1"/>
  <c r="BR28"/>
  <c r="BU28" s="1"/>
  <c r="BP32"/>
  <c r="BS32" s="1"/>
  <c r="BP37"/>
  <c r="BS37" s="1"/>
  <c r="CC38" i="42"/>
  <c r="CI38" s="1"/>
  <c r="CC40"/>
  <c r="CI40" s="1"/>
  <c r="CA23"/>
  <c r="CG23" s="1"/>
  <c r="BP24"/>
  <c r="BS24" s="1"/>
  <c r="CE27"/>
  <c r="CK27" s="1"/>
  <c r="CE29"/>
  <c r="CK29" s="1"/>
  <c r="BQ33"/>
  <c r="BT33" s="1"/>
  <c r="BR36"/>
  <c r="BU36" s="1"/>
  <c r="CA38"/>
  <c r="CG38" s="1"/>
  <c r="CB40"/>
  <c r="CH40" s="1"/>
  <c r="BP23"/>
  <c r="BS23" s="1"/>
  <c r="BV23" s="1"/>
  <c r="BW23" s="1"/>
  <c r="CE24"/>
  <c r="CK24" s="1"/>
  <c r="CD35"/>
  <c r="CJ35" s="1"/>
  <c r="CC37"/>
  <c r="CI37" s="1"/>
  <c r="BR38"/>
  <c r="BU38" s="1"/>
  <c r="BR39"/>
  <c r="BU39" s="1"/>
  <c r="CF24"/>
  <c r="CL24" s="1"/>
  <c r="BQ21"/>
  <c r="BT21" s="1"/>
  <c r="CD24"/>
  <c r="CJ24" s="1"/>
  <c r="BR31"/>
  <c r="BU31" s="1"/>
  <c r="BR34"/>
  <c r="BU34" s="1"/>
  <c r="BQ39"/>
  <c r="BT39" s="1"/>
  <c r="BP21"/>
  <c r="BS21" s="1"/>
  <c r="CB24"/>
  <c r="CH24" s="1"/>
  <c r="CB25"/>
  <c r="CH25" s="1"/>
  <c r="BP34"/>
  <c r="BS34" s="1"/>
  <c r="BQ37"/>
  <c r="BT37" s="1"/>
  <c r="CF40"/>
  <c r="CL40" s="1"/>
  <c r="CC22" i="41"/>
  <c r="CI22" s="1"/>
  <c r="BR31"/>
  <c r="BU31" s="1"/>
  <c r="BR36"/>
  <c r="BU36" s="1"/>
  <c r="CA22"/>
  <c r="CG22" s="1"/>
  <c r="CB25"/>
  <c r="CH25" s="1"/>
  <c r="BR28"/>
  <c r="BU28" s="1"/>
  <c r="BV28" s="1"/>
  <c r="BW28" s="1"/>
  <c r="BQ31"/>
  <c r="BT31" s="1"/>
  <c r="BQ36"/>
  <c r="BT36" s="1"/>
  <c r="CO37"/>
  <c r="CQ37" s="1"/>
  <c r="CA21"/>
  <c r="CG21" s="1"/>
  <c r="CB27"/>
  <c r="CH27" s="1"/>
  <c r="CC30"/>
  <c r="CI30" s="1"/>
  <c r="CE32"/>
  <c r="CK32" s="1"/>
  <c r="CA37"/>
  <c r="CG37" s="1"/>
  <c r="CC24"/>
  <c r="CI24" s="1"/>
  <c r="BR25"/>
  <c r="BU25" s="1"/>
  <c r="CA29"/>
  <c r="CG29" s="1"/>
  <c r="CB30"/>
  <c r="CH30" s="1"/>
  <c r="CC32"/>
  <c r="CI32" s="1"/>
  <c r="CO22"/>
  <c r="BR26"/>
  <c r="BU26" s="1"/>
  <c r="CA31"/>
  <c r="CG31" s="1"/>
  <c r="CB36"/>
  <c r="CH36" s="1"/>
  <c r="BP37"/>
  <c r="BS37" s="1"/>
  <c r="CB21" i="40"/>
  <c r="CH21" s="1"/>
  <c r="CC25"/>
  <c r="CI25" s="1"/>
  <c r="BQ39"/>
  <c r="BT39" s="1"/>
  <c r="CA21"/>
  <c r="CG21" s="1"/>
  <c r="CB25"/>
  <c r="CH25" s="1"/>
  <c r="BQ28"/>
  <c r="BT28" s="1"/>
  <c r="CC30"/>
  <c r="CI30" s="1"/>
  <c r="CA31"/>
  <c r="CG31" s="1"/>
  <c r="BP34"/>
  <c r="BS34" s="1"/>
  <c r="BQ31"/>
  <c r="BT31" s="1"/>
  <c r="CA37"/>
  <c r="CG37" s="1"/>
  <c r="CD38"/>
  <c r="CJ38" s="1"/>
  <c r="CC40"/>
  <c r="CI40" s="1"/>
  <c r="CB27"/>
  <c r="CH27" s="1"/>
  <c r="BR30"/>
  <c r="BU30" s="1"/>
  <c r="BR33"/>
  <c r="BU33" s="1"/>
  <c r="CE35"/>
  <c r="CK35" s="1"/>
  <c r="CB38"/>
  <c r="CH38" s="1"/>
  <c r="CO38"/>
  <c r="BP23"/>
  <c r="BS23" s="1"/>
  <c r="CB28"/>
  <c r="CH28" s="1"/>
  <c r="BQ30"/>
  <c r="BT30" s="1"/>
  <c r="CE32"/>
  <c r="CK32" s="1"/>
  <c r="BP33"/>
  <c r="BS33" s="1"/>
  <c r="BV33" s="1"/>
  <c r="BW33" s="1"/>
  <c r="CD35"/>
  <c r="CJ35" s="1"/>
  <c r="CB36"/>
  <c r="CH36" s="1"/>
  <c r="CM36" s="1"/>
  <c r="CA38"/>
  <c r="CG38" s="1"/>
  <c r="BP40"/>
  <c r="BS40" s="1"/>
  <c r="BR36" i="39"/>
  <c r="BU36" s="1"/>
  <c r="CB37"/>
  <c r="CH37" s="1"/>
  <c r="CA23"/>
  <c r="CG23" s="1"/>
  <c r="BQ29"/>
  <c r="BT29" s="1"/>
  <c r="CD30"/>
  <c r="CJ30" s="1"/>
  <c r="BP32"/>
  <c r="BS32" s="1"/>
  <c r="CC33"/>
  <c r="CI33" s="1"/>
  <c r="BQ36"/>
  <c r="BT36" s="1"/>
  <c r="CA37"/>
  <c r="CG37" s="1"/>
  <c r="BP22"/>
  <c r="BS22" s="1"/>
  <c r="BR23"/>
  <c r="BU23" s="1"/>
  <c r="CF32"/>
  <c r="CL32" s="1"/>
  <c r="CD35"/>
  <c r="CJ35" s="1"/>
  <c r="BQ23"/>
  <c r="BT23" s="1"/>
  <c r="CC25"/>
  <c r="CI25" s="1"/>
  <c r="BR28"/>
  <c r="BU28" s="1"/>
  <c r="CE32"/>
  <c r="CK32" s="1"/>
  <c r="CC35"/>
  <c r="CI35" s="1"/>
  <c r="CF40"/>
  <c r="CL40" s="1"/>
  <c r="CE35"/>
  <c r="CK35" s="1"/>
  <c r="CC21"/>
  <c r="CI21" s="1"/>
  <c r="CB25"/>
  <c r="CH25" s="1"/>
  <c r="BQ28"/>
  <c r="BT28" s="1"/>
  <c r="CO30"/>
  <c r="CR30" s="1"/>
  <c r="CD32"/>
  <c r="CJ32" s="1"/>
  <c r="CB35"/>
  <c r="CH35" s="1"/>
  <c r="CA39"/>
  <c r="CG39" s="1"/>
  <c r="CB21" i="38"/>
  <c r="CH21" s="1"/>
  <c r="CO38"/>
  <c r="CA21"/>
  <c r="CG21" s="1"/>
  <c r="CO22"/>
  <c r="CR22" s="1"/>
  <c r="CA25"/>
  <c r="CG25" s="1"/>
  <c r="CD38"/>
  <c r="CJ38" s="1"/>
  <c r="BP22"/>
  <c r="BS22" s="1"/>
  <c r="CE22"/>
  <c r="CK22" s="1"/>
  <c r="CF24"/>
  <c r="CL24" s="1"/>
  <c r="BR25"/>
  <c r="BU25" s="1"/>
  <c r="CD27"/>
  <c r="CJ27" s="1"/>
  <c r="CB35"/>
  <c r="CH35" s="1"/>
  <c r="CA37"/>
  <c r="CG37" s="1"/>
  <c r="BQ38"/>
  <c r="BT38" s="1"/>
  <c r="CC40"/>
  <c r="CI40" s="1"/>
  <c r="CF22"/>
  <c r="CL22" s="1"/>
  <c r="CD22"/>
  <c r="CJ22" s="1"/>
  <c r="CB28"/>
  <c r="CH28" s="1"/>
  <c r="CO30"/>
  <c r="CQ30" s="1"/>
  <c r="BR34"/>
  <c r="BU34" s="1"/>
  <c r="CB22"/>
  <c r="CH22" s="1"/>
  <c r="CA23"/>
  <c r="CG23" s="1"/>
  <c r="CA28"/>
  <c r="CG28" s="1"/>
  <c r="CB30"/>
  <c r="CH30" s="1"/>
  <c r="BQ34"/>
  <c r="BT34" s="1"/>
  <c r="BQ37"/>
  <c r="BT37" s="1"/>
  <c r="BV37" s="1"/>
  <c r="BW37" s="1"/>
  <c r="BP40"/>
  <c r="BS40" s="1"/>
  <c r="CC24" i="37"/>
  <c r="CI24" s="1"/>
  <c r="BR26"/>
  <c r="BU26" s="1"/>
  <c r="CB38"/>
  <c r="CH38" s="1"/>
  <c r="CA24"/>
  <c r="CG24" s="1"/>
  <c r="BQ26"/>
  <c r="BT26" s="1"/>
  <c r="CE29"/>
  <c r="CK29" s="1"/>
  <c r="CB37"/>
  <c r="CH37" s="1"/>
  <c r="CA38"/>
  <c r="CG38" s="1"/>
  <c r="CC30"/>
  <c r="CI30" s="1"/>
  <c r="CD32"/>
  <c r="CJ32" s="1"/>
  <c r="CO36"/>
  <c r="CO37"/>
  <c r="CR37" s="1"/>
  <c r="CD40"/>
  <c r="CJ40" s="1"/>
  <c r="CB30"/>
  <c r="CH30" s="1"/>
  <c r="CC32"/>
  <c r="CI32" s="1"/>
  <c r="CE36"/>
  <c r="CK36" s="1"/>
  <c r="CF37"/>
  <c r="CL37" s="1"/>
  <c r="CF38"/>
  <c r="CL38" s="1"/>
  <c r="CC40"/>
  <c r="CI40" s="1"/>
  <c r="CE32"/>
  <c r="CK32" s="1"/>
  <c r="BQ22"/>
  <c r="BT22" s="1"/>
  <c r="CO28"/>
  <c r="CA30"/>
  <c r="CG30" s="1"/>
  <c r="CA32"/>
  <c r="CG32" s="1"/>
  <c r="CB36"/>
  <c r="CH36" s="1"/>
  <c r="CE37"/>
  <c r="CK37" s="1"/>
  <c r="CD38"/>
  <c r="CJ38" s="1"/>
  <c r="CA40"/>
  <c r="CG40" s="1"/>
  <c r="BQ23" i="36"/>
  <c r="BT23" s="1"/>
  <c r="BR25"/>
  <c r="BU25" s="1"/>
  <c r="CD37"/>
  <c r="CJ37" s="1"/>
  <c r="CB21"/>
  <c r="CH21" s="1"/>
  <c r="BP23"/>
  <c r="BS23" s="1"/>
  <c r="BP25"/>
  <c r="BS25" s="1"/>
  <c r="CC30"/>
  <c r="CI30" s="1"/>
  <c r="CB37"/>
  <c r="CH37" s="1"/>
  <c r="CO38"/>
  <c r="CD38"/>
  <c r="CJ38" s="1"/>
  <c r="BP24"/>
  <c r="BS24" s="1"/>
  <c r="CD29"/>
  <c r="CJ29" s="1"/>
  <c r="CA33"/>
  <c r="CG33" s="1"/>
  <c r="CC38"/>
  <c r="CI38" s="1"/>
  <c r="CC40"/>
  <c r="CI40" s="1"/>
  <c r="CB38"/>
  <c r="CH38" s="1"/>
  <c r="CA40"/>
  <c r="CG40" s="1"/>
  <c r="BP26"/>
  <c r="BS26" s="1"/>
  <c r="BQ29"/>
  <c r="BT29" s="1"/>
  <c r="CF32"/>
  <c r="CL32" s="1"/>
  <c r="BP33"/>
  <c r="BS33" s="1"/>
  <c r="CA38"/>
  <c r="CG38" s="1"/>
  <c r="CA39"/>
  <c r="CG39" s="1"/>
  <c r="BR21" i="35"/>
  <c r="BU21" s="1"/>
  <c r="CC22"/>
  <c r="CI22" s="1"/>
  <c r="BR28"/>
  <c r="BU28" s="1"/>
  <c r="CA33"/>
  <c r="CG33" s="1"/>
  <c r="BQ37"/>
  <c r="BT37" s="1"/>
  <c r="CC38"/>
  <c r="CI38" s="1"/>
  <c r="CC40"/>
  <c r="CI40" s="1"/>
  <c r="CF32"/>
  <c r="CL32" s="1"/>
  <c r="CD32"/>
  <c r="CJ32" s="1"/>
  <c r="BP40"/>
  <c r="BS40" s="1"/>
  <c r="CC21"/>
  <c r="CI21" s="1"/>
  <c r="BR22"/>
  <c r="BU22" s="1"/>
  <c r="CA29"/>
  <c r="CG29" s="1"/>
  <c r="CA30"/>
  <c r="CG30" s="1"/>
  <c r="CC32"/>
  <c r="CI32" s="1"/>
  <c r="BQ36"/>
  <c r="BT36" s="1"/>
  <c r="BR38"/>
  <c r="BU38" s="1"/>
  <c r="CE32"/>
  <c r="CK32" s="1"/>
  <c r="BQ22"/>
  <c r="BT22" s="1"/>
  <c r="CA28"/>
  <c r="CG28" s="1"/>
  <c r="CA32"/>
  <c r="CG32" s="1"/>
  <c r="CB35"/>
  <c r="CH35" s="1"/>
  <c r="CB37"/>
  <c r="CH37" s="1"/>
  <c r="CB29" i="34"/>
  <c r="CH29" s="1"/>
  <c r="CB33"/>
  <c r="CH33" s="1"/>
  <c r="CC40"/>
  <c r="CI40" s="1"/>
  <c r="CA21"/>
  <c r="CG21" s="1"/>
  <c r="BQ22"/>
  <c r="BT22" s="1"/>
  <c r="CA29"/>
  <c r="CG29" s="1"/>
  <c r="CA31"/>
  <c r="CG31" s="1"/>
  <c r="CA33"/>
  <c r="CG33" s="1"/>
  <c r="CB36"/>
  <c r="CH36" s="1"/>
  <c r="CA40"/>
  <c r="CG40" s="1"/>
  <c r="BR21"/>
  <c r="BU21" s="1"/>
  <c r="CD24"/>
  <c r="CJ24" s="1"/>
  <c r="CF29"/>
  <c r="CL29" s="1"/>
  <c r="BQ31"/>
  <c r="BT31" s="1"/>
  <c r="BQ21"/>
  <c r="BT21" s="1"/>
  <c r="CD22"/>
  <c r="CJ22" s="1"/>
  <c r="CA24"/>
  <c r="CG24" s="1"/>
  <c r="BP25"/>
  <c r="BS25" s="1"/>
  <c r="CE29"/>
  <c r="CK29" s="1"/>
  <c r="BP30"/>
  <c r="BS30" s="1"/>
  <c r="BR33"/>
  <c r="BU33" s="1"/>
  <c r="BR36"/>
  <c r="BU36" s="1"/>
  <c r="BQ38"/>
  <c r="BT38" s="1"/>
  <c r="CC22"/>
  <c r="CI22" s="1"/>
  <c r="BP23"/>
  <c r="BS23" s="1"/>
  <c r="BR28"/>
  <c r="BU28" s="1"/>
  <c r="BV28" s="1"/>
  <c r="BW28" s="1"/>
  <c r="CD29"/>
  <c r="CJ29" s="1"/>
  <c r="BP33"/>
  <c r="BS33" s="1"/>
  <c r="BQ36"/>
  <c r="BT36" s="1"/>
  <c r="BP38"/>
  <c r="BS38" s="1"/>
  <c r="CO37" i="43"/>
  <c r="CR37" s="1"/>
  <c r="CD24"/>
  <c r="CJ24" s="1"/>
  <c r="BR26"/>
  <c r="BU26" s="1"/>
  <c r="BQ29"/>
  <c r="BT29" s="1"/>
  <c r="CA32"/>
  <c r="CG32" s="1"/>
  <c r="CE35"/>
  <c r="CK35" s="1"/>
  <c r="CB36"/>
  <c r="CH36" s="1"/>
  <c r="CE37"/>
  <c r="CK37" s="1"/>
  <c r="CO38"/>
  <c r="CE24"/>
  <c r="CK24" s="1"/>
  <c r="BR23"/>
  <c r="BU23" s="1"/>
  <c r="CC24"/>
  <c r="CI24" s="1"/>
  <c r="BP29"/>
  <c r="BS29" s="1"/>
  <c r="CF29"/>
  <c r="CL29" s="1"/>
  <c r="CC33"/>
  <c r="CI33" s="1"/>
  <c r="CD35"/>
  <c r="CJ35" s="1"/>
  <c r="CA36"/>
  <c r="CG36" s="1"/>
  <c r="CD37"/>
  <c r="CJ37" s="1"/>
  <c r="CD38"/>
  <c r="CJ38" s="1"/>
  <c r="CO29"/>
  <c r="CQ29" s="1"/>
  <c r="BQ23"/>
  <c r="BT23" s="1"/>
  <c r="CB24"/>
  <c r="CH24" s="1"/>
  <c r="CE29"/>
  <c r="CK29" s="1"/>
  <c r="CO30"/>
  <c r="CB33"/>
  <c r="CH33" s="1"/>
  <c r="CC35"/>
  <c r="CI35" s="1"/>
  <c r="CC37"/>
  <c r="CI37" s="1"/>
  <c r="BR38"/>
  <c r="BU38" s="1"/>
  <c r="CC38"/>
  <c r="CI38" s="1"/>
  <c r="CF24"/>
  <c r="CL24" s="1"/>
  <c r="CF37"/>
  <c r="CL37" s="1"/>
  <c r="CA24"/>
  <c r="CG24" s="1"/>
  <c r="CE27"/>
  <c r="CK27" s="1"/>
  <c r="CB28"/>
  <c r="CH28" s="1"/>
  <c r="CD29"/>
  <c r="CJ29" s="1"/>
  <c r="CD30"/>
  <c r="CJ30" s="1"/>
  <c r="CA31"/>
  <c r="CG31" s="1"/>
  <c r="CF32"/>
  <c r="CL32" s="1"/>
  <c r="CA33"/>
  <c r="CG33" s="1"/>
  <c r="CB35"/>
  <c r="CH35" s="1"/>
  <c r="CB37"/>
  <c r="CH37" s="1"/>
  <c r="CB38"/>
  <c r="CH38" s="1"/>
  <c r="CE40"/>
  <c r="CK40" s="1"/>
  <c r="BP21"/>
  <c r="BS21" s="1"/>
  <c r="CA21"/>
  <c r="CG21" s="1"/>
  <c r="BR21"/>
  <c r="BU21" s="1"/>
  <c r="CC21"/>
  <c r="CI21" s="1"/>
  <c r="CB21"/>
  <c r="CH21" s="1"/>
  <c r="CB28" i="42"/>
  <c r="CH28" s="1"/>
  <c r="CB33"/>
  <c r="CH33" s="1"/>
  <c r="CC35"/>
  <c r="CI35" s="1"/>
  <c r="CB37"/>
  <c r="CH37" s="1"/>
  <c r="CC25"/>
  <c r="CI25" s="1"/>
  <c r="CC27"/>
  <c r="CI27" s="1"/>
  <c r="CA28"/>
  <c r="CG28" s="1"/>
  <c r="CD29"/>
  <c r="CJ29" s="1"/>
  <c r="CD30"/>
  <c r="CJ30" s="1"/>
  <c r="CF32"/>
  <c r="CL32" s="1"/>
  <c r="CA33"/>
  <c r="CG33" s="1"/>
  <c r="CB35"/>
  <c r="CH35" s="1"/>
  <c r="CA37"/>
  <c r="CG37" s="1"/>
  <c r="CB38"/>
  <c r="CH38" s="1"/>
  <c r="CD40"/>
  <c r="CJ40" s="1"/>
  <c r="CD32"/>
  <c r="CJ32" s="1"/>
  <c r="BR22"/>
  <c r="BU22" s="1"/>
  <c r="CC22"/>
  <c r="CI22" s="1"/>
  <c r="CA29"/>
  <c r="CG29" s="1"/>
  <c r="CA30"/>
  <c r="CG30" s="1"/>
  <c r="CC32"/>
  <c r="CI32" s="1"/>
  <c r="BP37"/>
  <c r="BS37" s="1"/>
  <c r="CF37"/>
  <c r="CL37" s="1"/>
  <c r="CA40"/>
  <c r="CG40" s="1"/>
  <c r="CD22"/>
  <c r="CJ22" s="1"/>
  <c r="BQ22"/>
  <c r="BT22" s="1"/>
  <c r="CB22"/>
  <c r="CH22" s="1"/>
  <c r="BR26"/>
  <c r="BU26" s="1"/>
  <c r="CO29"/>
  <c r="CR29" s="1"/>
  <c r="CB32"/>
  <c r="CH32" s="1"/>
  <c r="CE37"/>
  <c r="CK37" s="1"/>
  <c r="CO22"/>
  <c r="CE32"/>
  <c r="CK32" s="1"/>
  <c r="CO37"/>
  <c r="CQ37" s="1"/>
  <c r="CA22"/>
  <c r="CG22" s="1"/>
  <c r="CC24"/>
  <c r="CI24" s="1"/>
  <c r="BQ29"/>
  <c r="BT29" s="1"/>
  <c r="CA32"/>
  <c r="CG32" s="1"/>
  <c r="CE35"/>
  <c r="CK35" s="1"/>
  <c r="CB36"/>
  <c r="CH36" s="1"/>
  <c r="CD37"/>
  <c r="CJ37" s="1"/>
  <c r="CO38"/>
  <c r="BP40"/>
  <c r="BS40" s="1"/>
  <c r="CC21"/>
  <c r="CI21" s="1"/>
  <c r="V36"/>
  <c r="N36" s="1"/>
  <c r="P36" s="1"/>
  <c r="BQ30" i="41"/>
  <c r="BT30" s="1"/>
  <c r="BR34"/>
  <c r="BU34" s="1"/>
  <c r="CO38"/>
  <c r="BQ22"/>
  <c r="BT22" s="1"/>
  <c r="CF22"/>
  <c r="CL22" s="1"/>
  <c r="CA23"/>
  <c r="CG23" s="1"/>
  <c r="BP24"/>
  <c r="BS24" s="1"/>
  <c r="BQ29"/>
  <c r="BT29" s="1"/>
  <c r="CO29"/>
  <c r="CQ29" s="1"/>
  <c r="BP30"/>
  <c r="BS30" s="1"/>
  <c r="CD30"/>
  <c r="CJ30" s="1"/>
  <c r="BR33"/>
  <c r="BU33" s="1"/>
  <c r="BQ37"/>
  <c r="BT37" s="1"/>
  <c r="CA39"/>
  <c r="CG39" s="1"/>
  <c r="BP40"/>
  <c r="BS40" s="1"/>
  <c r="CO35"/>
  <c r="CE35"/>
  <c r="CK35" s="1"/>
  <c r="CB22"/>
  <c r="CH22" s="1"/>
  <c r="BR23"/>
  <c r="BU23" s="1"/>
  <c r="CF24"/>
  <c r="CL24" s="1"/>
  <c r="CE27"/>
  <c r="CK27" s="1"/>
  <c r="CA28"/>
  <c r="CG28" s="1"/>
  <c r="CE29"/>
  <c r="CK29" s="1"/>
  <c r="CA30"/>
  <c r="CG30" s="1"/>
  <c r="CD32"/>
  <c r="CJ32" s="1"/>
  <c r="CC33"/>
  <c r="CI33" s="1"/>
  <c r="CD35"/>
  <c r="CJ35" s="1"/>
  <c r="CA36"/>
  <c r="CG36" s="1"/>
  <c r="CD37"/>
  <c r="CJ37" s="1"/>
  <c r="BR38"/>
  <c r="BU38" s="1"/>
  <c r="CC38"/>
  <c r="CI38" s="1"/>
  <c r="BR39"/>
  <c r="BU39" s="1"/>
  <c r="CE40"/>
  <c r="CK40" s="1"/>
  <c r="CO27"/>
  <c r="CF29"/>
  <c r="CL29" s="1"/>
  <c r="BQ23"/>
  <c r="BT23" s="1"/>
  <c r="CE24"/>
  <c r="CK24" s="1"/>
  <c r="CD27"/>
  <c r="CJ27" s="1"/>
  <c r="CD29"/>
  <c r="CJ29" s="1"/>
  <c r="CB33"/>
  <c r="CH33" s="1"/>
  <c r="CC35"/>
  <c r="CI35" s="1"/>
  <c r="CC37"/>
  <c r="CI37" s="1"/>
  <c r="BQ38"/>
  <c r="BT38" s="1"/>
  <c r="CB38"/>
  <c r="CH38" s="1"/>
  <c r="BQ39"/>
  <c r="BT39" s="1"/>
  <c r="CD40"/>
  <c r="CJ40" s="1"/>
  <c r="CF38"/>
  <c r="CL38" s="1"/>
  <c r="CD38"/>
  <c r="CJ38" s="1"/>
  <c r="CD24"/>
  <c r="CJ24" s="1"/>
  <c r="CC27"/>
  <c r="CI27" s="1"/>
  <c r="CB29"/>
  <c r="CH29" s="1"/>
  <c r="CO30"/>
  <c r="CA33"/>
  <c r="CG33" s="1"/>
  <c r="CB35"/>
  <c r="CH35" s="1"/>
  <c r="CB37"/>
  <c r="CH37" s="1"/>
  <c r="CA38"/>
  <c r="CG38" s="1"/>
  <c r="CC40"/>
  <c r="CI40" s="1"/>
  <c r="CC21"/>
  <c r="CI21" s="1"/>
  <c r="CB21"/>
  <c r="CH21" s="1"/>
  <c r="V36"/>
  <c r="N36" s="1"/>
  <c r="P36" s="1"/>
  <c r="CO22" i="40"/>
  <c r="BQ26"/>
  <c r="BT26" s="1"/>
  <c r="BQ29"/>
  <c r="BT29" s="1"/>
  <c r="BP24"/>
  <c r="BS24" s="1"/>
  <c r="BR25"/>
  <c r="BU25" s="1"/>
  <c r="BP29"/>
  <c r="BS29" s="1"/>
  <c r="CF29"/>
  <c r="CL29" s="1"/>
  <c r="CF30"/>
  <c r="CL30" s="1"/>
  <c r="CF32"/>
  <c r="CL32" s="1"/>
  <c r="CC33"/>
  <c r="CI33" s="1"/>
  <c r="CC35"/>
  <c r="CI35" s="1"/>
  <c r="CB37"/>
  <c r="CH37" s="1"/>
  <c r="CC38"/>
  <c r="CI38" s="1"/>
  <c r="CE40"/>
  <c r="CK40" s="1"/>
  <c r="CF22"/>
  <c r="CL22" s="1"/>
  <c r="CE29"/>
  <c r="CK29" s="1"/>
  <c r="CD29"/>
  <c r="CJ29" s="1"/>
  <c r="BR22"/>
  <c r="BU22" s="1"/>
  <c r="CC22"/>
  <c r="CI22" s="1"/>
  <c r="CE24"/>
  <c r="CK24" s="1"/>
  <c r="CC29"/>
  <c r="CI29" s="1"/>
  <c r="BQ37"/>
  <c r="BT37" s="1"/>
  <c r="CB40"/>
  <c r="CH40" s="1"/>
  <c r="CO37"/>
  <c r="CQ37" s="1"/>
  <c r="BQ22"/>
  <c r="BT22" s="1"/>
  <c r="CB22"/>
  <c r="CH22" s="1"/>
  <c r="BR23"/>
  <c r="BU23" s="1"/>
  <c r="CD24"/>
  <c r="CJ24" s="1"/>
  <c r="CA25"/>
  <c r="CG25" s="1"/>
  <c r="CB29"/>
  <c r="CH29" s="1"/>
  <c r="CA30"/>
  <c r="CG30" s="1"/>
  <c r="CM30" s="1"/>
  <c r="CA32"/>
  <c r="CG32" s="1"/>
  <c r="BR34"/>
  <c r="BU34" s="1"/>
  <c r="BP37"/>
  <c r="BS37" s="1"/>
  <c r="CF37"/>
  <c r="CL37" s="1"/>
  <c r="CA40"/>
  <c r="CG40" s="1"/>
  <c r="CD22"/>
  <c r="CJ22" s="1"/>
  <c r="CF24"/>
  <c r="CL24" s="1"/>
  <c r="CA22"/>
  <c r="CG22" s="1"/>
  <c r="CC24"/>
  <c r="CI24" s="1"/>
  <c r="BR28"/>
  <c r="BU28" s="1"/>
  <c r="CA29"/>
  <c r="CG29" s="1"/>
  <c r="CO29"/>
  <c r="CQ29" s="1"/>
  <c r="CE37"/>
  <c r="CK37" s="1"/>
  <c r="BR21"/>
  <c r="BU21" s="1"/>
  <c r="BP21"/>
  <c r="BS21" s="1"/>
  <c r="CC21"/>
  <c r="CI21" s="1"/>
  <c r="V36"/>
  <c r="N36" s="1"/>
  <c r="P36" s="1"/>
  <c r="CE22" i="39"/>
  <c r="CK22" s="1"/>
  <c r="CD22"/>
  <c r="CJ22" s="1"/>
  <c r="CO27"/>
  <c r="CF29"/>
  <c r="CL29" s="1"/>
  <c r="CO37"/>
  <c r="CQ37" s="1"/>
  <c r="CD38"/>
  <c r="CJ38" s="1"/>
  <c r="CE40"/>
  <c r="CK40" s="1"/>
  <c r="CF22"/>
  <c r="CL22" s="1"/>
  <c r="CF38"/>
  <c r="CL38" s="1"/>
  <c r="CC22"/>
  <c r="CI22" s="1"/>
  <c r="CE27"/>
  <c r="CK27" s="1"/>
  <c r="CB28"/>
  <c r="CH28" s="1"/>
  <c r="CE29"/>
  <c r="CK29" s="1"/>
  <c r="CC38"/>
  <c r="CI38" s="1"/>
  <c r="CD40"/>
  <c r="CJ40" s="1"/>
  <c r="CB22"/>
  <c r="CH22" s="1"/>
  <c r="CD27"/>
  <c r="CJ27" s="1"/>
  <c r="CA28"/>
  <c r="CG28" s="1"/>
  <c r="CD29"/>
  <c r="CJ29" s="1"/>
  <c r="CA31"/>
  <c r="CG31" s="1"/>
  <c r="BR34"/>
  <c r="BU34" s="1"/>
  <c r="CF37"/>
  <c r="CL37" s="1"/>
  <c r="CB38"/>
  <c r="CH38" s="1"/>
  <c r="CC40"/>
  <c r="CI40" s="1"/>
  <c r="CO29"/>
  <c r="CQ29" s="1"/>
  <c r="CE38"/>
  <c r="CK38" s="1"/>
  <c r="CA22"/>
  <c r="CG22" s="1"/>
  <c r="CO22"/>
  <c r="CQ22" s="1"/>
  <c r="CP23"/>
  <c r="CF24"/>
  <c r="CL24" s="1"/>
  <c r="CC27"/>
  <c r="CI27" s="1"/>
  <c r="CB29"/>
  <c r="CH29" s="1"/>
  <c r="BR33"/>
  <c r="BU33" s="1"/>
  <c r="CO35"/>
  <c r="CB36"/>
  <c r="CH36" s="1"/>
  <c r="CM36" s="1"/>
  <c r="CE37"/>
  <c r="CK37" s="1"/>
  <c r="CA38"/>
  <c r="CG38" s="1"/>
  <c r="CO38"/>
  <c r="CR38" s="1"/>
  <c r="BR21"/>
  <c r="BU21" s="1"/>
  <c r="V36"/>
  <c r="N36" s="1"/>
  <c r="P36" s="1"/>
  <c r="CC22" i="38"/>
  <c r="CI22" s="1"/>
  <c r="BQ23"/>
  <c r="BT23" s="1"/>
  <c r="CD24"/>
  <c r="CJ24" s="1"/>
  <c r="CC25"/>
  <c r="CI25" s="1"/>
  <c r="CC27"/>
  <c r="CI27" s="1"/>
  <c r="CB29"/>
  <c r="CH29" s="1"/>
  <c r="CF30"/>
  <c r="CL30" s="1"/>
  <c r="CF32"/>
  <c r="CL32" s="1"/>
  <c r="CO35"/>
  <c r="CF37"/>
  <c r="CL37" s="1"/>
  <c r="CC38"/>
  <c r="CI38" s="1"/>
  <c r="CC24"/>
  <c r="CI24" s="1"/>
  <c r="CB25"/>
  <c r="CH25" s="1"/>
  <c r="CB27"/>
  <c r="CH27" s="1"/>
  <c r="BR28"/>
  <c r="BU28" s="1"/>
  <c r="CA29"/>
  <c r="CG29" s="1"/>
  <c r="BQ30"/>
  <c r="BT30" s="1"/>
  <c r="CE30"/>
  <c r="CK30" s="1"/>
  <c r="BR31"/>
  <c r="BU31" s="1"/>
  <c r="CE32"/>
  <c r="CK32" s="1"/>
  <c r="CE35"/>
  <c r="CK35" s="1"/>
  <c r="CB36"/>
  <c r="CH36" s="1"/>
  <c r="CE37"/>
  <c r="CK37" s="1"/>
  <c r="CB38"/>
  <c r="CH38" s="1"/>
  <c r="CO37"/>
  <c r="CQ37" s="1"/>
  <c r="BP30"/>
  <c r="BS30" s="1"/>
  <c r="CD30"/>
  <c r="CJ30" s="1"/>
  <c r="BQ31"/>
  <c r="BT31" s="1"/>
  <c r="CD32"/>
  <c r="CJ32" s="1"/>
  <c r="CC33"/>
  <c r="CI33" s="1"/>
  <c r="CD35"/>
  <c r="CJ35" s="1"/>
  <c r="CA36"/>
  <c r="CG36" s="1"/>
  <c r="CD37"/>
  <c r="CJ37" s="1"/>
  <c r="CA38"/>
  <c r="CG38" s="1"/>
  <c r="BR39"/>
  <c r="BU39" s="1"/>
  <c r="CF40"/>
  <c r="CL40" s="1"/>
  <c r="BP24"/>
  <c r="BS24" s="1"/>
  <c r="BQ29"/>
  <c r="BT29" s="1"/>
  <c r="CC30"/>
  <c r="CI30" s="1"/>
  <c r="CC32"/>
  <c r="CI32" s="1"/>
  <c r="CB33"/>
  <c r="CH33" s="1"/>
  <c r="CC35"/>
  <c r="CI35" s="1"/>
  <c r="CB37"/>
  <c r="CH37" s="1"/>
  <c r="CE40"/>
  <c r="CK40" s="1"/>
  <c r="CN40" s="1"/>
  <c r="BR21"/>
  <c r="BU21" s="1"/>
  <c r="V36"/>
  <c r="N36" s="1"/>
  <c r="P36" s="1"/>
  <c r="CB22" i="37"/>
  <c r="CH22" s="1"/>
  <c r="CB29"/>
  <c r="CH29" s="1"/>
  <c r="CO30"/>
  <c r="CO38"/>
  <c r="CA22"/>
  <c r="CG22" s="1"/>
  <c r="CO22"/>
  <c r="CR22" s="1"/>
  <c r="CE27"/>
  <c r="CK27" s="1"/>
  <c r="CB28"/>
  <c r="CH28" s="1"/>
  <c r="CA29"/>
  <c r="CG29" s="1"/>
  <c r="BQ30"/>
  <c r="BT30" s="1"/>
  <c r="BP32"/>
  <c r="BS32" s="1"/>
  <c r="BQ37"/>
  <c r="BT37" s="1"/>
  <c r="CA23"/>
  <c r="CG23" s="1"/>
  <c r="CF24"/>
  <c r="CL24" s="1"/>
  <c r="CC25"/>
  <c r="CI25" s="1"/>
  <c r="CD27"/>
  <c r="CJ27" s="1"/>
  <c r="CF30"/>
  <c r="CL30" s="1"/>
  <c r="BQ36"/>
  <c r="BT36" s="1"/>
  <c r="BP37"/>
  <c r="BS37" s="1"/>
  <c r="CF40"/>
  <c r="CL40" s="1"/>
  <c r="CE24"/>
  <c r="CK24" s="1"/>
  <c r="CB25"/>
  <c r="CH25" s="1"/>
  <c r="CB27"/>
  <c r="CH27" s="1"/>
  <c r="BQ29"/>
  <c r="BT29" s="1"/>
  <c r="CO29"/>
  <c r="CR29" s="1"/>
  <c r="CD30"/>
  <c r="CJ30" s="1"/>
  <c r="CF32"/>
  <c r="CL32" s="1"/>
  <c r="BR34"/>
  <c r="BU34" s="1"/>
  <c r="CE40"/>
  <c r="CK40" s="1"/>
  <c r="V36"/>
  <c r="N36" s="1"/>
  <c r="P36" s="1"/>
  <c r="CC21"/>
  <c r="CI21" s="1"/>
  <c r="CB21"/>
  <c r="CH21" s="1"/>
  <c r="CC24" i="36"/>
  <c r="CI24" s="1"/>
  <c r="BR26"/>
  <c r="BU26" s="1"/>
  <c r="CB30"/>
  <c r="CH30" s="1"/>
  <c r="BQ34"/>
  <c r="BT34" s="1"/>
  <c r="BQ22"/>
  <c r="BT22" s="1"/>
  <c r="CE22"/>
  <c r="CK22" s="1"/>
  <c r="CA24"/>
  <c r="CG24" s="1"/>
  <c r="CE27"/>
  <c r="CK27" s="1"/>
  <c r="CN27" s="1"/>
  <c r="CB28"/>
  <c r="CH28" s="1"/>
  <c r="CF29"/>
  <c r="CL29" s="1"/>
  <c r="CA30"/>
  <c r="CG30" s="1"/>
  <c r="CO30"/>
  <c r="CR30" s="1"/>
  <c r="CA31"/>
  <c r="CG31" s="1"/>
  <c r="BP32"/>
  <c r="BS32" s="1"/>
  <c r="BR33"/>
  <c r="BU33" s="1"/>
  <c r="CE35"/>
  <c r="CK35" s="1"/>
  <c r="CB36"/>
  <c r="CH36" s="1"/>
  <c r="CE37"/>
  <c r="CK37" s="1"/>
  <c r="CB22"/>
  <c r="CH22" s="1"/>
  <c r="CC25"/>
  <c r="CI25" s="1"/>
  <c r="CB27"/>
  <c r="CH27" s="1"/>
  <c r="CB29"/>
  <c r="CH29" s="1"/>
  <c r="CF30"/>
  <c r="CL30" s="1"/>
  <c r="BR31"/>
  <c r="BU31" s="1"/>
  <c r="CE32"/>
  <c r="CK32" s="1"/>
  <c r="CB33"/>
  <c r="CH33" s="1"/>
  <c r="CB35"/>
  <c r="CH35" s="1"/>
  <c r="CA37"/>
  <c r="CG37" s="1"/>
  <c r="BQ38"/>
  <c r="BT38" s="1"/>
  <c r="CF38"/>
  <c r="CL38" s="1"/>
  <c r="CF40"/>
  <c r="CL40" s="1"/>
  <c r="CA22"/>
  <c r="CG22" s="1"/>
  <c r="CO22"/>
  <c r="CR22" s="1"/>
  <c r="CF24"/>
  <c r="CL24" s="1"/>
  <c r="CB25"/>
  <c r="CH25" s="1"/>
  <c r="BR28"/>
  <c r="BU28" s="1"/>
  <c r="CA29"/>
  <c r="CG29" s="1"/>
  <c r="BQ30"/>
  <c r="BT30" s="1"/>
  <c r="CE30"/>
  <c r="CK30" s="1"/>
  <c r="BQ31"/>
  <c r="BT31" s="1"/>
  <c r="BV31" s="1"/>
  <c r="BW31" s="1"/>
  <c r="CD32"/>
  <c r="CJ32" s="1"/>
  <c r="BR36"/>
  <c r="BU36" s="1"/>
  <c r="BP38"/>
  <c r="BS38" s="1"/>
  <c r="BR39"/>
  <c r="BU39" s="1"/>
  <c r="CE40"/>
  <c r="CK40" s="1"/>
  <c r="CA23"/>
  <c r="CG23" s="1"/>
  <c r="CE24"/>
  <c r="CK24" s="1"/>
  <c r="CA25"/>
  <c r="CG25" s="1"/>
  <c r="BQ28"/>
  <c r="BT28" s="1"/>
  <c r="BP30"/>
  <c r="BS30" s="1"/>
  <c r="CD30"/>
  <c r="CJ30" s="1"/>
  <c r="CC32"/>
  <c r="CI32" s="1"/>
  <c r="BQ36"/>
  <c r="BT36" s="1"/>
  <c r="BQ37"/>
  <c r="BT37" s="1"/>
  <c r="CO37"/>
  <c r="CQ37" s="1"/>
  <c r="CD40"/>
  <c r="CJ40" s="1"/>
  <c r="BR21"/>
  <c r="BU21" s="1"/>
  <c r="BP21"/>
  <c r="BS21" s="1"/>
  <c r="CC21"/>
  <c r="CI21" s="1"/>
  <c r="V36"/>
  <c r="N36" s="1"/>
  <c r="P36" s="1"/>
  <c r="CE24" i="35"/>
  <c r="CK24" s="1"/>
  <c r="CD24"/>
  <c r="CJ24" s="1"/>
  <c r="BR26"/>
  <c r="BU26" s="1"/>
  <c r="CO29"/>
  <c r="CQ29" s="1"/>
  <c r="CB32"/>
  <c r="CH32" s="1"/>
  <c r="BP37"/>
  <c r="BS37" s="1"/>
  <c r="CF37"/>
  <c r="CL37" s="1"/>
  <c r="CA40"/>
  <c r="CG40" s="1"/>
  <c r="CO37"/>
  <c r="CQ37" s="1"/>
  <c r="CA22"/>
  <c r="CG22" s="1"/>
  <c r="BR23"/>
  <c r="BU23" s="1"/>
  <c r="CC24"/>
  <c r="CI24" s="1"/>
  <c r="BQ26"/>
  <c r="BT26" s="1"/>
  <c r="BQ29"/>
  <c r="BT29" s="1"/>
  <c r="BR33"/>
  <c r="BU33" s="1"/>
  <c r="CE35"/>
  <c r="CK35" s="1"/>
  <c r="CE37"/>
  <c r="CK37" s="1"/>
  <c r="CF24"/>
  <c r="CL24" s="1"/>
  <c r="BQ23"/>
  <c r="BT23" s="1"/>
  <c r="BV23" s="1"/>
  <c r="BW23" s="1"/>
  <c r="CB24"/>
  <c r="CH24" s="1"/>
  <c r="CE27"/>
  <c r="CK27" s="1"/>
  <c r="BP29"/>
  <c r="BS29" s="1"/>
  <c r="BV29" s="1"/>
  <c r="BW29" s="1"/>
  <c r="CF29"/>
  <c r="CL29" s="1"/>
  <c r="BQ33"/>
  <c r="BT33" s="1"/>
  <c r="CC33"/>
  <c r="CI33" s="1"/>
  <c r="CD35"/>
  <c r="CJ35" s="1"/>
  <c r="CB36"/>
  <c r="CH36" s="1"/>
  <c r="CD37"/>
  <c r="CJ37" s="1"/>
  <c r="CO38"/>
  <c r="CA24"/>
  <c r="CG24" s="1"/>
  <c r="CD27"/>
  <c r="CJ27" s="1"/>
  <c r="CB28"/>
  <c r="CH28" s="1"/>
  <c r="CE29"/>
  <c r="CK29" s="1"/>
  <c r="CO30"/>
  <c r="CA31"/>
  <c r="CG31" s="1"/>
  <c r="BP32"/>
  <c r="BS32" s="1"/>
  <c r="CB33"/>
  <c r="CH33" s="1"/>
  <c r="CC35"/>
  <c r="CI35" s="1"/>
  <c r="CA36"/>
  <c r="CG36" s="1"/>
  <c r="CC37"/>
  <c r="CI37" s="1"/>
  <c r="CD38"/>
  <c r="CJ38" s="1"/>
  <c r="CA39"/>
  <c r="CG39" s="1"/>
  <c r="CF40"/>
  <c r="CL40" s="1"/>
  <c r="BQ21"/>
  <c r="BT21" s="1"/>
  <c r="CB21"/>
  <c r="CH21" s="1"/>
  <c r="CA21"/>
  <c r="CG21" s="1"/>
  <c r="V36"/>
  <c r="N36" s="1"/>
  <c r="P36" s="1"/>
  <c r="BQ26" i="34"/>
  <c r="BT26" s="1"/>
  <c r="BQ37"/>
  <c r="BT37" s="1"/>
  <c r="CB22"/>
  <c r="CH22" s="1"/>
  <c r="CC24"/>
  <c r="CI24" s="1"/>
  <c r="CB25"/>
  <c r="CH25" s="1"/>
  <c r="BP32"/>
  <c r="BS32" s="1"/>
  <c r="BP37"/>
  <c r="BS37" s="1"/>
  <c r="CF37"/>
  <c r="CL37" s="1"/>
  <c r="CD37"/>
  <c r="CJ37" s="1"/>
  <c r="CD27"/>
  <c r="CJ27" s="1"/>
  <c r="CD30"/>
  <c r="CJ30" s="1"/>
  <c r="CE32"/>
  <c r="CK32" s="1"/>
  <c r="CD35"/>
  <c r="CJ35" s="1"/>
  <c r="CC37"/>
  <c r="CI37" s="1"/>
  <c r="CO38"/>
  <c r="CF40"/>
  <c r="CL40" s="1"/>
  <c r="CE27"/>
  <c r="CK27" s="1"/>
  <c r="CE35"/>
  <c r="CK35" s="1"/>
  <c r="BR30"/>
  <c r="BU30" s="1"/>
  <c r="CC30"/>
  <c r="CI30" s="1"/>
  <c r="CD32"/>
  <c r="CJ32" s="1"/>
  <c r="CC35"/>
  <c r="CI35" s="1"/>
  <c r="CB37"/>
  <c r="CH37" s="1"/>
  <c r="CD38"/>
  <c r="CJ38" s="1"/>
  <c r="CE40"/>
  <c r="CK40" s="1"/>
  <c r="CO37"/>
  <c r="CR37" s="1"/>
  <c r="CE37"/>
  <c r="CK37" s="1"/>
  <c r="CO30"/>
  <c r="CF32"/>
  <c r="CL32" s="1"/>
  <c r="BR23"/>
  <c r="BU23" s="1"/>
  <c r="CC27"/>
  <c r="CI27" s="1"/>
  <c r="BR22"/>
  <c r="BU22" s="1"/>
  <c r="CO22"/>
  <c r="CF24"/>
  <c r="CL24" s="1"/>
  <c r="BR25"/>
  <c r="BU25" s="1"/>
  <c r="CB27"/>
  <c r="CH27" s="1"/>
  <c r="CO29"/>
  <c r="CR29" s="1"/>
  <c r="CB30"/>
  <c r="CH30" s="1"/>
  <c r="CC32"/>
  <c r="CI32" s="1"/>
  <c r="CC33"/>
  <c r="CI33" s="1"/>
  <c r="CB35"/>
  <c r="CH35" s="1"/>
  <c r="CA37"/>
  <c r="CG37" s="1"/>
  <c r="CC38"/>
  <c r="CI38" s="1"/>
  <c r="CD40"/>
  <c r="CJ40" s="1"/>
  <c r="R4" i="38"/>
  <c r="AH4" s="1"/>
  <c r="AI6" i="39"/>
  <c r="R4" i="42"/>
  <c r="AH4" s="1"/>
  <c r="AI6" i="40"/>
  <c r="R4" i="37"/>
  <c r="AH4" s="1"/>
  <c r="V33" i="43"/>
  <c r="N33" s="1"/>
  <c r="P33" s="1"/>
  <c r="V22"/>
  <c r="N22" s="1"/>
  <c r="P22" s="1"/>
  <c r="CP23"/>
  <c r="CO26"/>
  <c r="CP31"/>
  <c r="V38"/>
  <c r="N38" s="1"/>
  <c r="P38" s="1"/>
  <c r="L23"/>
  <c r="L31"/>
  <c r="CP36"/>
  <c r="CO39"/>
  <c r="L28"/>
  <c r="CF31"/>
  <c r="CL31" s="1"/>
  <c r="V32"/>
  <c r="N32" s="1"/>
  <c r="P32" s="1"/>
  <c r="AB21"/>
  <c r="CO21"/>
  <c r="AC22"/>
  <c r="CP22"/>
  <c r="Z23"/>
  <c r="CE23"/>
  <c r="CK23" s="1"/>
  <c r="AE24"/>
  <c r="L25"/>
  <c r="AB25"/>
  <c r="CO25"/>
  <c r="CD26"/>
  <c r="CJ26" s="1"/>
  <c r="AD27"/>
  <c r="CA27"/>
  <c r="CG27" s="1"/>
  <c r="AA28"/>
  <c r="CF28"/>
  <c r="CL28" s="1"/>
  <c r="V29"/>
  <c r="AC30"/>
  <c r="CP30"/>
  <c r="Z31"/>
  <c r="CE31"/>
  <c r="CK31" s="1"/>
  <c r="AE32"/>
  <c r="L33"/>
  <c r="AB33"/>
  <c r="CO33"/>
  <c r="CD34"/>
  <c r="CJ34" s="1"/>
  <c r="AD35"/>
  <c r="CA35"/>
  <c r="CG35" s="1"/>
  <c r="AA36"/>
  <c r="CF36"/>
  <c r="CL36" s="1"/>
  <c r="V37"/>
  <c r="N37" s="1"/>
  <c r="P37" s="1"/>
  <c r="AC38"/>
  <c r="CP38"/>
  <c r="Z39"/>
  <c r="CE39"/>
  <c r="CK39" s="1"/>
  <c r="AE40"/>
  <c r="L37"/>
  <c r="CF26"/>
  <c r="CL26" s="1"/>
  <c r="V27"/>
  <c r="CO31"/>
  <c r="CF34"/>
  <c r="CL34" s="1"/>
  <c r="V35"/>
  <c r="N35" s="1"/>
  <c r="P35" s="1"/>
  <c r="L39"/>
  <c r="CP21"/>
  <c r="CE26"/>
  <c r="CK26" s="1"/>
  <c r="L36"/>
  <c r="CF21"/>
  <c r="CL21" s="1"/>
  <c r="L22"/>
  <c r="CD23"/>
  <c r="CJ23" s="1"/>
  <c r="AD24"/>
  <c r="AA25"/>
  <c r="CF25"/>
  <c r="CL25" s="1"/>
  <c r="V26"/>
  <c r="N26" s="1"/>
  <c r="P26" s="1"/>
  <c r="CC26"/>
  <c r="CI26" s="1"/>
  <c r="AC27"/>
  <c r="BR27"/>
  <c r="BU27" s="1"/>
  <c r="CP27"/>
  <c r="Z28"/>
  <c r="CE28"/>
  <c r="CK28" s="1"/>
  <c r="AE29"/>
  <c r="L30"/>
  <c r="AB30"/>
  <c r="CD31"/>
  <c r="CJ31" s="1"/>
  <c r="AD32"/>
  <c r="AA33"/>
  <c r="CF33"/>
  <c r="CL33" s="1"/>
  <c r="V34"/>
  <c r="N34" s="1"/>
  <c r="P34" s="1"/>
  <c r="CC34"/>
  <c r="CI34" s="1"/>
  <c r="AC35"/>
  <c r="BR35"/>
  <c r="BU35" s="1"/>
  <c r="CP35"/>
  <c r="Z36"/>
  <c r="CE36"/>
  <c r="CK36" s="1"/>
  <c r="AE37"/>
  <c r="L38"/>
  <c r="AB38"/>
  <c r="CD39"/>
  <c r="CJ39" s="1"/>
  <c r="AD40"/>
  <c r="CP26"/>
  <c r="CO23"/>
  <c r="CP28"/>
  <c r="CP33"/>
  <c r="CF39"/>
  <c r="CL39" s="1"/>
  <c r="M17"/>
  <c r="Z21"/>
  <c r="CE21"/>
  <c r="CK21" s="1"/>
  <c r="AA22"/>
  <c r="CF22"/>
  <c r="CL22" s="1"/>
  <c r="V23"/>
  <c r="CC23"/>
  <c r="CI23" s="1"/>
  <c r="AC24"/>
  <c r="BR24"/>
  <c r="BU24" s="1"/>
  <c r="BV24" s="1"/>
  <c r="BW24" s="1"/>
  <c r="CP24"/>
  <c r="CR24" s="1"/>
  <c r="Z25"/>
  <c r="CE25"/>
  <c r="CK25" s="1"/>
  <c r="AE26"/>
  <c r="CB26"/>
  <c r="CH26" s="1"/>
  <c r="L27"/>
  <c r="AB27"/>
  <c r="BQ27"/>
  <c r="BT27" s="1"/>
  <c r="CO27"/>
  <c r="CD28"/>
  <c r="CJ28" s="1"/>
  <c r="AD29"/>
  <c r="AA30"/>
  <c r="CF30"/>
  <c r="CL30" s="1"/>
  <c r="V31"/>
  <c r="N31" s="1"/>
  <c r="P31" s="1"/>
  <c r="CC31"/>
  <c r="CI31" s="1"/>
  <c r="AC32"/>
  <c r="BR32"/>
  <c r="BU32" s="1"/>
  <c r="CP32"/>
  <c r="CQ32" s="1"/>
  <c r="Z33"/>
  <c r="CE33"/>
  <c r="CK33" s="1"/>
  <c r="AE34"/>
  <c r="CB34"/>
  <c r="CH34" s="1"/>
  <c r="L35"/>
  <c r="AB35"/>
  <c r="BQ35"/>
  <c r="BT35" s="1"/>
  <c r="CO35"/>
  <c r="CD36"/>
  <c r="CJ36" s="1"/>
  <c r="AD37"/>
  <c r="AA38"/>
  <c r="CF38"/>
  <c r="CL38" s="1"/>
  <c r="V39"/>
  <c r="N39" s="1"/>
  <c r="P39" s="1"/>
  <c r="CC39"/>
  <c r="CI39" s="1"/>
  <c r="AC40"/>
  <c r="BR40"/>
  <c r="BU40" s="1"/>
  <c r="CP40"/>
  <c r="CR40" s="1"/>
  <c r="V21"/>
  <c r="N21" s="1"/>
  <c r="P21" s="1"/>
  <c r="V25"/>
  <c r="N25" s="1"/>
  <c r="P25" s="1"/>
  <c r="L29"/>
  <c r="CP34"/>
  <c r="L26"/>
  <c r="V30"/>
  <c r="N30" s="1"/>
  <c r="P30" s="1"/>
  <c r="L34"/>
  <c r="CO34"/>
  <c r="CP39"/>
  <c r="CF23"/>
  <c r="CL23" s="1"/>
  <c r="V24"/>
  <c r="CP25"/>
  <c r="CO28"/>
  <c r="CE34"/>
  <c r="CK34" s="1"/>
  <c r="CO36"/>
  <c r="V40"/>
  <c r="N40" s="1"/>
  <c r="P40" s="1"/>
  <c r="Z22"/>
  <c r="AE23"/>
  <c r="L24"/>
  <c r="AB24"/>
  <c r="AD26"/>
  <c r="AA27"/>
  <c r="V28"/>
  <c r="N28" s="1"/>
  <c r="P28" s="1"/>
  <c r="AC29"/>
  <c r="Z30"/>
  <c r="AE31"/>
  <c r="L32"/>
  <c r="AB32"/>
  <c r="AD34"/>
  <c r="AA35"/>
  <c r="AC37"/>
  <c r="Z38"/>
  <c r="AE39"/>
  <c r="CP31" i="42"/>
  <c r="CO34"/>
  <c r="CP28"/>
  <c r="CF34"/>
  <c r="CL34" s="1"/>
  <c r="V35"/>
  <c r="N35" s="1"/>
  <c r="P35" s="1"/>
  <c r="CP36"/>
  <c r="CO39"/>
  <c r="AB21"/>
  <c r="CO21"/>
  <c r="AC22"/>
  <c r="CP22"/>
  <c r="Z23"/>
  <c r="CE23"/>
  <c r="CK23" s="1"/>
  <c r="AE24"/>
  <c r="L25"/>
  <c r="AB25"/>
  <c r="CO25"/>
  <c r="CD26"/>
  <c r="CJ26" s="1"/>
  <c r="AD27"/>
  <c r="CA27"/>
  <c r="CG27" s="1"/>
  <c r="AA28"/>
  <c r="CF28"/>
  <c r="CL28" s="1"/>
  <c r="V29"/>
  <c r="N29" s="1"/>
  <c r="P29" s="1"/>
  <c r="AC30"/>
  <c r="CP30"/>
  <c r="Z31"/>
  <c r="CE31"/>
  <c r="CK31" s="1"/>
  <c r="AE32"/>
  <c r="L33"/>
  <c r="AB33"/>
  <c r="CO33"/>
  <c r="CD34"/>
  <c r="CJ34" s="1"/>
  <c r="AD35"/>
  <c r="CA35"/>
  <c r="CG35" s="1"/>
  <c r="AA36"/>
  <c r="CF36"/>
  <c r="CL36" s="1"/>
  <c r="V37"/>
  <c r="N37" s="1"/>
  <c r="P37" s="1"/>
  <c r="AC38"/>
  <c r="CP38"/>
  <c r="Z39"/>
  <c r="CE39"/>
  <c r="CK39" s="1"/>
  <c r="AE40"/>
  <c r="V25"/>
  <c r="N25" s="1"/>
  <c r="P25" s="1"/>
  <c r="CP26"/>
  <c r="L29"/>
  <c r="V33"/>
  <c r="N33" s="1"/>
  <c r="P33" s="1"/>
  <c r="L37"/>
  <c r="V22"/>
  <c r="CP23"/>
  <c r="CP39"/>
  <c r="CO23"/>
  <c r="CP21"/>
  <c r="CE26"/>
  <c r="CK26" s="1"/>
  <c r="L36"/>
  <c r="CF21"/>
  <c r="CL21" s="1"/>
  <c r="L22"/>
  <c r="CD23"/>
  <c r="CJ23" s="1"/>
  <c r="AD24"/>
  <c r="AA25"/>
  <c r="CF25"/>
  <c r="CL25" s="1"/>
  <c r="V26"/>
  <c r="N26" s="1"/>
  <c r="P26" s="1"/>
  <c r="CC26"/>
  <c r="CI26" s="1"/>
  <c r="AC27"/>
  <c r="BR27"/>
  <c r="BU27" s="1"/>
  <c r="CP27"/>
  <c r="Z28"/>
  <c r="CE28"/>
  <c r="CK28" s="1"/>
  <c r="AE29"/>
  <c r="L30"/>
  <c r="AB30"/>
  <c r="CD31"/>
  <c r="CJ31" s="1"/>
  <c r="AD32"/>
  <c r="AA33"/>
  <c r="CF33"/>
  <c r="CL33" s="1"/>
  <c r="V34"/>
  <c r="N34" s="1"/>
  <c r="P34" s="1"/>
  <c r="CC34"/>
  <c r="CI34" s="1"/>
  <c r="AC35"/>
  <c r="BR35"/>
  <c r="BU35" s="1"/>
  <c r="CP35"/>
  <c r="Z36"/>
  <c r="CE36"/>
  <c r="CK36" s="1"/>
  <c r="AE37"/>
  <c r="L38"/>
  <c r="AB38"/>
  <c r="CD39"/>
  <c r="CJ39" s="1"/>
  <c r="AD40"/>
  <c r="L26"/>
  <c r="L34"/>
  <c r="V38"/>
  <c r="N38" s="1"/>
  <c r="P38" s="1"/>
  <c r="V27"/>
  <c r="N27" s="1"/>
  <c r="P27" s="1"/>
  <c r="L31"/>
  <c r="CO31"/>
  <c r="CF23"/>
  <c r="CL23" s="1"/>
  <c r="CP25"/>
  <c r="CF31"/>
  <c r="CL31" s="1"/>
  <c r="V32"/>
  <c r="N32" s="1"/>
  <c r="P32" s="1"/>
  <c r="CE34"/>
  <c r="CK34" s="1"/>
  <c r="CO36"/>
  <c r="CF39"/>
  <c r="CL39" s="1"/>
  <c r="V40"/>
  <c r="N40" s="1"/>
  <c r="P40" s="1"/>
  <c r="M17"/>
  <c r="Z21"/>
  <c r="CE21"/>
  <c r="CK21" s="1"/>
  <c r="AA22"/>
  <c r="CF22"/>
  <c r="CL22" s="1"/>
  <c r="V23"/>
  <c r="N23" s="1"/>
  <c r="P23" s="1"/>
  <c r="CC23"/>
  <c r="CI23" s="1"/>
  <c r="AC24"/>
  <c r="BR24"/>
  <c r="BU24" s="1"/>
  <c r="CP24"/>
  <c r="CR24" s="1"/>
  <c r="Z25"/>
  <c r="CE25"/>
  <c r="CK25" s="1"/>
  <c r="AE26"/>
  <c r="CB26"/>
  <c r="CH26" s="1"/>
  <c r="L27"/>
  <c r="AB27"/>
  <c r="BQ27"/>
  <c r="BT27" s="1"/>
  <c r="CO27"/>
  <c r="CD28"/>
  <c r="CJ28" s="1"/>
  <c r="AD29"/>
  <c r="AA30"/>
  <c r="CF30"/>
  <c r="CL30" s="1"/>
  <c r="V31"/>
  <c r="N31" s="1"/>
  <c r="P31" s="1"/>
  <c r="CC31"/>
  <c r="CI31" s="1"/>
  <c r="AC32"/>
  <c r="BR32"/>
  <c r="BU32" s="1"/>
  <c r="CP32"/>
  <c r="CR32" s="1"/>
  <c r="Z33"/>
  <c r="CE33"/>
  <c r="CK33" s="1"/>
  <c r="AE34"/>
  <c r="CB34"/>
  <c r="CH34" s="1"/>
  <c r="L35"/>
  <c r="AB35"/>
  <c r="BQ35"/>
  <c r="BT35" s="1"/>
  <c r="CO35"/>
  <c r="CD36"/>
  <c r="CJ36" s="1"/>
  <c r="AD37"/>
  <c r="AA38"/>
  <c r="CF38"/>
  <c r="CL38" s="1"/>
  <c r="V39"/>
  <c r="N39" s="1"/>
  <c r="P39" s="1"/>
  <c r="CC39"/>
  <c r="CI39" s="1"/>
  <c r="AC40"/>
  <c r="BR40"/>
  <c r="BU40" s="1"/>
  <c r="CP40"/>
  <c r="CR40" s="1"/>
  <c r="CP34"/>
  <c r="CO26"/>
  <c r="V30"/>
  <c r="N30" s="1"/>
  <c r="P30" s="1"/>
  <c r="L23"/>
  <c r="CF26"/>
  <c r="CL26" s="1"/>
  <c r="L39"/>
  <c r="V24"/>
  <c r="L28"/>
  <c r="CO28"/>
  <c r="CP33"/>
  <c r="Z22"/>
  <c r="AE23"/>
  <c r="L24"/>
  <c r="AB24"/>
  <c r="AD26"/>
  <c r="AA27"/>
  <c r="V28"/>
  <c r="N28" s="1"/>
  <c r="P28" s="1"/>
  <c r="AC29"/>
  <c r="Z30"/>
  <c r="AE31"/>
  <c r="L32"/>
  <c r="AB32"/>
  <c r="AD34"/>
  <c r="AA35"/>
  <c r="AC37"/>
  <c r="Z38"/>
  <c r="AE39"/>
  <c r="L37" i="41"/>
  <c r="V22"/>
  <c r="N22" s="1"/>
  <c r="P22" s="1"/>
  <c r="L26"/>
  <c r="CO26"/>
  <c r="L23"/>
  <c r="L31"/>
  <c r="L39"/>
  <c r="CO39"/>
  <c r="CF23"/>
  <c r="CL23" s="1"/>
  <c r="CP25"/>
  <c r="CO36"/>
  <c r="AB21"/>
  <c r="BQ21"/>
  <c r="BT21" s="1"/>
  <c r="CO21"/>
  <c r="AC22"/>
  <c r="CP22"/>
  <c r="Z23"/>
  <c r="CE23"/>
  <c r="CK23" s="1"/>
  <c r="AE24"/>
  <c r="CB24"/>
  <c r="CH24" s="1"/>
  <c r="L25"/>
  <c r="AB25"/>
  <c r="BQ25"/>
  <c r="BT25" s="1"/>
  <c r="CO25"/>
  <c r="CD26"/>
  <c r="CJ26" s="1"/>
  <c r="AD27"/>
  <c r="CA27"/>
  <c r="CG27" s="1"/>
  <c r="AA28"/>
  <c r="CF28"/>
  <c r="CL28" s="1"/>
  <c r="V29"/>
  <c r="N29" s="1"/>
  <c r="P29" s="1"/>
  <c r="CC29"/>
  <c r="CI29" s="1"/>
  <c r="AC30"/>
  <c r="CP30"/>
  <c r="Z31"/>
  <c r="CE31"/>
  <c r="CK31" s="1"/>
  <c r="AE32"/>
  <c r="CB32"/>
  <c r="CH32" s="1"/>
  <c r="L33"/>
  <c r="AB33"/>
  <c r="BQ33"/>
  <c r="BT33" s="1"/>
  <c r="CO33"/>
  <c r="CD34"/>
  <c r="CJ34" s="1"/>
  <c r="AD35"/>
  <c r="CA35"/>
  <c r="CG35" s="1"/>
  <c r="AA36"/>
  <c r="CF36"/>
  <c r="CL36" s="1"/>
  <c r="V37"/>
  <c r="N37" s="1"/>
  <c r="P37" s="1"/>
  <c r="AC38"/>
  <c r="CP38"/>
  <c r="Z39"/>
  <c r="CE39"/>
  <c r="CK39" s="1"/>
  <c r="AE40"/>
  <c r="CB40"/>
  <c r="CH40" s="1"/>
  <c r="V25"/>
  <c r="N25" s="1"/>
  <c r="P25" s="1"/>
  <c r="CP26"/>
  <c r="CP23"/>
  <c r="V38"/>
  <c r="N38" s="1"/>
  <c r="P38" s="1"/>
  <c r="CF26"/>
  <c r="CL26" s="1"/>
  <c r="V27"/>
  <c r="N27" s="1"/>
  <c r="P27" s="1"/>
  <c r="CO31"/>
  <c r="CP36"/>
  <c r="CP21"/>
  <c r="CE26"/>
  <c r="CK26" s="1"/>
  <c r="CF39"/>
  <c r="CL39" s="1"/>
  <c r="CF21"/>
  <c r="CL21" s="1"/>
  <c r="L22"/>
  <c r="CD23"/>
  <c r="CJ23" s="1"/>
  <c r="AD24"/>
  <c r="CA24"/>
  <c r="CG24" s="1"/>
  <c r="AA25"/>
  <c r="CF25"/>
  <c r="CL25" s="1"/>
  <c r="V26"/>
  <c r="N26" s="1"/>
  <c r="P26" s="1"/>
  <c r="CC26"/>
  <c r="CI26" s="1"/>
  <c r="AC27"/>
  <c r="BR27"/>
  <c r="BU27" s="1"/>
  <c r="CP27"/>
  <c r="Z28"/>
  <c r="CE28"/>
  <c r="CK28" s="1"/>
  <c r="AE29"/>
  <c r="L30"/>
  <c r="AB30"/>
  <c r="CD31"/>
  <c r="CJ31" s="1"/>
  <c r="AD32"/>
  <c r="CA32"/>
  <c r="CG32" s="1"/>
  <c r="AA33"/>
  <c r="CF33"/>
  <c r="CL33" s="1"/>
  <c r="V34"/>
  <c r="N34" s="1"/>
  <c r="P34" s="1"/>
  <c r="CC34"/>
  <c r="CI34" s="1"/>
  <c r="AC35"/>
  <c r="BR35"/>
  <c r="BU35" s="1"/>
  <c r="CP35"/>
  <c r="Z36"/>
  <c r="CE36"/>
  <c r="CK36" s="1"/>
  <c r="AE37"/>
  <c r="L38"/>
  <c r="AB38"/>
  <c r="CD39"/>
  <c r="CJ39" s="1"/>
  <c r="AD40"/>
  <c r="L29"/>
  <c r="CP31"/>
  <c r="CP39"/>
  <c r="CF34"/>
  <c r="CL34" s="1"/>
  <c r="V35"/>
  <c r="N35" s="1"/>
  <c r="P35" s="1"/>
  <c r="V24"/>
  <c r="N24" s="1"/>
  <c r="P24" s="1"/>
  <c r="L28"/>
  <c r="CO28"/>
  <c r="CF31"/>
  <c r="CL31" s="1"/>
  <c r="V32"/>
  <c r="N32" s="1"/>
  <c r="P32" s="1"/>
  <c r="CP33"/>
  <c r="CE34"/>
  <c r="CK34" s="1"/>
  <c r="M17"/>
  <c r="CE21"/>
  <c r="CK21" s="1"/>
  <c r="V23"/>
  <c r="N23" s="1"/>
  <c r="P23" s="1"/>
  <c r="CC23"/>
  <c r="CI23" s="1"/>
  <c r="AC24"/>
  <c r="BR24"/>
  <c r="BU24" s="1"/>
  <c r="CP24"/>
  <c r="CR24" s="1"/>
  <c r="Z25"/>
  <c r="CE25"/>
  <c r="CK25" s="1"/>
  <c r="AE26"/>
  <c r="CB26"/>
  <c r="CH26" s="1"/>
  <c r="L27"/>
  <c r="AB27"/>
  <c r="BQ27"/>
  <c r="BT27" s="1"/>
  <c r="CD28"/>
  <c r="CJ28" s="1"/>
  <c r="AD29"/>
  <c r="AA30"/>
  <c r="V31"/>
  <c r="N31" s="1"/>
  <c r="P31" s="1"/>
  <c r="CC31"/>
  <c r="CI31" s="1"/>
  <c r="AC32"/>
  <c r="BR32"/>
  <c r="BU32" s="1"/>
  <c r="CP32"/>
  <c r="CR32" s="1"/>
  <c r="Z33"/>
  <c r="CE33"/>
  <c r="CK33" s="1"/>
  <c r="AE34"/>
  <c r="CB34"/>
  <c r="CH34" s="1"/>
  <c r="L35"/>
  <c r="AB35"/>
  <c r="BQ35"/>
  <c r="BT35" s="1"/>
  <c r="CD36"/>
  <c r="CJ36" s="1"/>
  <c r="AD37"/>
  <c r="AA38"/>
  <c r="V39"/>
  <c r="N39" s="1"/>
  <c r="P39" s="1"/>
  <c r="CC39"/>
  <c r="CI39" s="1"/>
  <c r="AC40"/>
  <c r="BR40"/>
  <c r="BU40" s="1"/>
  <c r="CP40"/>
  <c r="CR40" s="1"/>
  <c r="V33"/>
  <c r="N33" s="1"/>
  <c r="P33" s="1"/>
  <c r="CP34"/>
  <c r="V30"/>
  <c r="N30" s="1"/>
  <c r="P30" s="1"/>
  <c r="L34"/>
  <c r="CO34"/>
  <c r="CO23"/>
  <c r="CP28"/>
  <c r="L36"/>
  <c r="V40"/>
  <c r="N40" s="1"/>
  <c r="P40" s="1"/>
  <c r="Z22"/>
  <c r="AE23"/>
  <c r="L24"/>
  <c r="AB24"/>
  <c r="AD26"/>
  <c r="AA27"/>
  <c r="V28"/>
  <c r="N28" s="1"/>
  <c r="P28" s="1"/>
  <c r="AC29"/>
  <c r="Z30"/>
  <c r="AE31"/>
  <c r="L32"/>
  <c r="AB32"/>
  <c r="AD34"/>
  <c r="AA35"/>
  <c r="AC37"/>
  <c r="Z38"/>
  <c r="AE39"/>
  <c r="V21" i="40"/>
  <c r="N21" s="1"/>
  <c r="P21" s="1"/>
  <c r="L29"/>
  <c r="L26"/>
  <c r="V30"/>
  <c r="N30" s="1"/>
  <c r="P30" s="1"/>
  <c r="CO34"/>
  <c r="CF26"/>
  <c r="CL26" s="1"/>
  <c r="V27"/>
  <c r="N27" s="1"/>
  <c r="P27" s="1"/>
  <c r="L31"/>
  <c r="CO31"/>
  <c r="CP21"/>
  <c r="CF23"/>
  <c r="CL23" s="1"/>
  <c r="V24"/>
  <c r="N24" s="1"/>
  <c r="P24" s="1"/>
  <c r="CF31"/>
  <c r="CL31" s="1"/>
  <c r="V32"/>
  <c r="N32" s="1"/>
  <c r="P32" s="1"/>
  <c r="AB21"/>
  <c r="CO21"/>
  <c r="AC22"/>
  <c r="CP22"/>
  <c r="Z23"/>
  <c r="CE23"/>
  <c r="CK23" s="1"/>
  <c r="AE24"/>
  <c r="CB24"/>
  <c r="CH24" s="1"/>
  <c r="L25"/>
  <c r="AB25"/>
  <c r="CO25"/>
  <c r="CD26"/>
  <c r="CJ26" s="1"/>
  <c r="AD27"/>
  <c r="CA27"/>
  <c r="CG27" s="1"/>
  <c r="AA28"/>
  <c r="CF28"/>
  <c r="CL28" s="1"/>
  <c r="V29"/>
  <c r="N29" s="1"/>
  <c r="P29" s="1"/>
  <c r="AC30"/>
  <c r="CP30"/>
  <c r="Z31"/>
  <c r="CE31"/>
  <c r="CK31" s="1"/>
  <c r="AE32"/>
  <c r="CB32"/>
  <c r="CH32" s="1"/>
  <c r="L33"/>
  <c r="AB33"/>
  <c r="CO33"/>
  <c r="CD34"/>
  <c r="CJ34" s="1"/>
  <c r="AD35"/>
  <c r="CA35"/>
  <c r="CG35" s="1"/>
  <c r="AA36"/>
  <c r="CF36"/>
  <c r="CL36" s="1"/>
  <c r="V37"/>
  <c r="N37" s="1"/>
  <c r="P37" s="1"/>
  <c r="AC38"/>
  <c r="CP38"/>
  <c r="Z39"/>
  <c r="CE39"/>
  <c r="CK39" s="1"/>
  <c r="AE40"/>
  <c r="V25"/>
  <c r="N25" s="1"/>
  <c r="P25" s="1"/>
  <c r="CP26"/>
  <c r="V33"/>
  <c r="N33" s="1"/>
  <c r="P33" s="1"/>
  <c r="CP39"/>
  <c r="L23"/>
  <c r="CE26"/>
  <c r="CK26" s="1"/>
  <c r="CE34"/>
  <c r="CK34" s="1"/>
  <c r="CO36"/>
  <c r="V40"/>
  <c r="N40" s="1"/>
  <c r="P40" s="1"/>
  <c r="CF21"/>
  <c r="CL21" s="1"/>
  <c r="L22"/>
  <c r="CD23"/>
  <c r="CJ23" s="1"/>
  <c r="AD24"/>
  <c r="AA25"/>
  <c r="CF25"/>
  <c r="CL25" s="1"/>
  <c r="V26"/>
  <c r="N26" s="1"/>
  <c r="P26" s="1"/>
  <c r="CC26"/>
  <c r="CI26" s="1"/>
  <c r="AC27"/>
  <c r="BR27"/>
  <c r="BU27" s="1"/>
  <c r="CP27"/>
  <c r="Z28"/>
  <c r="CE28"/>
  <c r="CK28" s="1"/>
  <c r="AE29"/>
  <c r="L30"/>
  <c r="AB30"/>
  <c r="CD31"/>
  <c r="CJ31" s="1"/>
  <c r="AD32"/>
  <c r="AA33"/>
  <c r="CF33"/>
  <c r="CL33" s="1"/>
  <c r="V34"/>
  <c r="N34" s="1"/>
  <c r="P34" s="1"/>
  <c r="CC34"/>
  <c r="CI34" s="1"/>
  <c r="AC35"/>
  <c r="BR35"/>
  <c r="BU35" s="1"/>
  <c r="CP35"/>
  <c r="Z36"/>
  <c r="CE36"/>
  <c r="CK36" s="1"/>
  <c r="AE37"/>
  <c r="L38"/>
  <c r="AB38"/>
  <c r="CD39"/>
  <c r="CJ39" s="1"/>
  <c r="AD40"/>
  <c r="CP34"/>
  <c r="L37"/>
  <c r="CO26"/>
  <c r="CP31"/>
  <c r="CF34"/>
  <c r="CL34" s="1"/>
  <c r="CP36"/>
  <c r="CP25"/>
  <c r="L36"/>
  <c r="CF39"/>
  <c r="CL39" s="1"/>
  <c r="M17"/>
  <c r="CE21"/>
  <c r="CK21" s="1"/>
  <c r="AA22"/>
  <c r="V23"/>
  <c r="N23" s="1"/>
  <c r="P23" s="1"/>
  <c r="CC23"/>
  <c r="CI23" s="1"/>
  <c r="AC24"/>
  <c r="BR24"/>
  <c r="BU24" s="1"/>
  <c r="CP24"/>
  <c r="CQ24" s="1"/>
  <c r="Z25"/>
  <c r="CE25"/>
  <c r="CK25" s="1"/>
  <c r="AE26"/>
  <c r="CB26"/>
  <c r="CH26" s="1"/>
  <c r="L27"/>
  <c r="AB27"/>
  <c r="BQ27"/>
  <c r="BT27" s="1"/>
  <c r="CO27"/>
  <c r="CD28"/>
  <c r="CJ28" s="1"/>
  <c r="AD29"/>
  <c r="AA30"/>
  <c r="V31"/>
  <c r="N31" s="1"/>
  <c r="P31" s="1"/>
  <c r="CC31"/>
  <c r="CI31" s="1"/>
  <c r="AC32"/>
  <c r="BR32"/>
  <c r="BU32" s="1"/>
  <c r="CP32"/>
  <c r="CQ32" s="1"/>
  <c r="Z33"/>
  <c r="CE33"/>
  <c r="CK33" s="1"/>
  <c r="CN33" s="1"/>
  <c r="AE34"/>
  <c r="CB34"/>
  <c r="CH34" s="1"/>
  <c r="CM34" s="1"/>
  <c r="L35"/>
  <c r="AB35"/>
  <c r="BQ35"/>
  <c r="BT35" s="1"/>
  <c r="CO35"/>
  <c r="CD36"/>
  <c r="CJ36" s="1"/>
  <c r="AD37"/>
  <c r="AA38"/>
  <c r="CF38"/>
  <c r="CL38" s="1"/>
  <c r="V39"/>
  <c r="N39" s="1"/>
  <c r="P39" s="1"/>
  <c r="CC39"/>
  <c r="CI39" s="1"/>
  <c r="AC40"/>
  <c r="BR40"/>
  <c r="BU40" s="1"/>
  <c r="CP40"/>
  <c r="CR40" s="1"/>
  <c r="V22"/>
  <c r="N22" s="1"/>
  <c r="P22" s="1"/>
  <c r="CP23"/>
  <c r="L34"/>
  <c r="V38"/>
  <c r="N38" s="1"/>
  <c r="P38" s="1"/>
  <c r="CO23"/>
  <c r="CP28"/>
  <c r="V35"/>
  <c r="N35" s="1"/>
  <c r="P35" s="1"/>
  <c r="L39"/>
  <c r="CO39"/>
  <c r="L28"/>
  <c r="CO28"/>
  <c r="CP33"/>
  <c r="Z22"/>
  <c r="AE23"/>
  <c r="L24"/>
  <c r="AB24"/>
  <c r="AD26"/>
  <c r="AA27"/>
  <c r="V28"/>
  <c r="N28" s="1"/>
  <c r="P28" s="1"/>
  <c r="AC29"/>
  <c r="Z30"/>
  <c r="AE31"/>
  <c r="L32"/>
  <c r="AB32"/>
  <c r="AD34"/>
  <c r="AA35"/>
  <c r="AC37"/>
  <c r="Z38"/>
  <c r="AE39"/>
  <c r="BV37" i="39"/>
  <c r="BW37" s="1"/>
  <c r="V22"/>
  <c r="N22" s="1"/>
  <c r="P22" s="1"/>
  <c r="L26"/>
  <c r="CO26"/>
  <c r="L23"/>
  <c r="CF26"/>
  <c r="CL26" s="1"/>
  <c r="V35"/>
  <c r="N35" s="1"/>
  <c r="P35" s="1"/>
  <c r="CP36"/>
  <c r="CF23"/>
  <c r="CL23" s="1"/>
  <c r="CP25"/>
  <c r="CO28"/>
  <c r="CE34"/>
  <c r="CK34" s="1"/>
  <c r="CF39"/>
  <c r="CL39" s="1"/>
  <c r="V40"/>
  <c r="N40" s="1"/>
  <c r="P40" s="1"/>
  <c r="AB21"/>
  <c r="BQ21"/>
  <c r="BT21" s="1"/>
  <c r="CO21"/>
  <c r="AC22"/>
  <c r="Z23"/>
  <c r="CE23"/>
  <c r="CK23" s="1"/>
  <c r="AE24"/>
  <c r="CB24"/>
  <c r="CH24" s="1"/>
  <c r="L25"/>
  <c r="AB25"/>
  <c r="BQ25"/>
  <c r="BT25" s="1"/>
  <c r="CO25"/>
  <c r="CD26"/>
  <c r="CJ26" s="1"/>
  <c r="AD27"/>
  <c r="CA27"/>
  <c r="CG27" s="1"/>
  <c r="AA28"/>
  <c r="CF28"/>
  <c r="CL28" s="1"/>
  <c r="V29"/>
  <c r="N29" s="1"/>
  <c r="P29" s="1"/>
  <c r="CC29"/>
  <c r="CI29" s="1"/>
  <c r="AC30"/>
  <c r="Z31"/>
  <c r="CE31"/>
  <c r="CK31" s="1"/>
  <c r="AE32"/>
  <c r="CB32"/>
  <c r="CH32" s="1"/>
  <c r="L33"/>
  <c r="AB33"/>
  <c r="BQ33"/>
  <c r="BT33" s="1"/>
  <c r="CO33"/>
  <c r="CD34"/>
  <c r="CJ34" s="1"/>
  <c r="AD35"/>
  <c r="CA35"/>
  <c r="CG35" s="1"/>
  <c r="AA36"/>
  <c r="CF36"/>
  <c r="CL36" s="1"/>
  <c r="V37"/>
  <c r="N37" s="1"/>
  <c r="P37" s="1"/>
  <c r="CC37"/>
  <c r="CI37" s="1"/>
  <c r="AC38"/>
  <c r="Z39"/>
  <c r="CE39"/>
  <c r="CK39" s="1"/>
  <c r="AE40"/>
  <c r="CB40"/>
  <c r="CH40" s="1"/>
  <c r="V33"/>
  <c r="N33" s="1"/>
  <c r="P33" s="1"/>
  <c r="L37"/>
  <c r="V38"/>
  <c r="N38" s="1"/>
  <c r="P38" s="1"/>
  <c r="CO23"/>
  <c r="CP28"/>
  <c r="CP21"/>
  <c r="V24"/>
  <c r="N24" s="1"/>
  <c r="P24" s="1"/>
  <c r="L28"/>
  <c r="V32"/>
  <c r="N32" s="1"/>
  <c r="P32" s="1"/>
  <c r="L36"/>
  <c r="CO36"/>
  <c r="CF21"/>
  <c r="CL21" s="1"/>
  <c r="L22"/>
  <c r="CD23"/>
  <c r="CJ23" s="1"/>
  <c r="CA24"/>
  <c r="CG24" s="1"/>
  <c r="AA25"/>
  <c r="CF25"/>
  <c r="CL25" s="1"/>
  <c r="V26"/>
  <c r="N26" s="1"/>
  <c r="P26" s="1"/>
  <c r="CC26"/>
  <c r="CI26" s="1"/>
  <c r="AC27"/>
  <c r="BR27"/>
  <c r="BU27" s="1"/>
  <c r="CP27"/>
  <c r="Z28"/>
  <c r="CE28"/>
  <c r="CK28" s="1"/>
  <c r="AE29"/>
  <c r="L30"/>
  <c r="AB30"/>
  <c r="CD31"/>
  <c r="CJ31" s="1"/>
  <c r="AD32"/>
  <c r="CA32"/>
  <c r="CG32" s="1"/>
  <c r="AA33"/>
  <c r="CF33"/>
  <c r="CL33" s="1"/>
  <c r="V34"/>
  <c r="N34" s="1"/>
  <c r="P34" s="1"/>
  <c r="CC34"/>
  <c r="CI34" s="1"/>
  <c r="AC35"/>
  <c r="BR35"/>
  <c r="BU35" s="1"/>
  <c r="CP35"/>
  <c r="Z36"/>
  <c r="CE36"/>
  <c r="CK36" s="1"/>
  <c r="AE37"/>
  <c r="L38"/>
  <c r="AB38"/>
  <c r="CD39"/>
  <c r="CJ39" s="1"/>
  <c r="AD40"/>
  <c r="CA40"/>
  <c r="CG40" s="1"/>
  <c r="V21"/>
  <c r="N21" s="1"/>
  <c r="P21" s="1"/>
  <c r="CP26"/>
  <c r="V30"/>
  <c r="N30" s="1"/>
  <c r="P30" s="1"/>
  <c r="CP31"/>
  <c r="CF34"/>
  <c r="CL34" s="1"/>
  <c r="L39"/>
  <c r="CO39"/>
  <c r="CP33"/>
  <c r="M17"/>
  <c r="CE21"/>
  <c r="CK21" s="1"/>
  <c r="V23"/>
  <c r="N23" s="1"/>
  <c r="P23" s="1"/>
  <c r="CC23"/>
  <c r="CI23" s="1"/>
  <c r="BR24"/>
  <c r="BU24" s="1"/>
  <c r="CP24"/>
  <c r="CR24" s="1"/>
  <c r="CE25"/>
  <c r="CK25" s="1"/>
  <c r="CB26"/>
  <c r="CH26" s="1"/>
  <c r="L27"/>
  <c r="BQ27"/>
  <c r="BT27" s="1"/>
  <c r="CD28"/>
  <c r="CJ28" s="1"/>
  <c r="AD29"/>
  <c r="AA30"/>
  <c r="V31"/>
  <c r="N31" s="1"/>
  <c r="P31" s="1"/>
  <c r="CC31"/>
  <c r="CI31" s="1"/>
  <c r="AC32"/>
  <c r="BR32"/>
  <c r="BU32" s="1"/>
  <c r="CP32"/>
  <c r="CR32" s="1"/>
  <c r="Z33"/>
  <c r="CE33"/>
  <c r="CK33" s="1"/>
  <c r="AE34"/>
  <c r="CB34"/>
  <c r="CH34" s="1"/>
  <c r="L35"/>
  <c r="AB35"/>
  <c r="BQ35"/>
  <c r="BT35" s="1"/>
  <c r="CD36"/>
  <c r="CJ36" s="1"/>
  <c r="AD37"/>
  <c r="AA38"/>
  <c r="V39"/>
  <c r="N39" s="1"/>
  <c r="P39" s="1"/>
  <c r="CC39"/>
  <c r="CI39" s="1"/>
  <c r="AC40"/>
  <c r="BR40"/>
  <c r="BU40" s="1"/>
  <c r="BV40" s="1"/>
  <c r="BW40" s="1"/>
  <c r="CP40"/>
  <c r="CR40" s="1"/>
  <c r="V25"/>
  <c r="N25" s="1"/>
  <c r="P25" s="1"/>
  <c r="L29"/>
  <c r="CP34"/>
  <c r="L34"/>
  <c r="CO34"/>
  <c r="CP39"/>
  <c r="V27"/>
  <c r="N27" s="1"/>
  <c r="P27" s="1"/>
  <c r="L31"/>
  <c r="CO31"/>
  <c r="CE26"/>
  <c r="CK26" s="1"/>
  <c r="CF31"/>
  <c r="CL31" s="1"/>
  <c r="L24"/>
  <c r="AB24"/>
  <c r="AD26"/>
  <c r="AA27"/>
  <c r="V28"/>
  <c r="N28" s="1"/>
  <c r="P28" s="1"/>
  <c r="AC29"/>
  <c r="Z30"/>
  <c r="AE31"/>
  <c r="L32"/>
  <c r="AB32"/>
  <c r="AD34"/>
  <c r="AA35"/>
  <c r="AC37"/>
  <c r="Z38"/>
  <c r="AE39"/>
  <c r="L29" i="38"/>
  <c r="V22"/>
  <c r="N22" s="1"/>
  <c r="P22" s="1"/>
  <c r="CP23"/>
  <c r="CO26"/>
  <c r="CP31"/>
  <c r="CF26"/>
  <c r="CL26" s="1"/>
  <c r="CF34"/>
  <c r="CL34" s="1"/>
  <c r="CP36"/>
  <c r="CO39"/>
  <c r="CF23"/>
  <c r="CL23" s="1"/>
  <c r="L28"/>
  <c r="CO28"/>
  <c r="L36"/>
  <c r="CF39"/>
  <c r="CL39" s="1"/>
  <c r="V40"/>
  <c r="N40" s="1"/>
  <c r="P40" s="1"/>
  <c r="AB21"/>
  <c r="BQ21"/>
  <c r="BT21" s="1"/>
  <c r="CO21"/>
  <c r="AC22"/>
  <c r="Z23"/>
  <c r="CE23"/>
  <c r="CK23" s="1"/>
  <c r="AE24"/>
  <c r="CB24"/>
  <c r="CH24" s="1"/>
  <c r="L25"/>
  <c r="AB25"/>
  <c r="BQ25"/>
  <c r="BT25" s="1"/>
  <c r="CO25"/>
  <c r="CD26"/>
  <c r="CJ26" s="1"/>
  <c r="AD27"/>
  <c r="CA27"/>
  <c r="CG27" s="1"/>
  <c r="AA28"/>
  <c r="CF28"/>
  <c r="CL28" s="1"/>
  <c r="V29"/>
  <c r="N29" s="1"/>
  <c r="P29" s="1"/>
  <c r="CC29"/>
  <c r="CI29" s="1"/>
  <c r="AC30"/>
  <c r="Z31"/>
  <c r="CE31"/>
  <c r="CK31" s="1"/>
  <c r="AE32"/>
  <c r="CB32"/>
  <c r="CH32" s="1"/>
  <c r="L33"/>
  <c r="AB33"/>
  <c r="BQ33"/>
  <c r="BT33" s="1"/>
  <c r="CO33"/>
  <c r="CD34"/>
  <c r="CJ34" s="1"/>
  <c r="AD35"/>
  <c r="CA35"/>
  <c r="CG35" s="1"/>
  <c r="AA36"/>
  <c r="CF36"/>
  <c r="CL36" s="1"/>
  <c r="V37"/>
  <c r="N37" s="1"/>
  <c r="P37" s="1"/>
  <c r="CC37"/>
  <c r="CI37" s="1"/>
  <c r="AC38"/>
  <c r="BR38"/>
  <c r="BU38" s="1"/>
  <c r="CP38"/>
  <c r="Z39"/>
  <c r="CE39"/>
  <c r="CK39" s="1"/>
  <c r="AE40"/>
  <c r="CB40"/>
  <c r="CH40" s="1"/>
  <c r="V25"/>
  <c r="N25" s="1"/>
  <c r="P25" s="1"/>
  <c r="CP26"/>
  <c r="L37"/>
  <c r="V30"/>
  <c r="N30" s="1"/>
  <c r="P30" s="1"/>
  <c r="V38"/>
  <c r="N38" s="1"/>
  <c r="P38" s="1"/>
  <c r="L23"/>
  <c r="V27"/>
  <c r="N27" s="1"/>
  <c r="P27" s="1"/>
  <c r="V35"/>
  <c r="N35" s="1"/>
  <c r="P35" s="1"/>
  <c r="CP21"/>
  <c r="CE26"/>
  <c r="CK26" s="1"/>
  <c r="CF21"/>
  <c r="CL21" s="1"/>
  <c r="L22"/>
  <c r="CD23"/>
  <c r="CJ23" s="1"/>
  <c r="AD24"/>
  <c r="CA24"/>
  <c r="CG24" s="1"/>
  <c r="AA25"/>
  <c r="CF25"/>
  <c r="CL25" s="1"/>
  <c r="V26"/>
  <c r="N26" s="1"/>
  <c r="P26" s="1"/>
  <c r="CC26"/>
  <c r="CI26" s="1"/>
  <c r="AC27"/>
  <c r="BR27"/>
  <c r="BU27" s="1"/>
  <c r="CP27"/>
  <c r="CR27" s="1"/>
  <c r="Z28"/>
  <c r="CE28"/>
  <c r="CK28" s="1"/>
  <c r="AE29"/>
  <c r="L30"/>
  <c r="AB30"/>
  <c r="CD31"/>
  <c r="CJ31" s="1"/>
  <c r="AD32"/>
  <c r="CA32"/>
  <c r="CG32" s="1"/>
  <c r="AA33"/>
  <c r="CF33"/>
  <c r="CL33" s="1"/>
  <c r="V34"/>
  <c r="N34" s="1"/>
  <c r="P34" s="1"/>
  <c r="CC34"/>
  <c r="CI34" s="1"/>
  <c r="AC35"/>
  <c r="BR35"/>
  <c r="BU35" s="1"/>
  <c r="CP35"/>
  <c r="Z36"/>
  <c r="CE36"/>
  <c r="CK36" s="1"/>
  <c r="AE37"/>
  <c r="CR37"/>
  <c r="L38"/>
  <c r="AB38"/>
  <c r="CD39"/>
  <c r="CJ39" s="1"/>
  <c r="AD40"/>
  <c r="CA40"/>
  <c r="CG40" s="1"/>
  <c r="V21"/>
  <c r="N21" s="1"/>
  <c r="P21" s="1"/>
  <c r="L26"/>
  <c r="L34"/>
  <c r="CO34"/>
  <c r="CP39"/>
  <c r="CP28"/>
  <c r="L31"/>
  <c r="CO31"/>
  <c r="V24"/>
  <c r="N24" s="1"/>
  <c r="P24" s="1"/>
  <c r="CP25"/>
  <c r="CF31"/>
  <c r="CL31" s="1"/>
  <c r="V32"/>
  <c r="N32" s="1"/>
  <c r="P32" s="1"/>
  <c r="CP33"/>
  <c r="M17"/>
  <c r="CE21"/>
  <c r="CK21" s="1"/>
  <c r="V23"/>
  <c r="N23" s="1"/>
  <c r="P23" s="1"/>
  <c r="CC23"/>
  <c r="CI23" s="1"/>
  <c r="BR24"/>
  <c r="BU24" s="1"/>
  <c r="CP24"/>
  <c r="CR24" s="1"/>
  <c r="Z25"/>
  <c r="CE25"/>
  <c r="CK25" s="1"/>
  <c r="AE26"/>
  <c r="CB26"/>
  <c r="CH26" s="1"/>
  <c r="L27"/>
  <c r="AB27"/>
  <c r="BQ27"/>
  <c r="BT27" s="1"/>
  <c r="CD28"/>
  <c r="CJ28" s="1"/>
  <c r="AD29"/>
  <c r="AA30"/>
  <c r="V31"/>
  <c r="N31" s="1"/>
  <c r="P31" s="1"/>
  <c r="CC31"/>
  <c r="CI31" s="1"/>
  <c r="AC32"/>
  <c r="BR32"/>
  <c r="BU32" s="1"/>
  <c r="CP32"/>
  <c r="CQ32" s="1"/>
  <c r="Z33"/>
  <c r="CE33"/>
  <c r="CK33" s="1"/>
  <c r="AE34"/>
  <c r="CB34"/>
  <c r="CH34" s="1"/>
  <c r="L35"/>
  <c r="AB35"/>
  <c r="BQ35"/>
  <c r="BT35" s="1"/>
  <c r="CD36"/>
  <c r="CJ36" s="1"/>
  <c r="AD37"/>
  <c r="AA38"/>
  <c r="CF38"/>
  <c r="CL38" s="1"/>
  <c r="V39"/>
  <c r="N39" s="1"/>
  <c r="P39" s="1"/>
  <c r="CC39"/>
  <c r="CI39" s="1"/>
  <c r="CM39" s="1"/>
  <c r="AC40"/>
  <c r="BR40"/>
  <c r="BU40" s="1"/>
  <c r="CP40"/>
  <c r="CR40" s="1"/>
  <c r="V33"/>
  <c r="N33" s="1"/>
  <c r="P33" s="1"/>
  <c r="CP34"/>
  <c r="CO23"/>
  <c r="L39"/>
  <c r="CE34"/>
  <c r="CK34" s="1"/>
  <c r="CO36"/>
  <c r="AE23"/>
  <c r="L24"/>
  <c r="AB24"/>
  <c r="AD26"/>
  <c r="AA27"/>
  <c r="V28"/>
  <c r="N28" s="1"/>
  <c r="P28" s="1"/>
  <c r="AC29"/>
  <c r="Z30"/>
  <c r="AE31"/>
  <c r="L32"/>
  <c r="AB32"/>
  <c r="AD34"/>
  <c r="AA35"/>
  <c r="AC37"/>
  <c r="Z38"/>
  <c r="AE39"/>
  <c r="CN35" i="37"/>
  <c r="CQ37"/>
  <c r="V25"/>
  <c r="N25" s="1"/>
  <c r="P25" s="1"/>
  <c r="CP34"/>
  <c r="L26"/>
  <c r="V30"/>
  <c r="N30" s="1"/>
  <c r="P30" s="1"/>
  <c r="CP31"/>
  <c r="L34"/>
  <c r="CO34"/>
  <c r="V38"/>
  <c r="N38" s="1"/>
  <c r="P38" s="1"/>
  <c r="CP39"/>
  <c r="CA21"/>
  <c r="CG21" s="1"/>
  <c r="L23"/>
  <c r="CO23"/>
  <c r="CA25"/>
  <c r="CG25" s="1"/>
  <c r="CF26"/>
  <c r="CL26" s="1"/>
  <c r="V27"/>
  <c r="N27" s="1"/>
  <c r="P27" s="1"/>
  <c r="CC27"/>
  <c r="CI27" s="1"/>
  <c r="BR28"/>
  <c r="BU28" s="1"/>
  <c r="CP28"/>
  <c r="AE30"/>
  <c r="L31"/>
  <c r="AB31"/>
  <c r="CO31"/>
  <c r="AD33"/>
  <c r="CA33"/>
  <c r="CG33" s="1"/>
  <c r="AA34"/>
  <c r="CF34"/>
  <c r="CL34" s="1"/>
  <c r="V35"/>
  <c r="N35" s="1"/>
  <c r="P35" s="1"/>
  <c r="CC35"/>
  <c r="CI35" s="1"/>
  <c r="AC36"/>
  <c r="BR36"/>
  <c r="BU36" s="1"/>
  <c r="CP36"/>
  <c r="Z37"/>
  <c r="AE38"/>
  <c r="L39"/>
  <c r="AB39"/>
  <c r="CO39"/>
  <c r="L37"/>
  <c r="CF23"/>
  <c r="CL23" s="1"/>
  <c r="CF31"/>
  <c r="CL31" s="1"/>
  <c r="V32"/>
  <c r="N32" s="1"/>
  <c r="P32" s="1"/>
  <c r="CP33"/>
  <c r="CE34"/>
  <c r="CK34" s="1"/>
  <c r="L36"/>
  <c r="CF39"/>
  <c r="CL39" s="1"/>
  <c r="V40"/>
  <c r="N40" s="1"/>
  <c r="P40" s="1"/>
  <c r="AB21"/>
  <c r="CO21"/>
  <c r="AC22"/>
  <c r="Z23"/>
  <c r="CE23"/>
  <c r="CK23" s="1"/>
  <c r="AE24"/>
  <c r="CB24"/>
  <c r="CH24" s="1"/>
  <c r="L25"/>
  <c r="AB25"/>
  <c r="CO25"/>
  <c r="CD26"/>
  <c r="CJ26" s="1"/>
  <c r="AD27"/>
  <c r="CA27"/>
  <c r="CG27" s="1"/>
  <c r="AA28"/>
  <c r="CF28"/>
  <c r="CL28" s="1"/>
  <c r="V29"/>
  <c r="N29" s="1"/>
  <c r="P29" s="1"/>
  <c r="CC29"/>
  <c r="CI29" s="1"/>
  <c r="AC30"/>
  <c r="CP30"/>
  <c r="Z31"/>
  <c r="CE31"/>
  <c r="CK31" s="1"/>
  <c r="AE32"/>
  <c r="CB32"/>
  <c r="CH32" s="1"/>
  <c r="L33"/>
  <c r="AB33"/>
  <c r="CO33"/>
  <c r="CD34"/>
  <c r="CJ34" s="1"/>
  <c r="CN34" s="1"/>
  <c r="AD35"/>
  <c r="CA35"/>
  <c r="CG35" s="1"/>
  <c r="AA36"/>
  <c r="CF36"/>
  <c r="CL36" s="1"/>
  <c r="V37"/>
  <c r="N37" s="1"/>
  <c r="P37" s="1"/>
  <c r="AC38"/>
  <c r="CP38"/>
  <c r="Z39"/>
  <c r="CE39"/>
  <c r="CK39" s="1"/>
  <c r="AE40"/>
  <c r="CB40"/>
  <c r="CH40" s="1"/>
  <c r="V21"/>
  <c r="N21" s="1"/>
  <c r="P21" s="1"/>
  <c r="CP26"/>
  <c r="V33"/>
  <c r="N33" s="1"/>
  <c r="P33" s="1"/>
  <c r="V24"/>
  <c r="N24" s="1"/>
  <c r="P24" s="1"/>
  <c r="CE26"/>
  <c r="CK26" s="1"/>
  <c r="L28"/>
  <c r="R7"/>
  <c r="AH7" s="1"/>
  <c r="CD23"/>
  <c r="CJ23" s="1"/>
  <c r="CF25"/>
  <c r="CL25" s="1"/>
  <c r="BR27"/>
  <c r="BU27" s="1"/>
  <c r="CP27"/>
  <c r="CD31"/>
  <c r="CJ31" s="1"/>
  <c r="BR35"/>
  <c r="BU35" s="1"/>
  <c r="CP35"/>
  <c r="L38"/>
  <c r="CE21"/>
  <c r="CK21" s="1"/>
  <c r="V23"/>
  <c r="N23" s="1"/>
  <c r="P23" s="1"/>
  <c r="CC23"/>
  <c r="CI23" s="1"/>
  <c r="BR24"/>
  <c r="BU24" s="1"/>
  <c r="CP24"/>
  <c r="CR24" s="1"/>
  <c r="CE25"/>
  <c r="CK25" s="1"/>
  <c r="AE26"/>
  <c r="CB26"/>
  <c r="CH26" s="1"/>
  <c r="L27"/>
  <c r="AB27"/>
  <c r="BQ27"/>
  <c r="BT27" s="1"/>
  <c r="CO27"/>
  <c r="CD28"/>
  <c r="CJ28" s="1"/>
  <c r="AD29"/>
  <c r="AA30"/>
  <c r="V31"/>
  <c r="N31" s="1"/>
  <c r="P31" s="1"/>
  <c r="CC31"/>
  <c r="CI31" s="1"/>
  <c r="AC32"/>
  <c r="BR32"/>
  <c r="BU32" s="1"/>
  <c r="CP32"/>
  <c r="CR32" s="1"/>
  <c r="Z33"/>
  <c r="CE33"/>
  <c r="CK33" s="1"/>
  <c r="AE34"/>
  <c r="CB34"/>
  <c r="CH34" s="1"/>
  <c r="L35"/>
  <c r="AB35"/>
  <c r="BQ35"/>
  <c r="BT35" s="1"/>
  <c r="CO35"/>
  <c r="CD36"/>
  <c r="CJ36" s="1"/>
  <c r="AD37"/>
  <c r="AA38"/>
  <c r="V39"/>
  <c r="N39" s="1"/>
  <c r="P39" s="1"/>
  <c r="CC39"/>
  <c r="CI39" s="1"/>
  <c r="AC40"/>
  <c r="BR40"/>
  <c r="BU40" s="1"/>
  <c r="CP40"/>
  <c r="CQ40" s="1"/>
  <c r="L29"/>
  <c r="V22"/>
  <c r="N22" s="1"/>
  <c r="P22" s="1"/>
  <c r="CP23"/>
  <c r="CO26"/>
  <c r="CP21"/>
  <c r="CP25"/>
  <c r="CF21"/>
  <c r="CL21" s="1"/>
  <c r="L22"/>
  <c r="V26"/>
  <c r="N26" s="1"/>
  <c r="P26" s="1"/>
  <c r="CC26"/>
  <c r="CI26" s="1"/>
  <c r="L30"/>
  <c r="CF33"/>
  <c r="CL33" s="1"/>
  <c r="V34"/>
  <c r="N34" s="1"/>
  <c r="P34" s="1"/>
  <c r="CC34"/>
  <c r="CI34" s="1"/>
  <c r="CD39"/>
  <c r="CJ39" s="1"/>
  <c r="M17"/>
  <c r="Z22"/>
  <c r="AE23"/>
  <c r="L24"/>
  <c r="AB24"/>
  <c r="AD26"/>
  <c r="AA27"/>
  <c r="V28"/>
  <c r="N28" s="1"/>
  <c r="P28" s="1"/>
  <c r="AC29"/>
  <c r="Z30"/>
  <c r="AE31"/>
  <c r="L32"/>
  <c r="AB32"/>
  <c r="AD34"/>
  <c r="AA35"/>
  <c r="AC37"/>
  <c r="Z38"/>
  <c r="AE39"/>
  <c r="CQ30" i="36"/>
  <c r="V21"/>
  <c r="N21" s="1"/>
  <c r="P21" s="1"/>
  <c r="V25"/>
  <c r="N25" s="1"/>
  <c r="P25" s="1"/>
  <c r="V33"/>
  <c r="N33" s="1"/>
  <c r="P33" s="1"/>
  <c r="L37"/>
  <c r="CP31"/>
  <c r="CO23"/>
  <c r="CF26"/>
  <c r="CL26" s="1"/>
  <c r="V27"/>
  <c r="N27" s="1"/>
  <c r="P27" s="1"/>
  <c r="L31"/>
  <c r="CO31"/>
  <c r="CP21"/>
  <c r="CF23"/>
  <c r="CL23" s="1"/>
  <c r="L28"/>
  <c r="L36"/>
  <c r="CF39"/>
  <c r="CL39" s="1"/>
  <c r="V40"/>
  <c r="N40" s="1"/>
  <c r="P40" s="1"/>
  <c r="AB21"/>
  <c r="CO21"/>
  <c r="AC22"/>
  <c r="Z23"/>
  <c r="CE23"/>
  <c r="CK23" s="1"/>
  <c r="AE24"/>
  <c r="CB24"/>
  <c r="CH24" s="1"/>
  <c r="L25"/>
  <c r="AB25"/>
  <c r="CO25"/>
  <c r="CD26"/>
  <c r="CJ26" s="1"/>
  <c r="AD27"/>
  <c r="CA27"/>
  <c r="CG27" s="1"/>
  <c r="AA28"/>
  <c r="CF28"/>
  <c r="CL28" s="1"/>
  <c r="V29"/>
  <c r="N29" s="1"/>
  <c r="P29" s="1"/>
  <c r="CC29"/>
  <c r="CI29" s="1"/>
  <c r="AC30"/>
  <c r="Z31"/>
  <c r="CE31"/>
  <c r="CK31" s="1"/>
  <c r="AE32"/>
  <c r="CB32"/>
  <c r="CH32" s="1"/>
  <c r="L33"/>
  <c r="AB33"/>
  <c r="CO33"/>
  <c r="CD34"/>
  <c r="CJ34" s="1"/>
  <c r="AD35"/>
  <c r="CA35"/>
  <c r="CG35" s="1"/>
  <c r="AA36"/>
  <c r="CF36"/>
  <c r="CL36" s="1"/>
  <c r="V37"/>
  <c r="N37" s="1"/>
  <c r="P37" s="1"/>
  <c r="CC37"/>
  <c r="CI37" s="1"/>
  <c r="AC38"/>
  <c r="CP38"/>
  <c r="Z39"/>
  <c r="CE39"/>
  <c r="CK39" s="1"/>
  <c r="AE40"/>
  <c r="CB40"/>
  <c r="CH40" s="1"/>
  <c r="CP26"/>
  <c r="L29"/>
  <c r="V22"/>
  <c r="N22" s="1"/>
  <c r="P22" s="1"/>
  <c r="V30"/>
  <c r="N30" s="1"/>
  <c r="P30" s="1"/>
  <c r="L34"/>
  <c r="L23"/>
  <c r="CE26"/>
  <c r="CK26" s="1"/>
  <c r="CO36"/>
  <c r="CD23"/>
  <c r="CJ23" s="1"/>
  <c r="CF25"/>
  <c r="CL25" s="1"/>
  <c r="V26"/>
  <c r="N26" s="1"/>
  <c r="P26" s="1"/>
  <c r="CC26"/>
  <c r="CI26" s="1"/>
  <c r="BR27"/>
  <c r="BU27" s="1"/>
  <c r="CP27"/>
  <c r="Z28"/>
  <c r="CE28"/>
  <c r="CK28" s="1"/>
  <c r="AE29"/>
  <c r="L30"/>
  <c r="AB30"/>
  <c r="CD31"/>
  <c r="CJ31" s="1"/>
  <c r="AD32"/>
  <c r="AA33"/>
  <c r="CF33"/>
  <c r="CL33" s="1"/>
  <c r="V34"/>
  <c r="N34" s="1"/>
  <c r="P34" s="1"/>
  <c r="CC34"/>
  <c r="CI34" s="1"/>
  <c r="AC35"/>
  <c r="BR35"/>
  <c r="BU35" s="1"/>
  <c r="CP35"/>
  <c r="Z36"/>
  <c r="CE36"/>
  <c r="CK36" s="1"/>
  <c r="AE37"/>
  <c r="L38"/>
  <c r="AB38"/>
  <c r="CD39"/>
  <c r="CJ39" s="1"/>
  <c r="AD40"/>
  <c r="CP34"/>
  <c r="L26"/>
  <c r="CO34"/>
  <c r="CP39"/>
  <c r="CP28"/>
  <c r="CF34"/>
  <c r="CL34" s="1"/>
  <c r="V35"/>
  <c r="N35" s="1"/>
  <c r="P35" s="1"/>
  <c r="CP36"/>
  <c r="CF31"/>
  <c r="CL31" s="1"/>
  <c r="V32"/>
  <c r="N32" s="1"/>
  <c r="P32" s="1"/>
  <c r="M17"/>
  <c r="CE21"/>
  <c r="CK21" s="1"/>
  <c r="V23"/>
  <c r="N23" s="1"/>
  <c r="P23" s="1"/>
  <c r="CC23"/>
  <c r="CI23" s="1"/>
  <c r="BR24"/>
  <c r="BU24" s="1"/>
  <c r="CP24"/>
  <c r="CR24" s="1"/>
  <c r="Z25"/>
  <c r="CE25"/>
  <c r="CK25" s="1"/>
  <c r="AE26"/>
  <c r="CB26"/>
  <c r="CH26" s="1"/>
  <c r="L27"/>
  <c r="AB27"/>
  <c r="BQ27"/>
  <c r="BT27" s="1"/>
  <c r="CO27"/>
  <c r="CD28"/>
  <c r="CJ28" s="1"/>
  <c r="AD29"/>
  <c r="AA30"/>
  <c r="V31"/>
  <c r="N31" s="1"/>
  <c r="P31" s="1"/>
  <c r="CC31"/>
  <c r="CI31" s="1"/>
  <c r="AC32"/>
  <c r="BR32"/>
  <c r="BU32" s="1"/>
  <c r="CP32"/>
  <c r="CR32" s="1"/>
  <c r="Z33"/>
  <c r="CE33"/>
  <c r="CK33" s="1"/>
  <c r="AE34"/>
  <c r="CB34"/>
  <c r="CH34" s="1"/>
  <c r="L35"/>
  <c r="AB35"/>
  <c r="BQ35"/>
  <c r="BT35" s="1"/>
  <c r="CO35"/>
  <c r="CD36"/>
  <c r="CJ36" s="1"/>
  <c r="AD37"/>
  <c r="AA38"/>
  <c r="V39"/>
  <c r="N39" s="1"/>
  <c r="P39" s="1"/>
  <c r="CC39"/>
  <c r="CI39" s="1"/>
  <c r="AC40"/>
  <c r="BR40"/>
  <c r="BU40" s="1"/>
  <c r="CP40"/>
  <c r="CR40" s="1"/>
  <c r="CP23"/>
  <c r="CO26"/>
  <c r="V38"/>
  <c r="N38" s="1"/>
  <c r="P38" s="1"/>
  <c r="L39"/>
  <c r="CO39"/>
  <c r="V24"/>
  <c r="N24" s="1"/>
  <c r="P24" s="1"/>
  <c r="CP25"/>
  <c r="CO28"/>
  <c r="CP33"/>
  <c r="CE34"/>
  <c r="CK34" s="1"/>
  <c r="CF21"/>
  <c r="CL21" s="1"/>
  <c r="L22"/>
  <c r="AE23"/>
  <c r="L24"/>
  <c r="AB24"/>
  <c r="AD26"/>
  <c r="AA27"/>
  <c r="V28"/>
  <c r="N28" s="1"/>
  <c r="P28" s="1"/>
  <c r="AC29"/>
  <c r="Z30"/>
  <c r="AE31"/>
  <c r="L32"/>
  <c r="AB32"/>
  <c r="AD34"/>
  <c r="AA35"/>
  <c r="AC37"/>
  <c r="Z38"/>
  <c r="AE39"/>
  <c r="CP26" i="35"/>
  <c r="CP23"/>
  <c r="CO34"/>
  <c r="CP39"/>
  <c r="CO23"/>
  <c r="L31"/>
  <c r="V35"/>
  <c r="N35" s="1"/>
  <c r="P35" s="1"/>
  <c r="L39"/>
  <c r="CO39"/>
  <c r="CE26"/>
  <c r="CK26" s="1"/>
  <c r="L28"/>
  <c r="CO28"/>
  <c r="CP33"/>
  <c r="V40"/>
  <c r="N40" s="1"/>
  <c r="P40" s="1"/>
  <c r="AB21"/>
  <c r="CO21"/>
  <c r="AC22"/>
  <c r="CP22"/>
  <c r="Z23"/>
  <c r="CE23"/>
  <c r="CK23" s="1"/>
  <c r="AE24"/>
  <c r="L25"/>
  <c r="AB25"/>
  <c r="CO25"/>
  <c r="CD26"/>
  <c r="CJ26" s="1"/>
  <c r="AD27"/>
  <c r="CA27"/>
  <c r="CG27" s="1"/>
  <c r="CM27" s="1"/>
  <c r="AA28"/>
  <c r="CF28"/>
  <c r="CL28" s="1"/>
  <c r="V29"/>
  <c r="N29" s="1"/>
  <c r="P29" s="1"/>
  <c r="AC30"/>
  <c r="CP30"/>
  <c r="Z31"/>
  <c r="CE31"/>
  <c r="CK31" s="1"/>
  <c r="AE32"/>
  <c r="L33"/>
  <c r="AB33"/>
  <c r="CO33"/>
  <c r="CD34"/>
  <c r="CJ34" s="1"/>
  <c r="AD35"/>
  <c r="CA35"/>
  <c r="CG35" s="1"/>
  <c r="AA36"/>
  <c r="CF36"/>
  <c r="CL36" s="1"/>
  <c r="V37"/>
  <c r="N37" s="1"/>
  <c r="P37" s="1"/>
  <c r="AC38"/>
  <c r="CP38"/>
  <c r="Z39"/>
  <c r="CE39"/>
  <c r="CK39" s="1"/>
  <c r="AE40"/>
  <c r="V25"/>
  <c r="N25" s="1"/>
  <c r="P25" s="1"/>
  <c r="L29"/>
  <c r="V33"/>
  <c r="N33" s="1"/>
  <c r="P33" s="1"/>
  <c r="L37"/>
  <c r="L34"/>
  <c r="V38"/>
  <c r="N38" s="1"/>
  <c r="P38" s="1"/>
  <c r="CF34"/>
  <c r="CL34" s="1"/>
  <c r="CP36"/>
  <c r="V24"/>
  <c r="N24" s="1"/>
  <c r="P24" s="1"/>
  <c r="CF31"/>
  <c r="CL31" s="1"/>
  <c r="V32"/>
  <c r="N32" s="1"/>
  <c r="P32" s="1"/>
  <c r="CO36"/>
  <c r="CF21"/>
  <c r="CL21" s="1"/>
  <c r="L22"/>
  <c r="AB22"/>
  <c r="CD23"/>
  <c r="CJ23" s="1"/>
  <c r="AD24"/>
  <c r="AA25"/>
  <c r="CF25"/>
  <c r="CL25" s="1"/>
  <c r="V26"/>
  <c r="N26" s="1"/>
  <c r="P26" s="1"/>
  <c r="CC26"/>
  <c r="CI26" s="1"/>
  <c r="AC27"/>
  <c r="BR27"/>
  <c r="BU27" s="1"/>
  <c r="CP27"/>
  <c r="Z28"/>
  <c r="CE28"/>
  <c r="CK28" s="1"/>
  <c r="AE29"/>
  <c r="L30"/>
  <c r="AB30"/>
  <c r="CD31"/>
  <c r="CJ31" s="1"/>
  <c r="AD32"/>
  <c r="AA33"/>
  <c r="CF33"/>
  <c r="CL33" s="1"/>
  <c r="V34"/>
  <c r="N34" s="1"/>
  <c r="P34" s="1"/>
  <c r="CC34"/>
  <c r="CI34" s="1"/>
  <c r="AC35"/>
  <c r="BR35"/>
  <c r="BU35" s="1"/>
  <c r="CP35"/>
  <c r="Z36"/>
  <c r="CE36"/>
  <c r="CK36" s="1"/>
  <c r="AE37"/>
  <c r="L38"/>
  <c r="AB38"/>
  <c r="CD39"/>
  <c r="CJ39" s="1"/>
  <c r="AD40"/>
  <c r="L26"/>
  <c r="V30"/>
  <c r="N30" s="1"/>
  <c r="P30" s="1"/>
  <c r="L23"/>
  <c r="CF26"/>
  <c r="CL26" s="1"/>
  <c r="V27"/>
  <c r="N27" s="1"/>
  <c r="P27" s="1"/>
  <c r="CP28"/>
  <c r="CO31"/>
  <c r="CP25"/>
  <c r="CE34"/>
  <c r="CK34" s="1"/>
  <c r="M17"/>
  <c r="Z21"/>
  <c r="CE21"/>
  <c r="CK21" s="1"/>
  <c r="AA22"/>
  <c r="CF22"/>
  <c r="CL22" s="1"/>
  <c r="CN22" s="1"/>
  <c r="V23"/>
  <c r="N23" s="1"/>
  <c r="P23" s="1"/>
  <c r="CC23"/>
  <c r="CI23" s="1"/>
  <c r="AC24"/>
  <c r="BR24"/>
  <c r="BU24" s="1"/>
  <c r="BV24" s="1"/>
  <c r="BW24" s="1"/>
  <c r="CP24"/>
  <c r="CR24" s="1"/>
  <c r="Z25"/>
  <c r="CE25"/>
  <c r="CK25" s="1"/>
  <c r="AE26"/>
  <c r="CB26"/>
  <c r="CH26" s="1"/>
  <c r="CM26" s="1"/>
  <c r="L27"/>
  <c r="AB27"/>
  <c r="BQ27"/>
  <c r="BT27" s="1"/>
  <c r="CO27"/>
  <c r="CD28"/>
  <c r="CJ28" s="1"/>
  <c r="AD29"/>
  <c r="AA30"/>
  <c r="CF30"/>
  <c r="CL30" s="1"/>
  <c r="V31"/>
  <c r="N31" s="1"/>
  <c r="P31" s="1"/>
  <c r="CC31"/>
  <c r="CI31" s="1"/>
  <c r="AC32"/>
  <c r="BR32"/>
  <c r="BU32" s="1"/>
  <c r="CP32"/>
  <c r="CR32" s="1"/>
  <c r="Z33"/>
  <c r="CE33"/>
  <c r="CK33" s="1"/>
  <c r="AE34"/>
  <c r="CB34"/>
  <c r="CH34" s="1"/>
  <c r="L35"/>
  <c r="AB35"/>
  <c r="BQ35"/>
  <c r="BT35" s="1"/>
  <c r="CO35"/>
  <c r="CD36"/>
  <c r="CJ36" s="1"/>
  <c r="AD37"/>
  <c r="AA38"/>
  <c r="CF38"/>
  <c r="CL38" s="1"/>
  <c r="V39"/>
  <c r="N39" s="1"/>
  <c r="P39" s="1"/>
  <c r="CC39"/>
  <c r="CI39" s="1"/>
  <c r="AC40"/>
  <c r="BR40"/>
  <c r="BU40" s="1"/>
  <c r="CP40"/>
  <c r="CR40" s="1"/>
  <c r="CP34"/>
  <c r="V22"/>
  <c r="N22" s="1"/>
  <c r="P22" s="1"/>
  <c r="CO26"/>
  <c r="CP31"/>
  <c r="CP21"/>
  <c r="CF23"/>
  <c r="CL23" s="1"/>
  <c r="L36"/>
  <c r="CF39"/>
  <c r="CL39" s="1"/>
  <c r="Z22"/>
  <c r="AE23"/>
  <c r="L24"/>
  <c r="AB24"/>
  <c r="AD26"/>
  <c r="AA27"/>
  <c r="V28"/>
  <c r="N28" s="1"/>
  <c r="P28" s="1"/>
  <c r="AC29"/>
  <c r="Z30"/>
  <c r="AE31"/>
  <c r="L32"/>
  <c r="AB32"/>
  <c r="AD34"/>
  <c r="AA35"/>
  <c r="AC37"/>
  <c r="Z38"/>
  <c r="AE39"/>
  <c r="Z23" i="34"/>
  <c r="AA27"/>
  <c r="Z30"/>
  <c r="Z35"/>
  <c r="AC21"/>
  <c r="AA33"/>
  <c r="AD37"/>
  <c r="AD39"/>
  <c r="AB21"/>
  <c r="AA25"/>
  <c r="Z33"/>
  <c r="AE36"/>
  <c r="AC37"/>
  <c r="AD38"/>
  <c r="AC39"/>
  <c r="AA40"/>
  <c r="AA21"/>
  <c r="AC22"/>
  <c r="AE23"/>
  <c r="AC24"/>
  <c r="Z25"/>
  <c r="AE26"/>
  <c r="AE28"/>
  <c r="AD29"/>
  <c r="AE30"/>
  <c r="AD31"/>
  <c r="AB32"/>
  <c r="AD34"/>
  <c r="AE35"/>
  <c r="AD36"/>
  <c r="AB37"/>
  <c r="AC38"/>
  <c r="AB39"/>
  <c r="Z40"/>
  <c r="Z31"/>
  <c r="AC33"/>
  <c r="AD21"/>
  <c r="Z26"/>
  <c r="AC40"/>
  <c r="AE22"/>
  <c r="AB25"/>
  <c r="AE29"/>
  <c r="AE31"/>
  <c r="AC32"/>
  <c r="AE34"/>
  <c r="Z21"/>
  <c r="AB22"/>
  <c r="AD23"/>
  <c r="AB24"/>
  <c r="AD26"/>
  <c r="AE27"/>
  <c r="AD28"/>
  <c r="AC29"/>
  <c r="AD30"/>
  <c r="AC31"/>
  <c r="AA32"/>
  <c r="AC34"/>
  <c r="AD35"/>
  <c r="AC36"/>
  <c r="AA37"/>
  <c r="AB38"/>
  <c r="AA39"/>
  <c r="AA35"/>
  <c r="AE32"/>
  <c r="AE37"/>
  <c r="AE24"/>
  <c r="AD32"/>
  <c r="AE38"/>
  <c r="AB40"/>
  <c r="AD22"/>
  <c r="AC23"/>
  <c r="AA24"/>
  <c r="AC26"/>
  <c r="AD27"/>
  <c r="AC28"/>
  <c r="AB29"/>
  <c r="AC30"/>
  <c r="AB31"/>
  <c r="Z32"/>
  <c r="AE33"/>
  <c r="AB34"/>
  <c r="AC35"/>
  <c r="AB36"/>
  <c r="Z37"/>
  <c r="AA38"/>
  <c r="Z39"/>
  <c r="AA30"/>
  <c r="Z34"/>
  <c r="Z36"/>
  <c r="AD40"/>
  <c r="AC25"/>
  <c r="Z28"/>
  <c r="AB33"/>
  <c r="AE39"/>
  <c r="Z27"/>
  <c r="AD24"/>
  <c r="AA22"/>
  <c r="Z22"/>
  <c r="AB23"/>
  <c r="Z24"/>
  <c r="AE25"/>
  <c r="AB26"/>
  <c r="AC27"/>
  <c r="AB28"/>
  <c r="AA29"/>
  <c r="AB30"/>
  <c r="AA31"/>
  <c r="AD33"/>
  <c r="AA34"/>
  <c r="AB35"/>
  <c r="AA36"/>
  <c r="Z38"/>
  <c r="R4"/>
  <c r="AH4" s="1"/>
  <c r="CP26"/>
  <c r="CP34"/>
  <c r="CF26"/>
  <c r="CL26" s="1"/>
  <c r="CP28"/>
  <c r="CF34"/>
  <c r="CL34" s="1"/>
  <c r="CO39"/>
  <c r="CO36"/>
  <c r="CO21"/>
  <c r="CP22"/>
  <c r="CE23"/>
  <c r="CK23" s="1"/>
  <c r="CB24"/>
  <c r="CH24" s="1"/>
  <c r="CO25"/>
  <c r="CD26"/>
  <c r="CJ26" s="1"/>
  <c r="CA27"/>
  <c r="CG27" s="1"/>
  <c r="CF28"/>
  <c r="CL28" s="1"/>
  <c r="CP30"/>
  <c r="CE31"/>
  <c r="CK31" s="1"/>
  <c r="CB32"/>
  <c r="CH32" s="1"/>
  <c r="CO33"/>
  <c r="CD34"/>
  <c r="CJ34" s="1"/>
  <c r="CA35"/>
  <c r="CG35" s="1"/>
  <c r="CF36"/>
  <c r="CL36" s="1"/>
  <c r="CP38"/>
  <c r="CE39"/>
  <c r="CK39" s="1"/>
  <c r="CB40"/>
  <c r="CH40" s="1"/>
  <c r="CO26"/>
  <c r="CP25"/>
  <c r="CE26"/>
  <c r="CK26" s="1"/>
  <c r="CF31"/>
  <c r="CL31" s="1"/>
  <c r="CP33"/>
  <c r="CF21"/>
  <c r="CL21" s="1"/>
  <c r="CD23"/>
  <c r="CJ23" s="1"/>
  <c r="CF25"/>
  <c r="CL25" s="1"/>
  <c r="CC26"/>
  <c r="CI26" s="1"/>
  <c r="BR27"/>
  <c r="BU27" s="1"/>
  <c r="CP27"/>
  <c r="CE28"/>
  <c r="CK28" s="1"/>
  <c r="CD31"/>
  <c r="CJ31" s="1"/>
  <c r="CF33"/>
  <c r="CL33" s="1"/>
  <c r="CC34"/>
  <c r="CI34" s="1"/>
  <c r="BR35"/>
  <c r="BU35" s="1"/>
  <c r="CP35"/>
  <c r="CE36"/>
  <c r="CK36" s="1"/>
  <c r="CD39"/>
  <c r="CJ39" s="1"/>
  <c r="CP23"/>
  <c r="CP31"/>
  <c r="CO34"/>
  <c r="CP39"/>
  <c r="CP36"/>
  <c r="CP21"/>
  <c r="CO28"/>
  <c r="CE34"/>
  <c r="CK34" s="1"/>
  <c r="CE21"/>
  <c r="CK21" s="1"/>
  <c r="CF22"/>
  <c r="CL22" s="1"/>
  <c r="CC23"/>
  <c r="CI23" s="1"/>
  <c r="BR24"/>
  <c r="BU24" s="1"/>
  <c r="CP24"/>
  <c r="CQ24" s="1"/>
  <c r="CE25"/>
  <c r="CK25" s="1"/>
  <c r="CB26"/>
  <c r="CH26" s="1"/>
  <c r="BQ27"/>
  <c r="BT27" s="1"/>
  <c r="CO27"/>
  <c r="CD28"/>
  <c r="CJ28" s="1"/>
  <c r="CF30"/>
  <c r="CL30" s="1"/>
  <c r="CC31"/>
  <c r="CI31" s="1"/>
  <c r="BR32"/>
  <c r="BU32" s="1"/>
  <c r="CP32"/>
  <c r="CR32" s="1"/>
  <c r="CE33"/>
  <c r="CK33" s="1"/>
  <c r="CB34"/>
  <c r="CH34" s="1"/>
  <c r="BQ35"/>
  <c r="BT35" s="1"/>
  <c r="CO35"/>
  <c r="CD36"/>
  <c r="CJ36" s="1"/>
  <c r="CF38"/>
  <c r="CL38" s="1"/>
  <c r="CC39"/>
  <c r="CI39" s="1"/>
  <c r="BR40"/>
  <c r="BU40" s="1"/>
  <c r="CP40"/>
  <c r="CR40" s="1"/>
  <c r="CO23"/>
  <c r="CO31"/>
  <c r="CF23"/>
  <c r="CL23" s="1"/>
  <c r="CF39"/>
  <c r="CL39" s="1"/>
  <c r="A2" i="33"/>
  <c r="Y40" i="1"/>
  <c r="Y39"/>
  <c r="Y38"/>
  <c r="Y37"/>
  <c r="Y36"/>
  <c r="Y35"/>
  <c r="Y34"/>
  <c r="Y33"/>
  <c r="Y32"/>
  <c r="Y31"/>
  <c r="Y30"/>
  <c r="Y29"/>
  <c r="Y28"/>
  <c r="Y27"/>
  <c r="Y26"/>
  <c r="Y25"/>
  <c r="Y24"/>
  <c r="Y23"/>
  <c r="Y22"/>
  <c r="Y21"/>
  <c r="CR37" i="40" l="1"/>
  <c r="CM31" i="38"/>
  <c r="BV25" i="37"/>
  <c r="BW25" s="1"/>
  <c r="BV32" i="43"/>
  <c r="BW32" s="1"/>
  <c r="CN21" i="41"/>
  <c r="BV26" i="34"/>
  <c r="BW26" s="1"/>
  <c r="BV31"/>
  <c r="BW31" s="1"/>
  <c r="BX31" s="1"/>
  <c r="BV24"/>
  <c r="BW24" s="1"/>
  <c r="BX25" s="1"/>
  <c r="CM39"/>
  <c r="CM25"/>
  <c r="N24" i="42"/>
  <c r="P24" s="1"/>
  <c r="N22"/>
  <c r="P22" s="1"/>
  <c r="N21"/>
  <c r="P21" s="1"/>
  <c r="CM31"/>
  <c r="N24" i="43"/>
  <c r="P24" s="1"/>
  <c r="N29"/>
  <c r="P29" s="1"/>
  <c r="N27"/>
  <c r="P27" s="1"/>
  <c r="N23"/>
  <c r="P23" s="1"/>
  <c r="BV26" i="39"/>
  <c r="BW26" s="1"/>
  <c r="BV25"/>
  <c r="BW25" s="1"/>
  <c r="CR29" i="41"/>
  <c r="CM36" i="37"/>
  <c r="BV31"/>
  <c r="BW31" s="1"/>
  <c r="T15" i="43"/>
  <c r="T15" i="41"/>
  <c r="BV30" i="40"/>
  <c r="BW30" s="1"/>
  <c r="BV36" i="43"/>
  <c r="BW36" s="1"/>
  <c r="BV32" i="36"/>
  <c r="BW32" s="1"/>
  <c r="BX32" s="1"/>
  <c r="BV27"/>
  <c r="BW27" s="1"/>
  <c r="CN25" i="37"/>
  <c r="CN25" i="42"/>
  <c r="BV26" i="36"/>
  <c r="BW26" s="1"/>
  <c r="BX27" s="1"/>
  <c r="BV38" i="37"/>
  <c r="BW38" s="1"/>
  <c r="CM34" i="36"/>
  <c r="BV33" i="34"/>
  <c r="BW33" s="1"/>
  <c r="BV37" i="42"/>
  <c r="BW37" s="1"/>
  <c r="BX37" s="1"/>
  <c r="CN33"/>
  <c r="BV22" i="34"/>
  <c r="BW22" s="1"/>
  <c r="CM37" i="43"/>
  <c r="CN27"/>
  <c r="CN33" i="36"/>
  <c r="BV30" i="34"/>
  <c r="BW30" s="1"/>
  <c r="BV23"/>
  <c r="BW23" s="1"/>
  <c r="BV39"/>
  <c r="BW39" s="1"/>
  <c r="CM30" i="39"/>
  <c r="CN33" i="34"/>
  <c r="BV31" i="38"/>
  <c r="BW31" s="1"/>
  <c r="CN24"/>
  <c r="BV38" i="41"/>
  <c r="BW38" s="1"/>
  <c r="BV36" i="34"/>
  <c r="BW36" s="1"/>
  <c r="BV21"/>
  <c r="BW21" s="1"/>
  <c r="BY21" s="1"/>
  <c r="BV39" i="35"/>
  <c r="BW39" s="1"/>
  <c r="BV30" i="39"/>
  <c r="BW30" s="1"/>
  <c r="BV29" i="34"/>
  <c r="BW29" s="1"/>
  <c r="BY29" s="1"/>
  <c r="CM29" i="43"/>
  <c r="CN22" i="42"/>
  <c r="CM34"/>
  <c r="BV29"/>
  <c r="BW29" s="1"/>
  <c r="BV28"/>
  <c r="BW28" s="1"/>
  <c r="CM22"/>
  <c r="BV32"/>
  <c r="BW32" s="1"/>
  <c r="BV36"/>
  <c r="BW36" s="1"/>
  <c r="BV32" i="41"/>
  <c r="BW32" s="1"/>
  <c r="CN37"/>
  <c r="CN22" i="40"/>
  <c r="BV36"/>
  <c r="BW36" s="1"/>
  <c r="CN27"/>
  <c r="BV38"/>
  <c r="BW38" s="1"/>
  <c r="BX31" i="39"/>
  <c r="CN35"/>
  <c r="CN24"/>
  <c r="CR22"/>
  <c r="BV29" i="38"/>
  <c r="BW29" s="1"/>
  <c r="BV22"/>
  <c r="BW22" s="1"/>
  <c r="BV26"/>
  <c r="BW26" s="1"/>
  <c r="BV33"/>
  <c r="BW33" s="1"/>
  <c r="CN22" i="37"/>
  <c r="BV40"/>
  <c r="BW40" s="1"/>
  <c r="BV24"/>
  <c r="BW24" s="1"/>
  <c r="BX25" s="1"/>
  <c r="BV23"/>
  <c r="BW23" s="1"/>
  <c r="BY24" s="1"/>
  <c r="BV33" i="36"/>
  <c r="BW33" s="1"/>
  <c r="CM39"/>
  <c r="CR29"/>
  <c r="CS30" s="1"/>
  <c r="CM23" i="35"/>
  <c r="BV36"/>
  <c r="BW36" s="1"/>
  <c r="CN40"/>
  <c r="CM36"/>
  <c r="CM32"/>
  <c r="CN37" i="34"/>
  <c r="CN38"/>
  <c r="CM29"/>
  <c r="CN35" i="43"/>
  <c r="BV39"/>
  <c r="BW39" s="1"/>
  <c r="CM22"/>
  <c r="BV28"/>
  <c r="BW28" s="1"/>
  <c r="CN35" i="42"/>
  <c r="CN40"/>
  <c r="CM30"/>
  <c r="BV30"/>
  <c r="BW30" s="1"/>
  <c r="CN38"/>
  <c r="BV25"/>
  <c r="BW25" s="1"/>
  <c r="CN30" i="41"/>
  <c r="CN22"/>
  <c r="CN32" i="40"/>
  <c r="BV37"/>
  <c r="BW37" s="1"/>
  <c r="BV26"/>
  <c r="BW26" s="1"/>
  <c r="BV28"/>
  <c r="BW28" s="1"/>
  <c r="BV29"/>
  <c r="BW29" s="1"/>
  <c r="BX30" s="1"/>
  <c r="BV39"/>
  <c r="BW39" s="1"/>
  <c r="CN27" i="39"/>
  <c r="BV24"/>
  <c r="BW24" s="1"/>
  <c r="BV22"/>
  <c r="BW22" s="1"/>
  <c r="CM40" i="38"/>
  <c r="CM23"/>
  <c r="CM28"/>
  <c r="CR29"/>
  <c r="BV38"/>
  <c r="BW38" s="1"/>
  <c r="CN27"/>
  <c r="BV30" i="37"/>
  <c r="BW30" s="1"/>
  <c r="BX31" s="1"/>
  <c r="CN40"/>
  <c r="CN29"/>
  <c r="BV21"/>
  <c r="BW21" s="1"/>
  <c r="BY21" s="1"/>
  <c r="BV34" i="36"/>
  <c r="BW34" s="1"/>
  <c r="BV25"/>
  <c r="BW25" s="1"/>
  <c r="CM30"/>
  <c r="BV29"/>
  <c r="BW29" s="1"/>
  <c r="CM23" i="43"/>
  <c r="BV26"/>
  <c r="BW26" s="1"/>
  <c r="CM36"/>
  <c r="BV22"/>
  <c r="BW22" s="1"/>
  <c r="CN30"/>
  <c r="CN32"/>
  <c r="CN40"/>
  <c r="CQ29" i="42"/>
  <c r="CM40"/>
  <c r="BV33"/>
  <c r="BW33" s="1"/>
  <c r="CQ21"/>
  <c r="CR21" s="1"/>
  <c r="BV26" i="41"/>
  <c r="BW26" s="1"/>
  <c r="CM37"/>
  <c r="CN38"/>
  <c r="CM39"/>
  <c r="BV34"/>
  <c r="BW34" s="1"/>
  <c r="BV36"/>
  <c r="BW36" s="1"/>
  <c r="CM28" i="40"/>
  <c r="CM37"/>
  <c r="CN30"/>
  <c r="BV25"/>
  <c r="BW25" s="1"/>
  <c r="CN35"/>
  <c r="CM35" i="39"/>
  <c r="CM37"/>
  <c r="CM29"/>
  <c r="BV38"/>
  <c r="BW38" s="1"/>
  <c r="BY38" s="1"/>
  <c r="BV29"/>
  <c r="BW29" s="1"/>
  <c r="BX30" s="1"/>
  <c r="BV23"/>
  <c r="BW23" s="1"/>
  <c r="CN32"/>
  <c r="CM21"/>
  <c r="BV32" i="38"/>
  <c r="BW32" s="1"/>
  <c r="CM30"/>
  <c r="BV28"/>
  <c r="BW28" s="1"/>
  <c r="BV30"/>
  <c r="BW30" s="1"/>
  <c r="BX31" s="1"/>
  <c r="BV36" i="37"/>
  <c r="BW36" s="1"/>
  <c r="CM38"/>
  <c r="BV33"/>
  <c r="BW33" s="1"/>
  <c r="CM33"/>
  <c r="BV28"/>
  <c r="BW28" s="1"/>
  <c r="CM37"/>
  <c r="BV29"/>
  <c r="BW29" s="1"/>
  <c r="CM28"/>
  <c r="CM33" i="36"/>
  <c r="CN38"/>
  <c r="BV40"/>
  <c r="BW40" s="1"/>
  <c r="BV39"/>
  <c r="BW39" s="1"/>
  <c r="CM38"/>
  <c r="BV22"/>
  <c r="BW22" s="1"/>
  <c r="CN36"/>
  <c r="CM28"/>
  <c r="CM38" i="35"/>
  <c r="CN35"/>
  <c r="CM40"/>
  <c r="BV30"/>
  <c r="BW30" s="1"/>
  <c r="BY31" s="1"/>
  <c r="CQ32"/>
  <c r="CN30"/>
  <c r="BV25"/>
  <c r="BW25" s="1"/>
  <c r="BY25" s="1"/>
  <c r="CN32"/>
  <c r="CM22" i="34"/>
  <c r="CM28"/>
  <c r="BV25"/>
  <c r="BW25" s="1"/>
  <c r="BV27"/>
  <c r="BW27" s="1"/>
  <c r="BV40"/>
  <c r="BW40" s="1"/>
  <c r="CM34"/>
  <c r="BV34"/>
  <c r="BW34" s="1"/>
  <c r="BX34" s="1"/>
  <c r="CM23"/>
  <c r="CM31"/>
  <c r="BV35"/>
  <c r="BW35" s="1"/>
  <c r="BY36" s="1"/>
  <c r="T15" i="36"/>
  <c r="T15" i="35"/>
  <c r="T15" i="40"/>
  <c r="T15" i="39"/>
  <c r="T15" i="42"/>
  <c r="CM27" i="43"/>
  <c r="CM30"/>
  <c r="CM39"/>
  <c r="BV25"/>
  <c r="BW25" s="1"/>
  <c r="BX25" s="1"/>
  <c r="CN33"/>
  <c r="CM40"/>
  <c r="CM36" i="42"/>
  <c r="BV34"/>
  <c r="BW34" s="1"/>
  <c r="CM23"/>
  <c r="CN27"/>
  <c r="BV38"/>
  <c r="BW38" s="1"/>
  <c r="BY38" s="1"/>
  <c r="CN32"/>
  <c r="CM28"/>
  <c r="CM39"/>
  <c r="BV27"/>
  <c r="BW27" s="1"/>
  <c r="BV24"/>
  <c r="BW24" s="1"/>
  <c r="BY24" s="1"/>
  <c r="CN39"/>
  <c r="CM29"/>
  <c r="CQ40"/>
  <c r="BV26"/>
  <c r="BW26" s="1"/>
  <c r="BY26" s="1"/>
  <c r="BV31"/>
  <c r="BW31" s="1"/>
  <c r="BY32" s="1"/>
  <c r="BV29" i="41"/>
  <c r="BW29" s="1"/>
  <c r="BY29" s="1"/>
  <c r="CM38"/>
  <c r="CM25"/>
  <c r="CR35"/>
  <c r="CM36"/>
  <c r="BV22"/>
  <c r="BW22" s="1"/>
  <c r="BV31"/>
  <c r="BW31" s="1"/>
  <c r="BV30"/>
  <c r="BW30" s="1"/>
  <c r="CN27"/>
  <c r="BV37"/>
  <c r="BW37" s="1"/>
  <c r="BV39"/>
  <c r="BW39" s="1"/>
  <c r="CM28"/>
  <c r="CQ21" i="40"/>
  <c r="CR21" s="1"/>
  <c r="CN25"/>
  <c r="CM33"/>
  <c r="CM21"/>
  <c r="CN38"/>
  <c r="BV23"/>
  <c r="BW23" s="1"/>
  <c r="CM23"/>
  <c r="CN24"/>
  <c r="CM39"/>
  <c r="CM32"/>
  <c r="BV32"/>
  <c r="BW32" s="1"/>
  <c r="CM24"/>
  <c r="BV21"/>
  <c r="BW21" s="1"/>
  <c r="BY21" s="1"/>
  <c r="BV31"/>
  <c r="BW31" s="1"/>
  <c r="CM34" i="39"/>
  <c r="CN39"/>
  <c r="CM25"/>
  <c r="CM33"/>
  <c r="CN30"/>
  <c r="CN31"/>
  <c r="BV36"/>
  <c r="BW36" s="1"/>
  <c r="BY37" s="1"/>
  <c r="BY31"/>
  <c r="CM23"/>
  <c r="BV39"/>
  <c r="BW39" s="1"/>
  <c r="BX40" s="1"/>
  <c r="BV32"/>
  <c r="BW32" s="1"/>
  <c r="BX32" s="1"/>
  <c r="CQ38"/>
  <c r="CN37"/>
  <c r="BV34"/>
  <c r="BW34" s="1"/>
  <c r="CN29" i="38"/>
  <c r="CR30"/>
  <c r="BV36"/>
  <c r="BW36" s="1"/>
  <c r="BY37" s="1"/>
  <c r="CN21"/>
  <c r="CN35"/>
  <c r="CM29"/>
  <c r="BV39"/>
  <c r="BW39" s="1"/>
  <c r="BX39" s="1"/>
  <c r="CM27"/>
  <c r="CM36"/>
  <c r="CQ35"/>
  <c r="BV40"/>
  <c r="BW40" s="1"/>
  <c r="BV25"/>
  <c r="BW25" s="1"/>
  <c r="BY26" s="1"/>
  <c r="BV23"/>
  <c r="BW23" s="1"/>
  <c r="BV34"/>
  <c r="BW34" s="1"/>
  <c r="CN36" i="37"/>
  <c r="CN28"/>
  <c r="CN37"/>
  <c r="CM30"/>
  <c r="CM24"/>
  <c r="BV39"/>
  <c r="BW39" s="1"/>
  <c r="BY39" s="1"/>
  <c r="CN32"/>
  <c r="CN38"/>
  <c r="CM35"/>
  <c r="CM31"/>
  <c r="CM22"/>
  <c r="BV22"/>
  <c r="BW22" s="1"/>
  <c r="BV26"/>
  <c r="BW26" s="1"/>
  <c r="BX26" s="1"/>
  <c r="CN24"/>
  <c r="CR37" i="36"/>
  <c r="CM24"/>
  <c r="CN37"/>
  <c r="BV37"/>
  <c r="BW37" s="1"/>
  <c r="BV24"/>
  <c r="BW24" s="1"/>
  <c r="CN40"/>
  <c r="CN24"/>
  <c r="BV21"/>
  <c r="BW21" s="1"/>
  <c r="BY21" s="1"/>
  <c r="CM36"/>
  <c r="CM30" i="35"/>
  <c r="CM25"/>
  <c r="BV38"/>
  <c r="BW38" s="1"/>
  <c r="BY39" s="1"/>
  <c r="BV33"/>
  <c r="BW33" s="1"/>
  <c r="BY34" s="1"/>
  <c r="BV28"/>
  <c r="BW28" s="1"/>
  <c r="BX29" s="1"/>
  <c r="CN33"/>
  <c r="CM37"/>
  <c r="CN39"/>
  <c r="CN38"/>
  <c r="CN29"/>
  <c r="CM33"/>
  <c r="CN37"/>
  <c r="CM29"/>
  <c r="CN29" i="34"/>
  <c r="CN24"/>
  <c r="CQ37" i="43"/>
  <c r="BV40"/>
  <c r="BW40" s="1"/>
  <c r="BV30"/>
  <c r="BW30" s="1"/>
  <c r="BX31" s="1"/>
  <c r="CM31"/>
  <c r="CM24"/>
  <c r="BV27"/>
  <c r="BW27" s="1"/>
  <c r="CM28"/>
  <c r="BV38"/>
  <c r="BW38" s="1"/>
  <c r="CM32"/>
  <c r="CM33"/>
  <c r="CN29"/>
  <c r="BV37"/>
  <c r="BW37" s="1"/>
  <c r="BX37" s="1"/>
  <c r="CM25"/>
  <c r="BV22" i="42"/>
  <c r="BW22" s="1"/>
  <c r="BY23" s="1"/>
  <c r="CM33"/>
  <c r="BV39"/>
  <c r="BW39" s="1"/>
  <c r="CM25"/>
  <c r="CM38"/>
  <c r="CN24"/>
  <c r="CQ32"/>
  <c r="CM32"/>
  <c r="CN29"/>
  <c r="CM21"/>
  <c r="CN21"/>
  <c r="BV21"/>
  <c r="BW21" s="1"/>
  <c r="BY21" s="1"/>
  <c r="CM31" i="41"/>
  <c r="CN24"/>
  <c r="CN35"/>
  <c r="BV27"/>
  <c r="BW27" s="1"/>
  <c r="BX28" s="1"/>
  <c r="CM24"/>
  <c r="BV25"/>
  <c r="BW25" s="1"/>
  <c r="CQ35"/>
  <c r="CN40"/>
  <c r="CM30"/>
  <c r="CM21"/>
  <c r="BV21"/>
  <c r="BW21" s="1"/>
  <c r="CM22" i="40"/>
  <c r="CM31"/>
  <c r="CM27"/>
  <c r="BV22"/>
  <c r="BW22" s="1"/>
  <c r="BX23" s="1"/>
  <c r="BV35"/>
  <c r="BW35" s="1"/>
  <c r="CM40"/>
  <c r="CN40"/>
  <c r="BV34"/>
  <c r="BW34" s="1"/>
  <c r="BY34" s="1"/>
  <c r="CM26"/>
  <c r="CN21"/>
  <c r="CM31" i="39"/>
  <c r="BV28"/>
  <c r="BW28" s="1"/>
  <c r="CM26"/>
  <c r="CQ40"/>
  <c r="CM22"/>
  <c r="CM38"/>
  <c r="BV33"/>
  <c r="BW33" s="1"/>
  <c r="CN21"/>
  <c r="CM37" i="38"/>
  <c r="CM22"/>
  <c r="CN25"/>
  <c r="CN37"/>
  <c r="CM25"/>
  <c r="CN38"/>
  <c r="CM34"/>
  <c r="CN22"/>
  <c r="CM26"/>
  <c r="CR35"/>
  <c r="CM21"/>
  <c r="BV34" i="37"/>
  <c r="BW34" s="1"/>
  <c r="BY34" s="1"/>
  <c r="CM39"/>
  <c r="BV35"/>
  <c r="BW35" s="1"/>
  <c r="CM23"/>
  <c r="CM25"/>
  <c r="CN27"/>
  <c r="CM26"/>
  <c r="CM32"/>
  <c r="CN30"/>
  <c r="BV30" i="36"/>
  <c r="BW30" s="1"/>
  <c r="BY31" s="1"/>
  <c r="BV38"/>
  <c r="BW38" s="1"/>
  <c r="CM25"/>
  <c r="CM22"/>
  <c r="CM27"/>
  <c r="BV36"/>
  <c r="BW36" s="1"/>
  <c r="CN22"/>
  <c r="BV23"/>
  <c r="BW23" s="1"/>
  <c r="CN32"/>
  <c r="CM32"/>
  <c r="CM37"/>
  <c r="CN29"/>
  <c r="CN35"/>
  <c r="CQ21"/>
  <c r="CS21" s="1"/>
  <c r="CX21" s="1"/>
  <c r="R21" s="1"/>
  <c r="CM21"/>
  <c r="CN31" i="35"/>
  <c r="CN24"/>
  <c r="BV22"/>
  <c r="BW22" s="1"/>
  <c r="BX23" s="1"/>
  <c r="BV32"/>
  <c r="BW32" s="1"/>
  <c r="CR37"/>
  <c r="CN25"/>
  <c r="BV37"/>
  <c r="BW37" s="1"/>
  <c r="BV40"/>
  <c r="BW40" s="1"/>
  <c r="CN28"/>
  <c r="CR29"/>
  <c r="BV21"/>
  <c r="BW21" s="1"/>
  <c r="BY21" s="1"/>
  <c r="CM36" i="34"/>
  <c r="CN34"/>
  <c r="CM27"/>
  <c r="CM33"/>
  <c r="BV37"/>
  <c r="BW37" s="1"/>
  <c r="BX37" s="1"/>
  <c r="CN36"/>
  <c r="CN25"/>
  <c r="CM38"/>
  <c r="BV32"/>
  <c r="BW32" s="1"/>
  <c r="BX33" s="1"/>
  <c r="CQ40"/>
  <c r="CQ37"/>
  <c r="BV38"/>
  <c r="BW38" s="1"/>
  <c r="CM21"/>
  <c r="BV35" i="43"/>
  <c r="BW35" s="1"/>
  <c r="BY36" s="1"/>
  <c r="CM38"/>
  <c r="CN22"/>
  <c r="BV23"/>
  <c r="BW23" s="1"/>
  <c r="BV29"/>
  <c r="BW29" s="1"/>
  <c r="CN25"/>
  <c r="CM34"/>
  <c r="CM21"/>
  <c r="CN37"/>
  <c r="CM35" i="42"/>
  <c r="CM24"/>
  <c r="CM37"/>
  <c r="CM27"/>
  <c r="CR37"/>
  <c r="CN37"/>
  <c r="CN30"/>
  <c r="CM26"/>
  <c r="BV24" i="41"/>
  <c r="BW24" s="1"/>
  <c r="CM29"/>
  <c r="CN32"/>
  <c r="CM27"/>
  <c r="CN29"/>
  <c r="CM22"/>
  <c r="CR37"/>
  <c r="CM33"/>
  <c r="BV23"/>
  <c r="BW23" s="1"/>
  <c r="CN37" i="40"/>
  <c r="CM38"/>
  <c r="BV40"/>
  <c r="BW40" s="1"/>
  <c r="BX40" s="1"/>
  <c r="CM35"/>
  <c r="CM25"/>
  <c r="BV27"/>
  <c r="BW27" s="1"/>
  <c r="BV21" i="39"/>
  <c r="BW21" s="1"/>
  <c r="BY21" s="1"/>
  <c r="CR37"/>
  <c r="CR29"/>
  <c r="CM28"/>
  <c r="CN33"/>
  <c r="CN25"/>
  <c r="CM27"/>
  <c r="CQ30"/>
  <c r="CN40"/>
  <c r="CM39"/>
  <c r="CQ22" i="38"/>
  <c r="CM33"/>
  <c r="CM38"/>
  <c r="CN32"/>
  <c r="BV27"/>
  <c r="BW27" s="1"/>
  <c r="BY27" s="1"/>
  <c r="BV24"/>
  <c r="BW24" s="1"/>
  <c r="CM35"/>
  <c r="BV32" i="37"/>
  <c r="BW32" s="1"/>
  <c r="BY32" s="1"/>
  <c r="CR38"/>
  <c r="CQ24"/>
  <c r="CN33"/>
  <c r="CQ29"/>
  <c r="CM21"/>
  <c r="CQ22"/>
  <c r="CM40"/>
  <c r="CR40"/>
  <c r="CM34"/>
  <c r="CN21"/>
  <c r="CM26" i="36"/>
  <c r="CN21"/>
  <c r="CM31"/>
  <c r="CM35"/>
  <c r="BV35"/>
  <c r="BW35" s="1"/>
  <c r="CN28"/>
  <c r="CM40"/>
  <c r="BV28"/>
  <c r="BW28" s="1"/>
  <c r="CM21" i="35"/>
  <c r="CN21"/>
  <c r="CM28"/>
  <c r="CM22"/>
  <c r="CM35"/>
  <c r="CM24"/>
  <c r="CM39"/>
  <c r="CQ40"/>
  <c r="CN27"/>
  <c r="BV26"/>
  <c r="BW26" s="1"/>
  <c r="CN21" i="34"/>
  <c r="CM40"/>
  <c r="CN40"/>
  <c r="CM30"/>
  <c r="CN32"/>
  <c r="CM24"/>
  <c r="CN22"/>
  <c r="CM35"/>
  <c r="CN30"/>
  <c r="CQ29"/>
  <c r="CN35"/>
  <c r="CR32" i="43"/>
  <c r="CM26"/>
  <c r="CM35"/>
  <c r="CN24"/>
  <c r="CN38"/>
  <c r="CQ40"/>
  <c r="CR29"/>
  <c r="BV21"/>
  <c r="BW21" s="1"/>
  <c r="CN21"/>
  <c r="BV35" i="42"/>
  <c r="BW35" s="1"/>
  <c r="CN31"/>
  <c r="CN34"/>
  <c r="BV40"/>
  <c r="BW40" s="1"/>
  <c r="CN28"/>
  <c r="CN36"/>
  <c r="V41"/>
  <c r="BV33" i="41"/>
  <c r="BW33" s="1"/>
  <c r="CN33"/>
  <c r="CM34"/>
  <c r="CM26"/>
  <c r="CN39"/>
  <c r="BV35"/>
  <c r="BW35" s="1"/>
  <c r="CN31"/>
  <c r="CN23"/>
  <c r="CM35"/>
  <c r="BV40"/>
  <c r="BW40" s="1"/>
  <c r="CM23"/>
  <c r="CR27"/>
  <c r="CM40"/>
  <c r="CN25"/>
  <c r="CQ21"/>
  <c r="CS21" s="1"/>
  <c r="CX21" s="1"/>
  <c r="R21" s="1"/>
  <c r="V41"/>
  <c r="CR29" i="40"/>
  <c r="CR24"/>
  <c r="CQ40"/>
  <c r="CN29"/>
  <c r="BV24"/>
  <c r="BW24" s="1"/>
  <c r="BX24" s="1"/>
  <c r="CN31"/>
  <c r="CR32"/>
  <c r="CN23"/>
  <c r="CM29"/>
  <c r="CR35" i="39"/>
  <c r="CR27"/>
  <c r="CN23"/>
  <c r="CN22"/>
  <c r="BV27"/>
  <c r="BW27" s="1"/>
  <c r="CN38"/>
  <c r="BV35"/>
  <c r="BW35" s="1"/>
  <c r="CN29"/>
  <c r="CN34" i="38"/>
  <c r="CQ40"/>
  <c r="CN33"/>
  <c r="CN30"/>
  <c r="CQ27"/>
  <c r="CM32"/>
  <c r="CM24"/>
  <c r="BV35"/>
  <c r="BW35" s="1"/>
  <c r="BV21"/>
  <c r="BW21" s="1"/>
  <c r="CN23" i="37"/>
  <c r="BV37"/>
  <c r="BW37" s="1"/>
  <c r="CN39"/>
  <c r="BV27"/>
  <c r="BW27" s="1"/>
  <c r="CM29"/>
  <c r="CQ30"/>
  <c r="CN26"/>
  <c r="CQ38"/>
  <c r="CN25" i="36"/>
  <c r="CM29"/>
  <c r="CQ22"/>
  <c r="CM23"/>
  <c r="CN30"/>
  <c r="BV35" i="35"/>
  <c r="BW35" s="1"/>
  <c r="BY35" s="1"/>
  <c r="CM34"/>
  <c r="CN23"/>
  <c r="CN26"/>
  <c r="CM31"/>
  <c r="BV27"/>
  <c r="BW27" s="1"/>
  <c r="BX28" s="1"/>
  <c r="CQ21"/>
  <c r="CS21" s="1"/>
  <c r="CX21" s="1"/>
  <c r="R21" s="1"/>
  <c r="V41"/>
  <c r="CM32" i="34"/>
  <c r="CM26"/>
  <c r="CN23"/>
  <c r="CQ32"/>
  <c r="CM37"/>
  <c r="CN27"/>
  <c r="CN31"/>
  <c r="CN26"/>
  <c r="T15" i="38"/>
  <c r="T15" i="37"/>
  <c r="BY32" i="43"/>
  <c r="BX32"/>
  <c r="BY33"/>
  <c r="BX33"/>
  <c r="CR28"/>
  <c r="CQ28"/>
  <c r="CQ38"/>
  <c r="CR38"/>
  <c r="CQ33"/>
  <c r="CR33"/>
  <c r="CR36"/>
  <c r="CQ36"/>
  <c r="CR35"/>
  <c r="CQ35"/>
  <c r="CN28"/>
  <c r="CN31"/>
  <c r="CN34"/>
  <c r="CQ24"/>
  <c r="CR31"/>
  <c r="CQ31"/>
  <c r="CQ34"/>
  <c r="CR34"/>
  <c r="CQ30"/>
  <c r="CR30"/>
  <c r="CR25"/>
  <c r="CQ25"/>
  <c r="CN36"/>
  <c r="CN23"/>
  <c r="CQ21"/>
  <c r="CQ26"/>
  <c r="CR26"/>
  <c r="BY35"/>
  <c r="CQ27"/>
  <c r="CR27"/>
  <c r="CR23"/>
  <c r="CQ23"/>
  <c r="V41"/>
  <c r="CN26"/>
  <c r="BX36"/>
  <c r="CQ22"/>
  <c r="CR22"/>
  <c r="CR39"/>
  <c r="CQ39"/>
  <c r="BX34"/>
  <c r="BY34"/>
  <c r="CN39"/>
  <c r="CR33" i="42"/>
  <c r="CQ33"/>
  <c r="CR27"/>
  <c r="CQ27"/>
  <c r="CR30"/>
  <c r="CQ30"/>
  <c r="CQ25"/>
  <c r="CR25"/>
  <c r="CR35"/>
  <c r="CQ35"/>
  <c r="CR23"/>
  <c r="CQ23"/>
  <c r="CR22"/>
  <c r="CQ22"/>
  <c r="CN23"/>
  <c r="CQ24"/>
  <c r="CR31"/>
  <c r="CQ31"/>
  <c r="CQ28"/>
  <c r="CR28"/>
  <c r="CN26"/>
  <c r="CR38"/>
  <c r="CQ38"/>
  <c r="CQ26"/>
  <c r="CR26"/>
  <c r="CQ36"/>
  <c r="CR36"/>
  <c r="CR39"/>
  <c r="CQ39"/>
  <c r="CQ34"/>
  <c r="CR34"/>
  <c r="CR39" i="41"/>
  <c r="CQ39"/>
  <c r="CQ22"/>
  <c r="CR22"/>
  <c r="CQ38"/>
  <c r="CR38"/>
  <c r="CR33"/>
  <c r="CQ33"/>
  <c r="CQ30"/>
  <c r="CR30"/>
  <c r="CQ40"/>
  <c r="CN28"/>
  <c r="CN26"/>
  <c r="CR23"/>
  <c r="CQ23"/>
  <c r="CR31"/>
  <c r="CQ31"/>
  <c r="CQ36"/>
  <c r="CR36"/>
  <c r="CN34"/>
  <c r="CQ32"/>
  <c r="CR28"/>
  <c r="CQ28"/>
  <c r="CQ25"/>
  <c r="CR25"/>
  <c r="CQ26"/>
  <c r="CR26"/>
  <c r="CN36"/>
  <c r="CQ24"/>
  <c r="CQ34"/>
  <c r="CR34"/>
  <c r="CQ27"/>
  <c r="CM32"/>
  <c r="CR23" i="40"/>
  <c r="CQ23"/>
  <c r="BY31"/>
  <c r="CN39"/>
  <c r="CQ25"/>
  <c r="CR25"/>
  <c r="CQ22"/>
  <c r="CR22"/>
  <c r="CN34"/>
  <c r="CN36"/>
  <c r="CN28"/>
  <c r="CN26"/>
  <c r="CQ38"/>
  <c r="CR38"/>
  <c r="CR33"/>
  <c r="CQ33"/>
  <c r="CR35"/>
  <c r="CQ35"/>
  <c r="CR27"/>
  <c r="CQ27"/>
  <c r="CQ30"/>
  <c r="CR30"/>
  <c r="CR39"/>
  <c r="CQ39"/>
  <c r="CQ26"/>
  <c r="CR26"/>
  <c r="V41"/>
  <c r="CQ28"/>
  <c r="CR28"/>
  <c r="CR31"/>
  <c r="CQ31"/>
  <c r="CQ36"/>
  <c r="CR36"/>
  <c r="CQ34"/>
  <c r="CR34"/>
  <c r="CR39" i="39"/>
  <c r="CQ39"/>
  <c r="BX26"/>
  <c r="BY26"/>
  <c r="CR31"/>
  <c r="CQ31"/>
  <c r="V41"/>
  <c r="CN36"/>
  <c r="CQ21"/>
  <c r="CQ24"/>
  <c r="CQ32"/>
  <c r="BX25"/>
  <c r="CR36"/>
  <c r="CQ36"/>
  <c r="CR33"/>
  <c r="CQ33"/>
  <c r="CQ25"/>
  <c r="CR25"/>
  <c r="CR28"/>
  <c r="CQ28"/>
  <c r="CQ35"/>
  <c r="CM40"/>
  <c r="CN28"/>
  <c r="CQ34"/>
  <c r="CR34"/>
  <c r="CR23"/>
  <c r="CQ23"/>
  <c r="CQ26"/>
  <c r="CR26"/>
  <c r="CN34"/>
  <c r="CN26"/>
  <c r="CM32"/>
  <c r="CM24"/>
  <c r="CQ27"/>
  <c r="BX38" i="38"/>
  <c r="BY38"/>
  <c r="CQ33"/>
  <c r="CR33"/>
  <c r="CQ26"/>
  <c r="CR26"/>
  <c r="CQ38"/>
  <c r="CR38"/>
  <c r="CQ34"/>
  <c r="CR34"/>
  <c r="CR23"/>
  <c r="CQ23"/>
  <c r="CN26"/>
  <c r="CQ24"/>
  <c r="CR39"/>
  <c r="CQ39"/>
  <c r="V41"/>
  <c r="CN36"/>
  <c r="CN28"/>
  <c r="CR32"/>
  <c r="CN39"/>
  <c r="CN31"/>
  <c r="CN23"/>
  <c r="CQ25"/>
  <c r="CR25"/>
  <c r="CQ28"/>
  <c r="CR28"/>
  <c r="CR36"/>
  <c r="CQ36"/>
  <c r="CR31"/>
  <c r="CQ31"/>
  <c r="CQ21"/>
  <c r="CQ35" i="37"/>
  <c r="CR35"/>
  <c r="BY31"/>
  <c r="CR23"/>
  <c r="CQ23"/>
  <c r="CM27"/>
  <c r="CR28"/>
  <c r="CQ28"/>
  <c r="CR39"/>
  <c r="CQ39"/>
  <c r="CR30"/>
  <c r="CQ33"/>
  <c r="CR33"/>
  <c r="CQ25"/>
  <c r="CR25"/>
  <c r="CQ27"/>
  <c r="CR27"/>
  <c r="CR31"/>
  <c r="CQ31"/>
  <c r="CN31"/>
  <c r="CQ32"/>
  <c r="CQ26"/>
  <c r="CR26"/>
  <c r="CR36"/>
  <c r="CQ36"/>
  <c r="CQ34"/>
  <c r="CR34"/>
  <c r="CQ21"/>
  <c r="V41"/>
  <c r="BY32" i="36"/>
  <c r="CQ28"/>
  <c r="CR28"/>
  <c r="CQ36"/>
  <c r="CR36"/>
  <c r="CR31"/>
  <c r="CQ31"/>
  <c r="CQ32"/>
  <c r="CN23"/>
  <c r="V41"/>
  <c r="CQ40"/>
  <c r="CR39"/>
  <c r="CQ39"/>
  <c r="CQ33"/>
  <c r="CR33"/>
  <c r="CR23"/>
  <c r="CQ23"/>
  <c r="CQ34"/>
  <c r="CR34"/>
  <c r="CR38"/>
  <c r="CQ38"/>
  <c r="CQ25"/>
  <c r="CR25"/>
  <c r="CN39"/>
  <c r="CN34"/>
  <c r="CQ24"/>
  <c r="CR35"/>
  <c r="CQ35"/>
  <c r="CQ27"/>
  <c r="CR27"/>
  <c r="CQ26"/>
  <c r="CR26"/>
  <c r="CN31"/>
  <c r="CN26"/>
  <c r="BY24" i="35"/>
  <c r="BX24"/>
  <c r="BX25"/>
  <c r="CQ28"/>
  <c r="CR28"/>
  <c r="CR23"/>
  <c r="CQ23"/>
  <c r="BY23"/>
  <c r="CQ24"/>
  <c r="CR25"/>
  <c r="CQ25"/>
  <c r="CQ26"/>
  <c r="CR26"/>
  <c r="CR27"/>
  <c r="CQ27"/>
  <c r="CQ22"/>
  <c r="CR22"/>
  <c r="CR35"/>
  <c r="CQ35"/>
  <c r="CQ36"/>
  <c r="CR36"/>
  <c r="CQ38"/>
  <c r="CR38"/>
  <c r="CQ33"/>
  <c r="CR33"/>
  <c r="CR31"/>
  <c r="CQ31"/>
  <c r="CQ30"/>
  <c r="CR30"/>
  <c r="CR39"/>
  <c r="CQ39"/>
  <c r="CQ34"/>
  <c r="CR34"/>
  <c r="CN36"/>
  <c r="CN34"/>
  <c r="T15" i="34"/>
  <c r="CR35"/>
  <c r="CQ35"/>
  <c r="CQ34"/>
  <c r="CR34"/>
  <c r="CR33"/>
  <c r="CQ33"/>
  <c r="CR23"/>
  <c r="CQ23"/>
  <c r="CQ26"/>
  <c r="CR26"/>
  <c r="CR24"/>
  <c r="CN39"/>
  <c r="CQ21"/>
  <c r="CR39"/>
  <c r="CQ39"/>
  <c r="CR22"/>
  <c r="CQ22"/>
  <c r="CR27"/>
  <c r="CQ27"/>
  <c r="CN28"/>
  <c r="CR25"/>
  <c r="CQ25"/>
  <c r="CR36"/>
  <c r="CQ36"/>
  <c r="BY26"/>
  <c r="BY34"/>
  <c r="CR31"/>
  <c r="CQ31"/>
  <c r="CR28"/>
  <c r="CQ28"/>
  <c r="CQ30"/>
  <c r="CR30"/>
  <c r="CQ38"/>
  <c r="CR38"/>
  <c r="BY23"/>
  <c r="AA40" i="1"/>
  <c r="AA39"/>
  <c r="AA38"/>
  <c r="AA37"/>
  <c r="AA36"/>
  <c r="AA35"/>
  <c r="AA34"/>
  <c r="AA33"/>
  <c r="AA32"/>
  <c r="AA31"/>
  <c r="AA30"/>
  <c r="AA29"/>
  <c r="AA28"/>
  <c r="AA27"/>
  <c r="AA26"/>
  <c r="AA25"/>
  <c r="AA24"/>
  <c r="AA23"/>
  <c r="AA22"/>
  <c r="AA21"/>
  <c r="Z40"/>
  <c r="Z39"/>
  <c r="Z38"/>
  <c r="Z37"/>
  <c r="Z36"/>
  <c r="Z35"/>
  <c r="Z34"/>
  <c r="Z33"/>
  <c r="Z32"/>
  <c r="Z31"/>
  <c r="Z30"/>
  <c r="Z29"/>
  <c r="Z28"/>
  <c r="Z27"/>
  <c r="Z26"/>
  <c r="Z25"/>
  <c r="Z24"/>
  <c r="Z23"/>
  <c r="Z22"/>
  <c r="Z21"/>
  <c r="AD40"/>
  <c r="AD39"/>
  <c r="AD38"/>
  <c r="AD37"/>
  <c r="AD36"/>
  <c r="AD35"/>
  <c r="AD34"/>
  <c r="AD33"/>
  <c r="AD32"/>
  <c r="AD31"/>
  <c r="AD30"/>
  <c r="AD29"/>
  <c r="AD28"/>
  <c r="AD27"/>
  <c r="AD26"/>
  <c r="AD25"/>
  <c r="AD24"/>
  <c r="AD23"/>
  <c r="AD22"/>
  <c r="AD21"/>
  <c r="BX24" i="34" l="1"/>
  <c r="BX28" i="43"/>
  <c r="BX23" i="34"/>
  <c r="BX26"/>
  <c r="BY24"/>
  <c r="BY36" i="38"/>
  <c r="BY25" i="34"/>
  <c r="BX30"/>
  <c r="BX29"/>
  <c r="BY22"/>
  <c r="BX27"/>
  <c r="BX22"/>
  <c r="BY26" i="43"/>
  <c r="BY27" i="36"/>
  <c r="BX24" i="37"/>
  <c r="BY24" i="40"/>
  <c r="BY31" i="38"/>
  <c r="BY23" i="37"/>
  <c r="BX31" i="40"/>
  <c r="BY39" i="34"/>
  <c r="BX23" i="38"/>
  <c r="BY37" i="40"/>
  <c r="BY33" i="36"/>
  <c r="BY31" i="34"/>
  <c r="BX22" i="38"/>
  <c r="BY26" i="35"/>
  <c r="BY30" i="34"/>
  <c r="BX33" i="37"/>
  <c r="BY37" i="42"/>
  <c r="BX23" i="43"/>
  <c r="BX32" i="38"/>
  <c r="BX39" i="41"/>
  <c r="BY30" i="39"/>
  <c r="BX38" i="41"/>
  <c r="BX29" i="39"/>
  <c r="BX33"/>
  <c r="BY25" i="38"/>
  <c r="BX39" i="37"/>
  <c r="BY25" i="36"/>
  <c r="BY39" i="40"/>
  <c r="BY40" i="34"/>
  <c r="BX32" i="40"/>
  <c r="BY31" i="41"/>
  <c r="BX40" i="36"/>
  <c r="BX29" i="40"/>
  <c r="BX40" i="34"/>
  <c r="BY34" i="38"/>
  <c r="BX26" i="36"/>
  <c r="BY38" i="40"/>
  <c r="BX25" i="36"/>
  <c r="BY26"/>
  <c r="BX35" i="39"/>
  <c r="BX39" i="36"/>
  <c r="BX33" i="42"/>
  <c r="BX39" i="40"/>
  <c r="BX32" i="42"/>
  <c r="BY40" i="35"/>
  <c r="BY26" i="40"/>
  <c r="BY36"/>
  <c r="BY29" i="42"/>
  <c r="BY29" i="38"/>
  <c r="BY37" i="36"/>
  <c r="BX26" i="43"/>
  <c r="BX23" i="39"/>
  <c r="BX36" i="41"/>
  <c r="BY24" i="39"/>
  <c r="BY31" i="42"/>
  <c r="BX26"/>
  <c r="BX29"/>
  <c r="BY30"/>
  <c r="BX31"/>
  <c r="BX33" i="41"/>
  <c r="BY29" i="40"/>
  <c r="BY30"/>
  <c r="BX28"/>
  <c r="BY25"/>
  <c r="BX37"/>
  <c r="BY32" i="39"/>
  <c r="CS30"/>
  <c r="CV30" s="1"/>
  <c r="BX37"/>
  <c r="BX24"/>
  <c r="BX29" i="38"/>
  <c r="BX30"/>
  <c r="BX28"/>
  <c r="BY30"/>
  <c r="BY25" i="37"/>
  <c r="BY36"/>
  <c r="BX30"/>
  <c r="BX40"/>
  <c r="BX29"/>
  <c r="BX34" i="36"/>
  <c r="BX33"/>
  <c r="BX40" i="35"/>
  <c r="BY38"/>
  <c r="BX30"/>
  <c r="BX37"/>
  <c r="BY29"/>
  <c r="BX34"/>
  <c r="BY33"/>
  <c r="BY28" i="34"/>
  <c r="BX28"/>
  <c r="BY27"/>
  <c r="BY39" i="43"/>
  <c r="BY31"/>
  <c r="BX40"/>
  <c r="BY33" i="42"/>
  <c r="BX38"/>
  <c r="BX40"/>
  <c r="BX23"/>
  <c r="BY39"/>
  <c r="BY27"/>
  <c r="BX30"/>
  <c r="BY34"/>
  <c r="BY35" i="41"/>
  <c r="BY26"/>
  <c r="CS29"/>
  <c r="CW29" s="1"/>
  <c r="BY40"/>
  <c r="BY28"/>
  <c r="BY39"/>
  <c r="CS24" i="40"/>
  <c r="CW24" s="1"/>
  <c r="BX38"/>
  <c r="BY32"/>
  <c r="BY29" i="39"/>
  <c r="BX34"/>
  <c r="BY23"/>
  <c r="CS40"/>
  <c r="CV40" s="1"/>
  <c r="BY25"/>
  <c r="CS32"/>
  <c r="CT32" s="1"/>
  <c r="BX34" i="38"/>
  <c r="BY39"/>
  <c r="CS30"/>
  <c r="CT30" s="1"/>
  <c r="BX24"/>
  <c r="BX40"/>
  <c r="BY28"/>
  <c r="BX25"/>
  <c r="BY30" i="37"/>
  <c r="BY40"/>
  <c r="BX27"/>
  <c r="BY29"/>
  <c r="BY34" i="36"/>
  <c r="BY29"/>
  <c r="BY23"/>
  <c r="BX22"/>
  <c r="BY22"/>
  <c r="BX39" i="43"/>
  <c r="BX28" i="42"/>
  <c r="BX35"/>
  <c r="CS21"/>
  <c r="CX21" s="1"/>
  <c r="R21" s="1"/>
  <c r="BY32" i="41"/>
  <c r="BX32"/>
  <c r="BX23"/>
  <c r="BX31"/>
  <c r="BX34"/>
  <c r="BX22"/>
  <c r="BX26"/>
  <c r="BY33"/>
  <c r="BY34"/>
  <c r="BY21"/>
  <c r="BX25" i="40"/>
  <c r="BY40"/>
  <c r="BX26"/>
  <c r="BX22"/>
  <c r="BY28" i="39"/>
  <c r="BX36"/>
  <c r="BX38"/>
  <c r="BY36"/>
  <c r="BX33" i="38"/>
  <c r="BY40"/>
  <c r="BY33"/>
  <c r="BY32"/>
  <c r="BX37"/>
  <c r="CS27"/>
  <c r="CU27" s="1"/>
  <c r="BY33" i="37"/>
  <c r="BY37"/>
  <c r="BX36"/>
  <c r="BX29" i="36"/>
  <c r="BX28"/>
  <c r="BY40"/>
  <c r="BY36"/>
  <c r="BX37"/>
  <c r="BX31" i="35"/>
  <c r="BX39"/>
  <c r="CS34"/>
  <c r="CV34" s="1"/>
  <c r="BY37"/>
  <c r="BY30"/>
  <c r="BX38"/>
  <c r="BY37" i="34"/>
  <c r="BX35"/>
  <c r="BY35"/>
  <c r="BY33"/>
  <c r="BX36"/>
  <c r="BX24" i="43"/>
  <c r="BY25"/>
  <c r="BY28"/>
  <c r="BY23"/>
  <c r="BY24"/>
  <c r="BX27"/>
  <c r="BX38"/>
  <c r="BY27"/>
  <c r="BY28" i="42"/>
  <c r="BX24"/>
  <c r="BX34"/>
  <c r="BY25"/>
  <c r="BX25"/>
  <c r="BX27"/>
  <c r="CS31"/>
  <c r="CU31" s="1"/>
  <c r="BX29" i="41"/>
  <c r="BX37"/>
  <c r="BY38"/>
  <c r="BX30"/>
  <c r="BY30"/>
  <c r="BY37"/>
  <c r="CS32" i="40"/>
  <c r="CV32" s="1"/>
  <c r="CS21"/>
  <c r="CX21" s="1"/>
  <c r="R21" s="1"/>
  <c r="CS22"/>
  <c r="CW22" s="1"/>
  <c r="BX34"/>
  <c r="BX33"/>
  <c r="BY35"/>
  <c r="BY33"/>
  <c r="BY28"/>
  <c r="BY40" i="39"/>
  <c r="BY39"/>
  <c r="CS38"/>
  <c r="CV38" s="1"/>
  <c r="BX39"/>
  <c r="BX26" i="38"/>
  <c r="BY24"/>
  <c r="BY23"/>
  <c r="BY26" i="37"/>
  <c r="CS30"/>
  <c r="CV30" s="1"/>
  <c r="BX35"/>
  <c r="BY35"/>
  <c r="BY22"/>
  <c r="BX22"/>
  <c r="BX23"/>
  <c r="CS33"/>
  <c r="CT33" s="1"/>
  <c r="BY38" i="36"/>
  <c r="BX35"/>
  <c r="BY39"/>
  <c r="BY35"/>
  <c r="BX23"/>
  <c r="BX36"/>
  <c r="BY24"/>
  <c r="BX24"/>
  <c r="BX38"/>
  <c r="BX33" i="35"/>
  <c r="BY32"/>
  <c r="BY37" i="43"/>
  <c r="BY40"/>
  <c r="CS37"/>
  <c r="CV37" s="1"/>
  <c r="BY38"/>
  <c r="BY40" i="42"/>
  <c r="BX39"/>
  <c r="BX22"/>
  <c r="BY22"/>
  <c r="BY24" i="41"/>
  <c r="BX24"/>
  <c r="CS24"/>
  <c r="CW24" s="1"/>
  <c r="CS38"/>
  <c r="CW38" s="1"/>
  <c r="BX27"/>
  <c r="BY27"/>
  <c r="BY23"/>
  <c r="BY22"/>
  <c r="BX36" i="40"/>
  <c r="BY23"/>
  <c r="BY27"/>
  <c r="BX27"/>
  <c r="BX35"/>
  <c r="BY22"/>
  <c r="CS37"/>
  <c r="CV37" s="1"/>
  <c r="BY33" i="39"/>
  <c r="BY34"/>
  <c r="CS40" i="38"/>
  <c r="CV40" s="1"/>
  <c r="BX34" i="37"/>
  <c r="CS40"/>
  <c r="CU40" s="1"/>
  <c r="CS25"/>
  <c r="CT25" s="1"/>
  <c r="CS38"/>
  <c r="CV38" s="1"/>
  <c r="BX31" i="36"/>
  <c r="BX30"/>
  <c r="BY30"/>
  <c r="CR21"/>
  <c r="CS22" s="1"/>
  <c r="CW22" s="1"/>
  <c r="BX32" i="35"/>
  <c r="BX35"/>
  <c r="CS29"/>
  <c r="CT29" s="1"/>
  <c r="BX26"/>
  <c r="BY22"/>
  <c r="CR21"/>
  <c r="CS22" s="1"/>
  <c r="BX22"/>
  <c r="BX32" i="34"/>
  <c r="BY38"/>
  <c r="BX38"/>
  <c r="BY32"/>
  <c r="BX39"/>
  <c r="BX29" i="43"/>
  <c r="BY29"/>
  <c r="BY30"/>
  <c r="CS32"/>
  <c r="CV32" s="1"/>
  <c r="BX30"/>
  <c r="BX35"/>
  <c r="CS38"/>
  <c r="CV38" s="1"/>
  <c r="CS40"/>
  <c r="CV40" s="1"/>
  <c r="BY36" i="41"/>
  <c r="BX25"/>
  <c r="CR21"/>
  <c r="CS22" s="1"/>
  <c r="BY25"/>
  <c r="CS25" i="40"/>
  <c r="CU25" s="1"/>
  <c r="CS40"/>
  <c r="CU40" s="1"/>
  <c r="BY35" i="39"/>
  <c r="BX27"/>
  <c r="BX28"/>
  <c r="BY27"/>
  <c r="CS27"/>
  <c r="CU27" s="1"/>
  <c r="BX22"/>
  <c r="BY22"/>
  <c r="CS36" i="38"/>
  <c r="CU36" s="1"/>
  <c r="CS37"/>
  <c r="CT37" s="1"/>
  <c r="CS32"/>
  <c r="CU32" s="1"/>
  <c r="CS34"/>
  <c r="CV34" s="1"/>
  <c r="BX27"/>
  <c r="CS34" i="37"/>
  <c r="CV34" s="1"/>
  <c r="BX32"/>
  <c r="CS31"/>
  <c r="CV31" s="1"/>
  <c r="CS39"/>
  <c r="CW39" s="1"/>
  <c r="BY28" i="36"/>
  <c r="BY28" i="35"/>
  <c r="CS40"/>
  <c r="CU40" s="1"/>
  <c r="CS38"/>
  <c r="CW38" s="1"/>
  <c r="CS40" i="34"/>
  <c r="CT40" s="1"/>
  <c r="CS34" i="43"/>
  <c r="CT34" s="1"/>
  <c r="CS30"/>
  <c r="CW30" s="1"/>
  <c r="CS26"/>
  <c r="CW26" s="1"/>
  <c r="BY21"/>
  <c r="BY22"/>
  <c r="BX22"/>
  <c r="BY35" i="42"/>
  <c r="CS26"/>
  <c r="CT26" s="1"/>
  <c r="BX36"/>
  <c r="BY36"/>
  <c r="CS34"/>
  <c r="CT34" s="1"/>
  <c r="CS37"/>
  <c r="CW37" s="1"/>
  <c r="BX40" i="41"/>
  <c r="BX35"/>
  <c r="CS28"/>
  <c r="CW28" s="1"/>
  <c r="CS40"/>
  <c r="CT40" s="1"/>
  <c r="CS33"/>
  <c r="CW33" s="1"/>
  <c r="CS34"/>
  <c r="CW34" s="1"/>
  <c r="CS31"/>
  <c r="CW31" s="1"/>
  <c r="CS30"/>
  <c r="CT30" s="1"/>
  <c r="CS34" i="40"/>
  <c r="CW34" s="1"/>
  <c r="CS30"/>
  <c r="CW30" s="1"/>
  <c r="CS23" i="39"/>
  <c r="CV23" s="1"/>
  <c r="CS26"/>
  <c r="CV26" s="1"/>
  <c r="CS28"/>
  <c r="CV28" s="1"/>
  <c r="CS35"/>
  <c r="CV35" s="1"/>
  <c r="CS39"/>
  <c r="CT39" s="1"/>
  <c r="BX35" i="38"/>
  <c r="BY35"/>
  <c r="BX36"/>
  <c r="BY21"/>
  <c r="BY22"/>
  <c r="BY27" i="37"/>
  <c r="BX37"/>
  <c r="CS36"/>
  <c r="CU36" s="1"/>
  <c r="BX28"/>
  <c r="BY28"/>
  <c r="BX38"/>
  <c r="BY38"/>
  <c r="CS23"/>
  <c r="CU23" s="1"/>
  <c r="CS25" i="36"/>
  <c r="CU25" s="1"/>
  <c r="CS29"/>
  <c r="CV29" s="1"/>
  <c r="CS27"/>
  <c r="CT27" s="1"/>
  <c r="CS33"/>
  <c r="CV33" s="1"/>
  <c r="CS32"/>
  <c r="CW32" s="1"/>
  <c r="BX36" i="35"/>
  <c r="BX27"/>
  <c r="BY36"/>
  <c r="BY27"/>
  <c r="CS31"/>
  <c r="CW31" s="1"/>
  <c r="CS30"/>
  <c r="CU30" s="1"/>
  <c r="CS36"/>
  <c r="CV36" s="1"/>
  <c r="CS27" i="34"/>
  <c r="CU27" s="1"/>
  <c r="CS35"/>
  <c r="CU35" s="1"/>
  <c r="CS26"/>
  <c r="CT26" s="1"/>
  <c r="CS34"/>
  <c r="CV34" s="1"/>
  <c r="CS29"/>
  <c r="CW29" s="1"/>
  <c r="CS25" i="43"/>
  <c r="CS24"/>
  <c r="CS36"/>
  <c r="CS23"/>
  <c r="CS28"/>
  <c r="CS29"/>
  <c r="CS39"/>
  <c r="CS31"/>
  <c r="CS33"/>
  <c r="CS21"/>
  <c r="CX21" s="1"/>
  <c r="R21" s="1"/>
  <c r="CR21"/>
  <c r="CS22" s="1"/>
  <c r="CS35"/>
  <c r="CS27"/>
  <c r="CS28" i="42"/>
  <c r="CS22"/>
  <c r="CS33"/>
  <c r="CS38"/>
  <c r="CS32"/>
  <c r="CS25"/>
  <c r="CS27"/>
  <c r="CS39"/>
  <c r="CS29"/>
  <c r="CS40"/>
  <c r="CS30"/>
  <c r="CS24"/>
  <c r="CS23"/>
  <c r="CS36"/>
  <c r="CS35"/>
  <c r="CS26" i="41"/>
  <c r="CS27"/>
  <c r="CS32"/>
  <c r="CS23"/>
  <c r="CS35"/>
  <c r="CS25"/>
  <c r="CS36"/>
  <c r="CS39"/>
  <c r="CS37"/>
  <c r="CU24" i="40"/>
  <c r="CS33"/>
  <c r="CS28"/>
  <c r="CS23"/>
  <c r="CS29"/>
  <c r="CS31"/>
  <c r="CS39"/>
  <c r="CS35"/>
  <c r="CS36"/>
  <c r="CS26"/>
  <c r="CS38"/>
  <c r="CS27"/>
  <c r="CS36" i="39"/>
  <c r="CS37"/>
  <c r="CS31"/>
  <c r="CS29"/>
  <c r="CS33"/>
  <c r="CU32"/>
  <c r="CS24"/>
  <c r="CS34"/>
  <c r="CS25"/>
  <c r="CW40"/>
  <c r="CS21"/>
  <c r="CX21" s="1"/>
  <c r="R21" s="1"/>
  <c r="CR21"/>
  <c r="CS22" s="1"/>
  <c r="CS28" i="38"/>
  <c r="CS29"/>
  <c r="CS31"/>
  <c r="CS25"/>
  <c r="CS26"/>
  <c r="CS23"/>
  <c r="CS35"/>
  <c r="CS21"/>
  <c r="CX21" s="1"/>
  <c r="R21" s="1"/>
  <c r="CR21"/>
  <c r="CS22" s="1"/>
  <c r="CS33"/>
  <c r="CS39"/>
  <c r="CS38"/>
  <c r="CS24"/>
  <c r="CS28" i="37"/>
  <c r="CS32"/>
  <c r="CS24"/>
  <c r="CS26"/>
  <c r="CS27"/>
  <c r="CS29"/>
  <c r="CW31"/>
  <c r="CR21"/>
  <c r="CS22" s="1"/>
  <c r="CS21"/>
  <c r="CX21" s="1"/>
  <c r="R21" s="1"/>
  <c r="CS35"/>
  <c r="CS37"/>
  <c r="CS26" i="36"/>
  <c r="CS34"/>
  <c r="CS40"/>
  <c r="CU30"/>
  <c r="CT30"/>
  <c r="CV30"/>
  <c r="CW30"/>
  <c r="CS35"/>
  <c r="CS23"/>
  <c r="CS36"/>
  <c r="CS28"/>
  <c r="CS37"/>
  <c r="CS31"/>
  <c r="CS24"/>
  <c r="CS38"/>
  <c r="CS39"/>
  <c r="CU36" i="35"/>
  <c r="CS26"/>
  <c r="CS39"/>
  <c r="CS33"/>
  <c r="CS23"/>
  <c r="CS27"/>
  <c r="CV29"/>
  <c r="CS37"/>
  <c r="CS32"/>
  <c r="CS28"/>
  <c r="CS25"/>
  <c r="CS35"/>
  <c r="CS24"/>
  <c r="CS30" i="34"/>
  <c r="CS21"/>
  <c r="CX21" s="1"/>
  <c r="R21" s="1"/>
  <c r="CR21"/>
  <c r="CS22" s="1"/>
  <c r="CS23"/>
  <c r="CS31"/>
  <c r="CS24"/>
  <c r="CS28"/>
  <c r="CS32"/>
  <c r="CS38"/>
  <c r="CS33"/>
  <c r="CS36"/>
  <c r="CS37"/>
  <c r="CS25"/>
  <c r="CS39"/>
  <c r="L2" i="33"/>
  <c r="C2"/>
  <c r="CU32" i="36" l="1"/>
  <c r="CT34" i="38"/>
  <c r="CT35" i="34"/>
  <c r="CW29" i="35"/>
  <c r="CU29"/>
  <c r="CU30" i="39"/>
  <c r="CV27" i="38"/>
  <c r="CT30" i="35"/>
  <c r="CU31" i="37"/>
  <c r="CT31"/>
  <c r="CT24" i="41"/>
  <c r="P20" i="36"/>
  <c r="CW31" i="42"/>
  <c r="CV31"/>
  <c r="CT31"/>
  <c r="CU24" i="41"/>
  <c r="CU38" i="39"/>
  <c r="CT30"/>
  <c r="CW38"/>
  <c r="CW30"/>
  <c r="CW32"/>
  <c r="CV32"/>
  <c r="CT38"/>
  <c r="CT40"/>
  <c r="CX40" s="1"/>
  <c r="R40" s="1"/>
  <c r="CT32" i="36"/>
  <c r="CT34" i="35"/>
  <c r="CW34"/>
  <c r="CW36"/>
  <c r="CW26" i="34"/>
  <c r="CV26"/>
  <c r="CU26"/>
  <c r="CT29" i="41"/>
  <c r="CV29"/>
  <c r="CU31"/>
  <c r="CU29"/>
  <c r="CV24" i="40"/>
  <c r="CT24"/>
  <c r="CU40" i="39"/>
  <c r="CU30" i="38"/>
  <c r="CT27"/>
  <c r="CV30"/>
  <c r="CW27"/>
  <c r="CW30"/>
  <c r="CU33" i="37"/>
  <c r="CW33"/>
  <c r="CV33"/>
  <c r="CW27" i="36"/>
  <c r="CT40" i="43"/>
  <c r="CW40"/>
  <c r="CU40"/>
  <c r="CT37"/>
  <c r="CW34" i="42"/>
  <c r="CU34" i="41"/>
  <c r="CT22" i="40"/>
  <c r="CV25"/>
  <c r="CW40"/>
  <c r="CU22"/>
  <c r="CV22"/>
  <c r="CT26" i="39"/>
  <c r="CU26"/>
  <c r="CU35"/>
  <c r="CT40" i="38"/>
  <c r="CT36" i="37"/>
  <c r="CW25"/>
  <c r="CT34"/>
  <c r="CT30"/>
  <c r="CU30"/>
  <c r="CW30"/>
  <c r="CW23"/>
  <c r="CV32" i="36"/>
  <c r="CT22"/>
  <c r="CT38" i="35"/>
  <c r="CU34"/>
  <c r="CV35" i="34"/>
  <c r="CT27"/>
  <c r="CW35"/>
  <c r="CW40"/>
  <c r="CW37" i="43"/>
  <c r="CW38"/>
  <c r="CT38"/>
  <c r="CU37"/>
  <c r="CU33" i="41"/>
  <c r="CV38"/>
  <c r="CV40"/>
  <c r="CV33"/>
  <c r="CW40"/>
  <c r="CV24"/>
  <c r="CT33"/>
  <c r="CW32" i="40"/>
  <c r="CT37"/>
  <c r="P20"/>
  <c r="CU32"/>
  <c r="CW37"/>
  <c r="CU37"/>
  <c r="CT32"/>
  <c r="CU39" i="39"/>
  <c r="CV39"/>
  <c r="CT28"/>
  <c r="CW28"/>
  <c r="CU28"/>
  <c r="CV36" i="38"/>
  <c r="CV36" i="37"/>
  <c r="CW36"/>
  <c r="CU38"/>
  <c r="CW34"/>
  <c r="CT23"/>
  <c r="CV23"/>
  <c r="CW29" i="36"/>
  <c r="CW33"/>
  <c r="CT31" i="35"/>
  <c r="CT40"/>
  <c r="CU38"/>
  <c r="CV38"/>
  <c r="CU34" i="34"/>
  <c r="CV40"/>
  <c r="CU40"/>
  <c r="CU26" i="43"/>
  <c r="CT26"/>
  <c r="CU38"/>
  <c r="CV26"/>
  <c r="CT37" i="42"/>
  <c r="CV37"/>
  <c r="CU37"/>
  <c r="CV26"/>
  <c r="CV34" i="41"/>
  <c r="CU38"/>
  <c r="CT34"/>
  <c r="CT38"/>
  <c r="CV31"/>
  <c r="CT31"/>
  <c r="CT40" i="40"/>
  <c r="CV40"/>
  <c r="CV34"/>
  <c r="CW39" i="39"/>
  <c r="CV27"/>
  <c r="CW32" i="38"/>
  <c r="CW40"/>
  <c r="CV37"/>
  <c r="CT32"/>
  <c r="CU40"/>
  <c r="CW37"/>
  <c r="CV32"/>
  <c r="CV40" i="37"/>
  <c r="CV25"/>
  <c r="CU25"/>
  <c r="CT38"/>
  <c r="CW40"/>
  <c r="CW38"/>
  <c r="CT40"/>
  <c r="CU27" i="36"/>
  <c r="CU22"/>
  <c r="CV22"/>
  <c r="CV30" i="35"/>
  <c r="CV40"/>
  <c r="CW30"/>
  <c r="CT36"/>
  <c r="CX36" s="1"/>
  <c r="R36" s="1"/>
  <c r="CW40"/>
  <c r="J42" i="33"/>
  <c r="I162"/>
  <c r="I82"/>
  <c r="H202"/>
  <c r="H122"/>
  <c r="H42"/>
  <c r="G162"/>
  <c r="G82"/>
  <c r="F202"/>
  <c r="F122"/>
  <c r="F42"/>
  <c r="I103"/>
  <c r="G103"/>
  <c r="E63"/>
  <c r="I122"/>
  <c r="H82"/>
  <c r="F162"/>
  <c r="I163"/>
  <c r="I83"/>
  <c r="H203"/>
  <c r="H123"/>
  <c r="H43"/>
  <c r="G163"/>
  <c r="G83"/>
  <c r="F203"/>
  <c r="F123"/>
  <c r="F43"/>
  <c r="E163"/>
  <c r="E42"/>
  <c r="H63"/>
  <c r="G23"/>
  <c r="E183"/>
  <c r="I202"/>
  <c r="G202"/>
  <c r="F82"/>
  <c r="J142"/>
  <c r="J62"/>
  <c r="I182"/>
  <c r="I102"/>
  <c r="I22"/>
  <c r="H142"/>
  <c r="H62"/>
  <c r="G182"/>
  <c r="G102"/>
  <c r="G22"/>
  <c r="F142"/>
  <c r="F62"/>
  <c r="E182"/>
  <c r="E43"/>
  <c r="H143"/>
  <c r="F63"/>
  <c r="H162"/>
  <c r="G42"/>
  <c r="E83"/>
  <c r="I203"/>
  <c r="I123"/>
  <c r="I43"/>
  <c r="H163"/>
  <c r="H83"/>
  <c r="G203"/>
  <c r="G123"/>
  <c r="G43"/>
  <c r="F163"/>
  <c r="F83"/>
  <c r="E203"/>
  <c r="E103"/>
  <c r="J182"/>
  <c r="I142"/>
  <c r="I62"/>
  <c r="H182"/>
  <c r="H102"/>
  <c r="H22"/>
  <c r="G142"/>
  <c r="G62"/>
  <c r="F182"/>
  <c r="F102"/>
  <c r="F22"/>
  <c r="E123"/>
  <c r="I143"/>
  <c r="I63"/>
  <c r="H183"/>
  <c r="H103"/>
  <c r="H23"/>
  <c r="G143"/>
  <c r="G63"/>
  <c r="F183"/>
  <c r="F103"/>
  <c r="F23"/>
  <c r="E143"/>
  <c r="E162"/>
  <c r="E23"/>
  <c r="I183"/>
  <c r="I23"/>
  <c r="G183"/>
  <c r="F143"/>
  <c r="J162"/>
  <c r="I42"/>
  <c r="G122"/>
  <c r="E202"/>
  <c r="E62"/>
  <c r="E82"/>
  <c r="E142"/>
  <c r="E22"/>
  <c r="E102"/>
  <c r="E122"/>
  <c r="CT32" i="43"/>
  <c r="CV34"/>
  <c r="CU32"/>
  <c r="CW32"/>
  <c r="CW22" i="41"/>
  <c r="CT22"/>
  <c r="CV22"/>
  <c r="CU22"/>
  <c r="CU40"/>
  <c r="CU30"/>
  <c r="CV30"/>
  <c r="CW30"/>
  <c r="CW25" i="40"/>
  <c r="CT25"/>
  <c r="CW35" i="39"/>
  <c r="CT35"/>
  <c r="CW26"/>
  <c r="CW27"/>
  <c r="CT27"/>
  <c r="CW34" i="38"/>
  <c r="CU34"/>
  <c r="CW36"/>
  <c r="CT36"/>
  <c r="CU37"/>
  <c r="CT39" i="37"/>
  <c r="CU34"/>
  <c r="CU39"/>
  <c r="CV39"/>
  <c r="CT25" i="36"/>
  <c r="CV31" i="35"/>
  <c r="CU31"/>
  <c r="CU29" i="34"/>
  <c r="CU34" i="43"/>
  <c r="CV30"/>
  <c r="CT30"/>
  <c r="CW34"/>
  <c r="CU30"/>
  <c r="CU34" i="42"/>
  <c r="CU26"/>
  <c r="CW26"/>
  <c r="CV34"/>
  <c r="P20"/>
  <c r="CT28" i="41"/>
  <c r="CU28"/>
  <c r="CV28"/>
  <c r="P20"/>
  <c r="CU34" i="40"/>
  <c r="CT34"/>
  <c r="CT30"/>
  <c r="CU30"/>
  <c r="CV30"/>
  <c r="CW23" i="39"/>
  <c r="CU23"/>
  <c r="CT23"/>
  <c r="CV25" i="36"/>
  <c r="CW25"/>
  <c r="CT33"/>
  <c r="CU29"/>
  <c r="CV27"/>
  <c r="CU33"/>
  <c r="CT29"/>
  <c r="P20" i="35"/>
  <c r="CT29" i="34"/>
  <c r="CV29"/>
  <c r="CW34"/>
  <c r="CT34"/>
  <c r="CV27"/>
  <c r="CW27"/>
  <c r="CV27" i="43"/>
  <c r="CW27"/>
  <c r="CT27"/>
  <c r="CU27"/>
  <c r="CV23"/>
  <c r="CW23"/>
  <c r="CT23"/>
  <c r="CU23"/>
  <c r="CW28"/>
  <c r="CT28"/>
  <c r="CU28"/>
  <c r="CV28"/>
  <c r="CT25"/>
  <c r="CU25"/>
  <c r="CV25"/>
  <c r="CW25"/>
  <c r="CU22"/>
  <c r="CV22"/>
  <c r="CW22"/>
  <c r="CT22"/>
  <c r="CT29"/>
  <c r="CU29"/>
  <c r="CW29"/>
  <c r="CV29"/>
  <c r="CW24"/>
  <c r="CT24"/>
  <c r="CV24"/>
  <c r="CU24"/>
  <c r="CT33"/>
  <c r="CU33"/>
  <c r="CV33"/>
  <c r="CW33"/>
  <c r="CV39"/>
  <c r="CT39"/>
  <c r="CU39"/>
  <c r="CW39"/>
  <c r="CW36"/>
  <c r="CT36"/>
  <c r="CU36"/>
  <c r="CV36"/>
  <c r="CV35"/>
  <c r="CU35"/>
  <c r="CW35"/>
  <c r="CT35"/>
  <c r="CT31"/>
  <c r="CU31"/>
  <c r="CV31"/>
  <c r="CW31"/>
  <c r="CT39" i="42"/>
  <c r="CV39"/>
  <c r="CU39"/>
  <c r="CW39"/>
  <c r="CV23"/>
  <c r="CT23"/>
  <c r="CW23"/>
  <c r="CU23"/>
  <c r="CW29"/>
  <c r="CU29"/>
  <c r="CV29"/>
  <c r="CT29"/>
  <c r="CW28"/>
  <c r="CT28"/>
  <c r="CU28"/>
  <c r="CV28"/>
  <c r="CV27"/>
  <c r="CT27"/>
  <c r="CW27"/>
  <c r="CU27"/>
  <c r="CT36"/>
  <c r="CW36"/>
  <c r="CU36"/>
  <c r="CV36"/>
  <c r="CW40"/>
  <c r="CU40"/>
  <c r="CV40"/>
  <c r="CT40"/>
  <c r="CU22"/>
  <c r="CV22"/>
  <c r="CW22"/>
  <c r="CT22"/>
  <c r="CT25"/>
  <c r="CU25"/>
  <c r="CV25"/>
  <c r="CW25"/>
  <c r="CV35"/>
  <c r="CW35"/>
  <c r="CT35"/>
  <c r="CU35"/>
  <c r="CU30"/>
  <c r="CV30"/>
  <c r="CW30"/>
  <c r="CT30"/>
  <c r="CT33"/>
  <c r="CU33"/>
  <c r="CV33"/>
  <c r="CW33"/>
  <c r="CW32"/>
  <c r="CU32"/>
  <c r="CV32"/>
  <c r="CT32"/>
  <c r="CW24"/>
  <c r="CT24"/>
  <c r="CU24"/>
  <c r="CV24"/>
  <c r="CU38"/>
  <c r="CT38"/>
  <c r="CV38"/>
  <c r="CW38"/>
  <c r="CW32" i="41"/>
  <c r="CT32"/>
  <c r="CV32"/>
  <c r="CU32"/>
  <c r="CV35"/>
  <c r="CW35"/>
  <c r="CU35"/>
  <c r="CT35"/>
  <c r="CU37"/>
  <c r="CW37"/>
  <c r="CT37"/>
  <c r="CV37"/>
  <c r="CV27"/>
  <c r="CU27"/>
  <c r="CW27"/>
  <c r="CT27"/>
  <c r="CT25"/>
  <c r="CU25"/>
  <c r="CV25"/>
  <c r="CW25"/>
  <c r="CU26"/>
  <c r="CV26"/>
  <c r="CT26"/>
  <c r="CW26"/>
  <c r="CT36"/>
  <c r="CU36"/>
  <c r="CV36"/>
  <c r="CW36"/>
  <c r="CV39"/>
  <c r="CT39"/>
  <c r="CU39"/>
  <c r="CW39"/>
  <c r="CW23"/>
  <c r="CT23"/>
  <c r="CU23"/>
  <c r="CV23"/>
  <c r="CV27" i="40"/>
  <c r="CW27"/>
  <c r="CT27"/>
  <c r="CU27"/>
  <c r="CT36"/>
  <c r="CU36"/>
  <c r="CW36"/>
  <c r="CV36"/>
  <c r="CW26"/>
  <c r="CU26"/>
  <c r="CT26"/>
  <c r="CV26"/>
  <c r="CT31"/>
  <c r="CU31"/>
  <c r="CV31"/>
  <c r="CW31"/>
  <c r="CT33"/>
  <c r="CU33"/>
  <c r="CV33"/>
  <c r="CW33"/>
  <c r="CU38"/>
  <c r="CV38"/>
  <c r="CW38"/>
  <c r="CT38"/>
  <c r="CW39"/>
  <c r="CT39"/>
  <c r="CV39"/>
  <c r="CU39"/>
  <c r="CW28"/>
  <c r="CT28"/>
  <c r="CU28"/>
  <c r="CV28"/>
  <c r="CV35"/>
  <c r="CW35"/>
  <c r="CU35"/>
  <c r="CT35"/>
  <c r="CW23"/>
  <c r="CT23"/>
  <c r="CU23"/>
  <c r="CV23"/>
  <c r="CW29"/>
  <c r="CT29"/>
  <c r="CU29"/>
  <c r="CV29"/>
  <c r="CU22" i="39"/>
  <c r="CV22"/>
  <c r="CW22"/>
  <c r="CT22"/>
  <c r="CW24"/>
  <c r="CT24"/>
  <c r="CU24"/>
  <c r="CV24"/>
  <c r="CW34"/>
  <c r="CV34"/>
  <c r="CT34"/>
  <c r="CU34"/>
  <c r="CT25"/>
  <c r="CU25"/>
  <c r="CV25"/>
  <c r="CW25"/>
  <c r="CX32"/>
  <c r="R32" s="1"/>
  <c r="CT36"/>
  <c r="CU36"/>
  <c r="CW36"/>
  <c r="CV36"/>
  <c r="CT33"/>
  <c r="CU33"/>
  <c r="CV33"/>
  <c r="CW33"/>
  <c r="CW37"/>
  <c r="CU37"/>
  <c r="CV37"/>
  <c r="CT37"/>
  <c r="CW29"/>
  <c r="CU29"/>
  <c r="CV29"/>
  <c r="CT29"/>
  <c r="CW31"/>
  <c r="CT31"/>
  <c r="CV31"/>
  <c r="CU31"/>
  <c r="CT39" i="38"/>
  <c r="CU39"/>
  <c r="CV39"/>
  <c r="CW39"/>
  <c r="CT28"/>
  <c r="CU28"/>
  <c r="CV28"/>
  <c r="CW28"/>
  <c r="CU38"/>
  <c r="CV38"/>
  <c r="CT38"/>
  <c r="CW38"/>
  <c r="CU29"/>
  <c r="CV29"/>
  <c r="CT29"/>
  <c r="CW29"/>
  <c r="CW24"/>
  <c r="CT24"/>
  <c r="CU24"/>
  <c r="CV24"/>
  <c r="CV31"/>
  <c r="CW31"/>
  <c r="CT31"/>
  <c r="CU31"/>
  <c r="CT25"/>
  <c r="CU25"/>
  <c r="CV25"/>
  <c r="CW25"/>
  <c r="CU26"/>
  <c r="CT26"/>
  <c r="CV26"/>
  <c r="CW26"/>
  <c r="CW23"/>
  <c r="CV23"/>
  <c r="CT23"/>
  <c r="CU23"/>
  <c r="CU22"/>
  <c r="CT22"/>
  <c r="CV22"/>
  <c r="CW22"/>
  <c r="CV35"/>
  <c r="CT35"/>
  <c r="CU35"/>
  <c r="CW35"/>
  <c r="CT33"/>
  <c r="CU33"/>
  <c r="CV33"/>
  <c r="CW33"/>
  <c r="CU22" i="37"/>
  <c r="CV22"/>
  <c r="CW22"/>
  <c r="CT22"/>
  <c r="CT28"/>
  <c r="CU28"/>
  <c r="CV28"/>
  <c r="CW28"/>
  <c r="CW24"/>
  <c r="CV24"/>
  <c r="CU24"/>
  <c r="CT24"/>
  <c r="CV27"/>
  <c r="CW27"/>
  <c r="CT27"/>
  <c r="CU27"/>
  <c r="CT29"/>
  <c r="CU29"/>
  <c r="CV29"/>
  <c r="CW29"/>
  <c r="CW32"/>
  <c r="CV32"/>
  <c r="CT32"/>
  <c r="CU32"/>
  <c r="CV35"/>
  <c r="CW35"/>
  <c r="CT35"/>
  <c r="CU35"/>
  <c r="CW37"/>
  <c r="CT37"/>
  <c r="CU37"/>
  <c r="CV37"/>
  <c r="CU26"/>
  <c r="CT26"/>
  <c r="CW26"/>
  <c r="CV26"/>
  <c r="CV23" i="36"/>
  <c r="CT23"/>
  <c r="CU23"/>
  <c r="CW23"/>
  <c r="CV37"/>
  <c r="CU37"/>
  <c r="CW37"/>
  <c r="CT37"/>
  <c r="CV31"/>
  <c r="CT31"/>
  <c r="CU31"/>
  <c r="CW31"/>
  <c r="CW28"/>
  <c r="CT28"/>
  <c r="CU28"/>
  <c r="CV28"/>
  <c r="CW26"/>
  <c r="CU26"/>
  <c r="CV26"/>
  <c r="CT26"/>
  <c r="CX30"/>
  <c r="R30" s="1"/>
  <c r="CT39"/>
  <c r="CW39"/>
  <c r="CU39"/>
  <c r="CV39"/>
  <c r="CU34"/>
  <c r="CV34"/>
  <c r="CW34"/>
  <c r="CT34"/>
  <c r="CU38"/>
  <c r="CV38"/>
  <c r="CT38"/>
  <c r="CW38"/>
  <c r="CW40"/>
  <c r="CT40"/>
  <c r="CU40"/>
  <c r="CV40"/>
  <c r="CW36"/>
  <c r="CT36"/>
  <c r="CU36"/>
  <c r="CV36"/>
  <c r="CW24"/>
  <c r="CU24"/>
  <c r="CV24"/>
  <c r="CT24"/>
  <c r="CV35"/>
  <c r="CT35"/>
  <c r="CU35"/>
  <c r="CW35"/>
  <c r="CT33" i="35"/>
  <c r="CU33"/>
  <c r="CV33"/>
  <c r="CW33"/>
  <c r="CT25"/>
  <c r="CU25"/>
  <c r="CV25"/>
  <c r="CW25"/>
  <c r="CX29"/>
  <c r="R29" s="1"/>
  <c r="CV27"/>
  <c r="CW27"/>
  <c r="CU27"/>
  <c r="CT27"/>
  <c r="CU22"/>
  <c r="CV22"/>
  <c r="CW22"/>
  <c r="CT22"/>
  <c r="CW26"/>
  <c r="CU26"/>
  <c r="CV26"/>
  <c r="CT26"/>
  <c r="CU37"/>
  <c r="CW37"/>
  <c r="CV37"/>
  <c r="CT37"/>
  <c r="CV35"/>
  <c r="CW35"/>
  <c r="CT35"/>
  <c r="CU35"/>
  <c r="CW32"/>
  <c r="CU32"/>
  <c r="CT32"/>
  <c r="CV32"/>
  <c r="CT39"/>
  <c r="CU39"/>
  <c r="CV39"/>
  <c r="CW39"/>
  <c r="CW24"/>
  <c r="CV24"/>
  <c r="CU24"/>
  <c r="CT24"/>
  <c r="CT28"/>
  <c r="CU28"/>
  <c r="CV28"/>
  <c r="CW28"/>
  <c r="CV23"/>
  <c r="CT23"/>
  <c r="CU23"/>
  <c r="CW23"/>
  <c r="CT33" i="34"/>
  <c r="CU33"/>
  <c r="CV33"/>
  <c r="CW33"/>
  <c r="CV23"/>
  <c r="CW23"/>
  <c r="CT23"/>
  <c r="CU23"/>
  <c r="CW31"/>
  <c r="CT31"/>
  <c r="CV31"/>
  <c r="CU31"/>
  <c r="CW24"/>
  <c r="CU24"/>
  <c r="CT24"/>
  <c r="CV24"/>
  <c r="CU30"/>
  <c r="CV30"/>
  <c r="CT30"/>
  <c r="CW30"/>
  <c r="CT28"/>
  <c r="CW28"/>
  <c r="CU28"/>
  <c r="CV28"/>
  <c r="CU22"/>
  <c r="CV22"/>
  <c r="CW22"/>
  <c r="CT22"/>
  <c r="CT36"/>
  <c r="CU36"/>
  <c r="CV36"/>
  <c r="CW36"/>
  <c r="CV37"/>
  <c r="CW37"/>
  <c r="CU37"/>
  <c r="CT37"/>
  <c r="CW32"/>
  <c r="CV32"/>
  <c r="CT32"/>
  <c r="CU32"/>
  <c r="CT39"/>
  <c r="CV39"/>
  <c r="CU39"/>
  <c r="CW39"/>
  <c r="CT25"/>
  <c r="CU25"/>
  <c r="CV25"/>
  <c r="CW25"/>
  <c r="CU38"/>
  <c r="CV38"/>
  <c r="CW38"/>
  <c r="CT38"/>
  <c r="H3" i="33"/>
  <c r="G3"/>
  <c r="K2"/>
  <c r="G2"/>
  <c r="H2"/>
  <c r="C4"/>
  <c r="C5"/>
  <c r="C6"/>
  <c r="C7"/>
  <c r="C8"/>
  <c r="C9"/>
  <c r="C10"/>
  <c r="C11"/>
  <c r="C12"/>
  <c r="C13"/>
  <c r="C14"/>
  <c r="C15"/>
  <c r="C16"/>
  <c r="C17"/>
  <c r="C18"/>
  <c r="C19"/>
  <c r="C20"/>
  <c r="C21"/>
  <c r="C3"/>
  <c r="CX26" i="34" l="1"/>
  <c r="R26" s="1"/>
  <c r="CX31" i="42"/>
  <c r="R31" s="1"/>
  <c r="CX33" i="37"/>
  <c r="R33" s="1"/>
  <c r="CX38" i="35"/>
  <c r="R38" s="1"/>
  <c r="CX33" i="41"/>
  <c r="R33" s="1"/>
  <c r="CX40" i="43"/>
  <c r="R40" s="1"/>
  <c r="CX31" i="37"/>
  <c r="R31" s="1"/>
  <c r="CX24" i="40"/>
  <c r="R24" s="1"/>
  <c r="CX35" i="34"/>
  <c r="R35" s="1"/>
  <c r="CX30" i="39"/>
  <c r="R30" s="1"/>
  <c r="CX25" i="37"/>
  <c r="R25" s="1"/>
  <c r="CX38" i="39"/>
  <c r="R38" s="1"/>
  <c r="CX29" i="41"/>
  <c r="R29" s="1"/>
  <c r="J82" i="33"/>
  <c r="J102"/>
  <c r="J122"/>
  <c r="J202"/>
  <c r="CX38" i="43"/>
  <c r="R38" s="1"/>
  <c r="CX24" i="41"/>
  <c r="R24" s="1"/>
  <c r="CX28" i="39"/>
  <c r="R28" s="1"/>
  <c r="CX30" i="38"/>
  <c r="R30" s="1"/>
  <c r="CX27"/>
  <c r="R27" s="1"/>
  <c r="CX32" i="36"/>
  <c r="R32" s="1"/>
  <c r="CX30" i="35"/>
  <c r="R30" s="1"/>
  <c r="CX34"/>
  <c r="R34" s="1"/>
  <c r="CX40" i="34"/>
  <c r="R40" s="1"/>
  <c r="K214" i="33"/>
  <c r="K206"/>
  <c r="K198"/>
  <c r="K190"/>
  <c r="K182"/>
  <c r="K174"/>
  <c r="K166"/>
  <c r="K158"/>
  <c r="K150"/>
  <c r="K142"/>
  <c r="K134"/>
  <c r="K126"/>
  <c r="K118"/>
  <c r="K110"/>
  <c r="K102"/>
  <c r="K94"/>
  <c r="K86"/>
  <c r="K78"/>
  <c r="K70"/>
  <c r="K62"/>
  <c r="K54"/>
  <c r="K46"/>
  <c r="K38"/>
  <c r="K208"/>
  <c r="K199"/>
  <c r="K184"/>
  <c r="K168"/>
  <c r="K152"/>
  <c r="K136"/>
  <c r="K120"/>
  <c r="K104"/>
  <c r="K88"/>
  <c r="K72"/>
  <c r="K56"/>
  <c r="K40"/>
  <c r="K148"/>
  <c r="K116"/>
  <c r="K92"/>
  <c r="K68"/>
  <c r="K44"/>
  <c r="K205"/>
  <c r="K181"/>
  <c r="K157"/>
  <c r="K133"/>
  <c r="K109"/>
  <c r="K85"/>
  <c r="K61"/>
  <c r="K215"/>
  <c r="K207"/>
  <c r="K200"/>
  <c r="K191"/>
  <c r="K183"/>
  <c r="K175"/>
  <c r="K167"/>
  <c r="K159"/>
  <c r="K151"/>
  <c r="K143"/>
  <c r="K135"/>
  <c r="K127"/>
  <c r="K119"/>
  <c r="K111"/>
  <c r="K103"/>
  <c r="K95"/>
  <c r="K87"/>
  <c r="K79"/>
  <c r="K71"/>
  <c r="K63"/>
  <c r="K55"/>
  <c r="K47"/>
  <c r="K39"/>
  <c r="K216"/>
  <c r="K192"/>
  <c r="K176"/>
  <c r="K160"/>
  <c r="K144"/>
  <c r="K128"/>
  <c r="K112"/>
  <c r="K96"/>
  <c r="K80"/>
  <c r="K64"/>
  <c r="K48"/>
  <c r="K132"/>
  <c r="K100"/>
  <c r="K76"/>
  <c r="K52"/>
  <c r="K221"/>
  <c r="K197"/>
  <c r="K173"/>
  <c r="K149"/>
  <c r="K125"/>
  <c r="K101"/>
  <c r="K77"/>
  <c r="K53"/>
  <c r="K217"/>
  <c r="K209"/>
  <c r="K201"/>
  <c r="K193"/>
  <c r="K185"/>
  <c r="K177"/>
  <c r="K169"/>
  <c r="K161"/>
  <c r="K153"/>
  <c r="K145"/>
  <c r="K137"/>
  <c r="K129"/>
  <c r="K121"/>
  <c r="K113"/>
  <c r="K105"/>
  <c r="K97"/>
  <c r="K89"/>
  <c r="K81"/>
  <c r="K73"/>
  <c r="K65"/>
  <c r="K57"/>
  <c r="K49"/>
  <c r="K41"/>
  <c r="K218"/>
  <c r="K210"/>
  <c r="K202"/>
  <c r="K194"/>
  <c r="K186"/>
  <c r="K178"/>
  <c r="K170"/>
  <c r="K162"/>
  <c r="K154"/>
  <c r="K146"/>
  <c r="K138"/>
  <c r="K130"/>
  <c r="K122"/>
  <c r="K114"/>
  <c r="K106"/>
  <c r="K98"/>
  <c r="K90"/>
  <c r="K82"/>
  <c r="K74"/>
  <c r="K66"/>
  <c r="K58"/>
  <c r="K50"/>
  <c r="K42"/>
  <c r="K219"/>
  <c r="K211"/>
  <c r="K203"/>
  <c r="K195"/>
  <c r="K187"/>
  <c r="K179"/>
  <c r="K171"/>
  <c r="K163"/>
  <c r="K155"/>
  <c r="K147"/>
  <c r="K139"/>
  <c r="K131"/>
  <c r="K123"/>
  <c r="K115"/>
  <c r="K107"/>
  <c r="K99"/>
  <c r="K91"/>
  <c r="K83"/>
  <c r="K75"/>
  <c r="K67"/>
  <c r="K59"/>
  <c r="K51"/>
  <c r="K43"/>
  <c r="K220"/>
  <c r="K212"/>
  <c r="K204"/>
  <c r="K196"/>
  <c r="K188"/>
  <c r="K180"/>
  <c r="K172"/>
  <c r="K164"/>
  <c r="K156"/>
  <c r="K140"/>
  <c r="K124"/>
  <c r="K108"/>
  <c r="K84"/>
  <c r="K60"/>
  <c r="K213"/>
  <c r="K189"/>
  <c r="K165"/>
  <c r="K141"/>
  <c r="K117"/>
  <c r="K93"/>
  <c r="K69"/>
  <c r="K45"/>
  <c r="K30"/>
  <c r="K22"/>
  <c r="K24"/>
  <c r="K29"/>
  <c r="K31"/>
  <c r="K23"/>
  <c r="K32"/>
  <c r="K33"/>
  <c r="K25"/>
  <c r="K34"/>
  <c r="K26"/>
  <c r="K35"/>
  <c r="K27"/>
  <c r="K36"/>
  <c r="K28"/>
  <c r="K37"/>
  <c r="CX37" i="43"/>
  <c r="R37" s="1"/>
  <c r="CX31" i="41"/>
  <c r="R31" s="1"/>
  <c r="CX34"/>
  <c r="R34" s="1"/>
  <c r="CX32" i="40"/>
  <c r="R32" s="1"/>
  <c r="CX40"/>
  <c r="R40" s="1"/>
  <c r="CX27" i="39"/>
  <c r="R27" s="1"/>
  <c r="CX40" i="38"/>
  <c r="R40" s="1"/>
  <c r="CX30" i="37"/>
  <c r="R30" s="1"/>
  <c r="CX22" i="36"/>
  <c r="R22" s="1"/>
  <c r="CX26" i="43"/>
  <c r="R26" s="1"/>
  <c r="CX32"/>
  <c r="R32" s="1"/>
  <c r="CX37" i="40"/>
  <c r="R37" s="1"/>
  <c r="CX22"/>
  <c r="R22" s="1"/>
  <c r="CX25"/>
  <c r="R25" s="1"/>
  <c r="CX26" i="39"/>
  <c r="R26" s="1"/>
  <c r="CX35"/>
  <c r="R35" s="1"/>
  <c r="CX34" i="38"/>
  <c r="R34" s="1"/>
  <c r="CX38" i="37"/>
  <c r="R38" s="1"/>
  <c r="CX36"/>
  <c r="R36" s="1"/>
  <c r="CX23"/>
  <c r="R23" s="1"/>
  <c r="CX40" i="35"/>
  <c r="R40" s="1"/>
  <c r="CX27" i="34"/>
  <c r="R27" s="1"/>
  <c r="CX37" i="42"/>
  <c r="R37" s="1"/>
  <c r="CX30" i="41"/>
  <c r="R30" s="1"/>
  <c r="CX38"/>
  <c r="R38" s="1"/>
  <c r="CX40"/>
  <c r="R40" s="1"/>
  <c r="CX30" i="40"/>
  <c r="R30" s="1"/>
  <c r="CX39" i="39"/>
  <c r="R39" s="1"/>
  <c r="CX32" i="38"/>
  <c r="R32" s="1"/>
  <c r="CX36"/>
  <c r="R36" s="1"/>
  <c r="CX37"/>
  <c r="R37" s="1"/>
  <c r="CX34" i="37"/>
  <c r="R34" s="1"/>
  <c r="CX40"/>
  <c r="R40" s="1"/>
  <c r="CX27" i="36"/>
  <c r="R27" s="1"/>
  <c r="CX34" i="34"/>
  <c r="R34" s="1"/>
  <c r="CX29"/>
  <c r="R29" s="1"/>
  <c r="CX30" i="43"/>
  <c r="R30" s="1"/>
  <c r="CX39" i="42"/>
  <c r="R39" s="1"/>
  <c r="CX26"/>
  <c r="R26" s="1"/>
  <c r="CX25" i="41"/>
  <c r="R25" s="1"/>
  <c r="CX26"/>
  <c r="R26" s="1"/>
  <c r="CX22"/>
  <c r="R22" s="1"/>
  <c r="CX33" i="39"/>
  <c r="R33" s="1"/>
  <c r="CX39" i="37"/>
  <c r="R39" s="1"/>
  <c r="CX33" i="36"/>
  <c r="R33" s="1"/>
  <c r="CX31" i="35"/>
  <c r="R31" s="1"/>
  <c r="E58" i="33"/>
  <c r="I178"/>
  <c r="H218"/>
  <c r="H98"/>
  <c r="H58"/>
  <c r="G218"/>
  <c r="E118"/>
  <c r="I218"/>
  <c r="I138"/>
  <c r="I98"/>
  <c r="I58"/>
  <c r="H178"/>
  <c r="H138"/>
  <c r="H158"/>
  <c r="G98"/>
  <c r="G78"/>
  <c r="E178"/>
  <c r="E158"/>
  <c r="H118"/>
  <c r="F98"/>
  <c r="F118"/>
  <c r="I158"/>
  <c r="H38"/>
  <c r="G138"/>
  <c r="G118"/>
  <c r="E218"/>
  <c r="E198"/>
  <c r="E98"/>
  <c r="E38"/>
  <c r="I38"/>
  <c r="G178"/>
  <c r="G158"/>
  <c r="F58"/>
  <c r="F38"/>
  <c r="G198"/>
  <c r="I118"/>
  <c r="H198"/>
  <c r="F178"/>
  <c r="F158"/>
  <c r="I198"/>
  <c r="H78"/>
  <c r="F218"/>
  <c r="F198"/>
  <c r="E138"/>
  <c r="E78"/>
  <c r="I78"/>
  <c r="G58"/>
  <c r="G38"/>
  <c r="F78"/>
  <c r="F138"/>
  <c r="E50"/>
  <c r="J170"/>
  <c r="J50"/>
  <c r="I90"/>
  <c r="H130"/>
  <c r="E110"/>
  <c r="I170"/>
  <c r="H210"/>
  <c r="H90"/>
  <c r="G210"/>
  <c r="I210"/>
  <c r="I130"/>
  <c r="I50"/>
  <c r="H170"/>
  <c r="H50"/>
  <c r="E30"/>
  <c r="I190"/>
  <c r="H70"/>
  <c r="F170"/>
  <c r="F150"/>
  <c r="I70"/>
  <c r="F210"/>
  <c r="F190"/>
  <c r="H30"/>
  <c r="G70"/>
  <c r="E170"/>
  <c r="G130"/>
  <c r="E210"/>
  <c r="H150"/>
  <c r="G50"/>
  <c r="G30"/>
  <c r="E130"/>
  <c r="E70"/>
  <c r="I150"/>
  <c r="E150"/>
  <c r="E190"/>
  <c r="H110"/>
  <c r="G170"/>
  <c r="G150"/>
  <c r="F50"/>
  <c r="F30"/>
  <c r="E90"/>
  <c r="I110"/>
  <c r="G190"/>
  <c r="F90"/>
  <c r="F70"/>
  <c r="H190"/>
  <c r="F130"/>
  <c r="F110"/>
  <c r="G90"/>
  <c r="I30"/>
  <c r="G110"/>
  <c r="J219"/>
  <c r="E119"/>
  <c r="J139"/>
  <c r="J59"/>
  <c r="I219"/>
  <c r="I179"/>
  <c r="I139"/>
  <c r="I99"/>
  <c r="I59"/>
  <c r="H219"/>
  <c r="H179"/>
  <c r="H139"/>
  <c r="H99"/>
  <c r="H59"/>
  <c r="G219"/>
  <c r="G179"/>
  <c r="G139"/>
  <c r="G99"/>
  <c r="G59"/>
  <c r="F219"/>
  <c r="F179"/>
  <c r="F139"/>
  <c r="F99"/>
  <c r="F59"/>
  <c r="E219"/>
  <c r="E179"/>
  <c r="E79"/>
  <c r="E99"/>
  <c r="I199"/>
  <c r="I159"/>
  <c r="I119"/>
  <c r="I79"/>
  <c r="I39"/>
  <c r="H199"/>
  <c r="H159"/>
  <c r="H119"/>
  <c r="H79"/>
  <c r="H39"/>
  <c r="G199"/>
  <c r="G159"/>
  <c r="G119"/>
  <c r="G79"/>
  <c r="G39"/>
  <c r="F199"/>
  <c r="F159"/>
  <c r="F119"/>
  <c r="F79"/>
  <c r="F39"/>
  <c r="E199"/>
  <c r="E39"/>
  <c r="E139"/>
  <c r="E59"/>
  <c r="E159"/>
  <c r="E111"/>
  <c r="J131"/>
  <c r="J51"/>
  <c r="I211"/>
  <c r="I171"/>
  <c r="I131"/>
  <c r="I91"/>
  <c r="I51"/>
  <c r="H211"/>
  <c r="H171"/>
  <c r="H131"/>
  <c r="H91"/>
  <c r="H51"/>
  <c r="G211"/>
  <c r="G171"/>
  <c r="G131"/>
  <c r="G91"/>
  <c r="G51"/>
  <c r="F211"/>
  <c r="F171"/>
  <c r="F131"/>
  <c r="F91"/>
  <c r="F51"/>
  <c r="E211"/>
  <c r="E171"/>
  <c r="E71"/>
  <c r="E91"/>
  <c r="J111"/>
  <c r="J71"/>
  <c r="I191"/>
  <c r="I151"/>
  <c r="I111"/>
  <c r="I71"/>
  <c r="I31"/>
  <c r="H191"/>
  <c r="H151"/>
  <c r="H111"/>
  <c r="H71"/>
  <c r="H31"/>
  <c r="G191"/>
  <c r="G151"/>
  <c r="G111"/>
  <c r="G71"/>
  <c r="G31"/>
  <c r="F191"/>
  <c r="F151"/>
  <c r="F111"/>
  <c r="F71"/>
  <c r="F31"/>
  <c r="E191"/>
  <c r="E151"/>
  <c r="E131"/>
  <c r="E51"/>
  <c r="E31"/>
  <c r="I197"/>
  <c r="I157"/>
  <c r="I117"/>
  <c r="I77"/>
  <c r="I37"/>
  <c r="H197"/>
  <c r="H157"/>
  <c r="H117"/>
  <c r="H77"/>
  <c r="H37"/>
  <c r="G197"/>
  <c r="G157"/>
  <c r="G117"/>
  <c r="G77"/>
  <c r="G37"/>
  <c r="F197"/>
  <c r="F157"/>
  <c r="F117"/>
  <c r="F77"/>
  <c r="F37"/>
  <c r="E197"/>
  <c r="E157"/>
  <c r="E37"/>
  <c r="E57"/>
  <c r="E117"/>
  <c r="E137"/>
  <c r="I57"/>
  <c r="G57"/>
  <c r="H97"/>
  <c r="J57"/>
  <c r="H137"/>
  <c r="G97"/>
  <c r="E177"/>
  <c r="H217"/>
  <c r="F57"/>
  <c r="F97"/>
  <c r="I137"/>
  <c r="G217"/>
  <c r="G137"/>
  <c r="E217"/>
  <c r="E97"/>
  <c r="I217"/>
  <c r="I97"/>
  <c r="F137"/>
  <c r="H177"/>
  <c r="F177"/>
  <c r="I177"/>
  <c r="H57"/>
  <c r="F217"/>
  <c r="E77"/>
  <c r="G177"/>
  <c r="J92"/>
  <c r="I212"/>
  <c r="I172"/>
  <c r="I132"/>
  <c r="I92"/>
  <c r="I52"/>
  <c r="H212"/>
  <c r="H172"/>
  <c r="H132"/>
  <c r="H92"/>
  <c r="H52"/>
  <c r="G212"/>
  <c r="G172"/>
  <c r="G132"/>
  <c r="G92"/>
  <c r="G52"/>
  <c r="F212"/>
  <c r="F172"/>
  <c r="F132"/>
  <c r="F92"/>
  <c r="F52"/>
  <c r="E212"/>
  <c r="E172"/>
  <c r="E72"/>
  <c r="E132"/>
  <c r="J192"/>
  <c r="I192"/>
  <c r="I152"/>
  <c r="I112"/>
  <c r="I72"/>
  <c r="I32"/>
  <c r="H192"/>
  <c r="H152"/>
  <c r="H112"/>
  <c r="H72"/>
  <c r="H32"/>
  <c r="G192"/>
  <c r="G152"/>
  <c r="G112"/>
  <c r="G72"/>
  <c r="G32"/>
  <c r="F192"/>
  <c r="F152"/>
  <c r="F112"/>
  <c r="F72"/>
  <c r="F32"/>
  <c r="E192"/>
  <c r="E152"/>
  <c r="E52"/>
  <c r="E32"/>
  <c r="E112"/>
  <c r="E92"/>
  <c r="J165"/>
  <c r="I205"/>
  <c r="I165"/>
  <c r="I125"/>
  <c r="I85"/>
  <c r="I45"/>
  <c r="H205"/>
  <c r="H165"/>
  <c r="H125"/>
  <c r="H85"/>
  <c r="H45"/>
  <c r="G205"/>
  <c r="G165"/>
  <c r="G125"/>
  <c r="G85"/>
  <c r="G45"/>
  <c r="F205"/>
  <c r="F165"/>
  <c r="F125"/>
  <c r="F85"/>
  <c r="F45"/>
  <c r="E205"/>
  <c r="E165"/>
  <c r="E65"/>
  <c r="E125"/>
  <c r="E25"/>
  <c r="E45"/>
  <c r="H185"/>
  <c r="F65"/>
  <c r="I185"/>
  <c r="H65"/>
  <c r="F105"/>
  <c r="F185"/>
  <c r="I145"/>
  <c r="I65"/>
  <c r="F145"/>
  <c r="E105"/>
  <c r="H25"/>
  <c r="J145"/>
  <c r="I25"/>
  <c r="G65"/>
  <c r="E145"/>
  <c r="H105"/>
  <c r="G105"/>
  <c r="E185"/>
  <c r="I105"/>
  <c r="G185"/>
  <c r="G145"/>
  <c r="F25"/>
  <c r="E85"/>
  <c r="H145"/>
  <c r="G25"/>
  <c r="E134"/>
  <c r="I74"/>
  <c r="H114"/>
  <c r="H34"/>
  <c r="I154"/>
  <c r="H194"/>
  <c r="H74"/>
  <c r="E94"/>
  <c r="I194"/>
  <c r="I114"/>
  <c r="I34"/>
  <c r="H154"/>
  <c r="E114"/>
  <c r="I174"/>
  <c r="H54"/>
  <c r="G34"/>
  <c r="F214"/>
  <c r="G214"/>
  <c r="G134"/>
  <c r="E214"/>
  <c r="H214"/>
  <c r="G174"/>
  <c r="F54"/>
  <c r="J174"/>
  <c r="I54"/>
  <c r="G74"/>
  <c r="G54"/>
  <c r="E154"/>
  <c r="E74"/>
  <c r="G154"/>
  <c r="G194"/>
  <c r="H134"/>
  <c r="G114"/>
  <c r="G94"/>
  <c r="E194"/>
  <c r="E174"/>
  <c r="E34"/>
  <c r="F34"/>
  <c r="F74"/>
  <c r="I214"/>
  <c r="H94"/>
  <c r="F114"/>
  <c r="F94"/>
  <c r="I94"/>
  <c r="F154"/>
  <c r="F134"/>
  <c r="J94"/>
  <c r="H174"/>
  <c r="F194"/>
  <c r="F174"/>
  <c r="E54"/>
  <c r="I134"/>
  <c r="E126"/>
  <c r="I186"/>
  <c r="I106"/>
  <c r="I26"/>
  <c r="H146"/>
  <c r="E26"/>
  <c r="H26"/>
  <c r="E86"/>
  <c r="I146"/>
  <c r="I66"/>
  <c r="H186"/>
  <c r="H106"/>
  <c r="H66"/>
  <c r="G186"/>
  <c r="E106"/>
  <c r="I86"/>
  <c r="F106"/>
  <c r="F86"/>
  <c r="G26"/>
  <c r="J86"/>
  <c r="H166"/>
  <c r="F146"/>
  <c r="F126"/>
  <c r="G46"/>
  <c r="I166"/>
  <c r="H46"/>
  <c r="F186"/>
  <c r="F166"/>
  <c r="G66"/>
  <c r="I126"/>
  <c r="G206"/>
  <c r="G106"/>
  <c r="G86"/>
  <c r="E186"/>
  <c r="E166"/>
  <c r="E66"/>
  <c r="H206"/>
  <c r="G146"/>
  <c r="G126"/>
  <c r="F26"/>
  <c r="E206"/>
  <c r="I206"/>
  <c r="H86"/>
  <c r="G166"/>
  <c r="F66"/>
  <c r="F46"/>
  <c r="I46"/>
  <c r="F206"/>
  <c r="E46"/>
  <c r="H126"/>
  <c r="E146"/>
  <c r="I220"/>
  <c r="I180"/>
  <c r="I140"/>
  <c r="I100"/>
  <c r="I60"/>
  <c r="H220"/>
  <c r="H180"/>
  <c r="H140"/>
  <c r="H100"/>
  <c r="H60"/>
  <c r="G220"/>
  <c r="G180"/>
  <c r="G140"/>
  <c r="G100"/>
  <c r="G60"/>
  <c r="F220"/>
  <c r="F180"/>
  <c r="F140"/>
  <c r="F100"/>
  <c r="F60"/>
  <c r="E220"/>
  <c r="E180"/>
  <c r="E80"/>
  <c r="E140"/>
  <c r="I200"/>
  <c r="I160"/>
  <c r="I120"/>
  <c r="I80"/>
  <c r="I40"/>
  <c r="H200"/>
  <c r="H160"/>
  <c r="H120"/>
  <c r="H80"/>
  <c r="H40"/>
  <c r="G200"/>
  <c r="G160"/>
  <c r="G120"/>
  <c r="G80"/>
  <c r="G40"/>
  <c r="F200"/>
  <c r="F160"/>
  <c r="F120"/>
  <c r="F80"/>
  <c r="F40"/>
  <c r="E200"/>
  <c r="E160"/>
  <c r="E40"/>
  <c r="E100"/>
  <c r="E60"/>
  <c r="E120"/>
  <c r="J133"/>
  <c r="I213"/>
  <c r="I173"/>
  <c r="I133"/>
  <c r="I93"/>
  <c r="I53"/>
  <c r="H213"/>
  <c r="H173"/>
  <c r="H133"/>
  <c r="H93"/>
  <c r="H53"/>
  <c r="G213"/>
  <c r="G173"/>
  <c r="G133"/>
  <c r="G93"/>
  <c r="G53"/>
  <c r="F213"/>
  <c r="F173"/>
  <c r="F133"/>
  <c r="F93"/>
  <c r="F53"/>
  <c r="E213"/>
  <c r="E173"/>
  <c r="E73"/>
  <c r="E133"/>
  <c r="E33"/>
  <c r="E53"/>
  <c r="I73"/>
  <c r="F193"/>
  <c r="J73"/>
  <c r="H153"/>
  <c r="G33"/>
  <c r="I153"/>
  <c r="H33"/>
  <c r="G73"/>
  <c r="E153"/>
  <c r="I33"/>
  <c r="G113"/>
  <c r="E93"/>
  <c r="H113"/>
  <c r="G153"/>
  <c r="I113"/>
  <c r="G193"/>
  <c r="F73"/>
  <c r="H193"/>
  <c r="F113"/>
  <c r="E113"/>
  <c r="I193"/>
  <c r="H73"/>
  <c r="F153"/>
  <c r="E193"/>
  <c r="F33"/>
  <c r="I204"/>
  <c r="I164"/>
  <c r="I124"/>
  <c r="I84"/>
  <c r="I44"/>
  <c r="H204"/>
  <c r="H164"/>
  <c r="H124"/>
  <c r="H84"/>
  <c r="H44"/>
  <c r="G204"/>
  <c r="G164"/>
  <c r="G124"/>
  <c r="G84"/>
  <c r="G44"/>
  <c r="F204"/>
  <c r="F164"/>
  <c r="F124"/>
  <c r="F84"/>
  <c r="F44"/>
  <c r="E204"/>
  <c r="E164"/>
  <c r="E64"/>
  <c r="E124"/>
  <c r="I184"/>
  <c r="I144"/>
  <c r="I104"/>
  <c r="I64"/>
  <c r="I24"/>
  <c r="H184"/>
  <c r="H144"/>
  <c r="H104"/>
  <c r="H64"/>
  <c r="H24"/>
  <c r="G184"/>
  <c r="G144"/>
  <c r="G104"/>
  <c r="G64"/>
  <c r="G24"/>
  <c r="F184"/>
  <c r="F144"/>
  <c r="F104"/>
  <c r="F64"/>
  <c r="F24"/>
  <c r="E184"/>
  <c r="E144"/>
  <c r="E84"/>
  <c r="E44"/>
  <c r="E24"/>
  <c r="E104"/>
  <c r="E95"/>
  <c r="I195"/>
  <c r="I155"/>
  <c r="I115"/>
  <c r="I75"/>
  <c r="I35"/>
  <c r="H195"/>
  <c r="H155"/>
  <c r="H115"/>
  <c r="H75"/>
  <c r="H35"/>
  <c r="G195"/>
  <c r="G155"/>
  <c r="G115"/>
  <c r="G75"/>
  <c r="G35"/>
  <c r="F195"/>
  <c r="F155"/>
  <c r="F115"/>
  <c r="F75"/>
  <c r="F35"/>
  <c r="E195"/>
  <c r="E155"/>
  <c r="E35"/>
  <c r="J55"/>
  <c r="I215"/>
  <c r="I175"/>
  <c r="I135"/>
  <c r="I95"/>
  <c r="I55"/>
  <c r="H215"/>
  <c r="H175"/>
  <c r="H135"/>
  <c r="H95"/>
  <c r="H55"/>
  <c r="G215"/>
  <c r="G175"/>
  <c r="G135"/>
  <c r="G95"/>
  <c r="G55"/>
  <c r="F215"/>
  <c r="F175"/>
  <c r="F135"/>
  <c r="F95"/>
  <c r="F55"/>
  <c r="E215"/>
  <c r="E175"/>
  <c r="E135"/>
  <c r="E75"/>
  <c r="E115"/>
  <c r="E55"/>
  <c r="E27"/>
  <c r="E87"/>
  <c r="I187"/>
  <c r="I147"/>
  <c r="I107"/>
  <c r="I67"/>
  <c r="I27"/>
  <c r="H187"/>
  <c r="H147"/>
  <c r="H107"/>
  <c r="H67"/>
  <c r="H27"/>
  <c r="G187"/>
  <c r="G147"/>
  <c r="G107"/>
  <c r="G67"/>
  <c r="G27"/>
  <c r="F187"/>
  <c r="F147"/>
  <c r="F107"/>
  <c r="F67"/>
  <c r="F27"/>
  <c r="E187"/>
  <c r="E147"/>
  <c r="I207"/>
  <c r="I167"/>
  <c r="I127"/>
  <c r="I87"/>
  <c r="I47"/>
  <c r="H207"/>
  <c r="H167"/>
  <c r="H127"/>
  <c r="H87"/>
  <c r="H47"/>
  <c r="G207"/>
  <c r="G167"/>
  <c r="G127"/>
  <c r="G87"/>
  <c r="G47"/>
  <c r="F207"/>
  <c r="F167"/>
  <c r="F127"/>
  <c r="F87"/>
  <c r="F47"/>
  <c r="E207"/>
  <c r="E167"/>
  <c r="E107"/>
  <c r="E127"/>
  <c r="E67"/>
  <c r="E47"/>
  <c r="I189"/>
  <c r="I149"/>
  <c r="I109"/>
  <c r="I69"/>
  <c r="I29"/>
  <c r="H189"/>
  <c r="H149"/>
  <c r="H109"/>
  <c r="H69"/>
  <c r="H29"/>
  <c r="G189"/>
  <c r="G149"/>
  <c r="G109"/>
  <c r="G69"/>
  <c r="G29"/>
  <c r="F189"/>
  <c r="F149"/>
  <c r="F109"/>
  <c r="F69"/>
  <c r="F29"/>
  <c r="E189"/>
  <c r="E149"/>
  <c r="E49"/>
  <c r="E109"/>
  <c r="E129"/>
  <c r="H169"/>
  <c r="F129"/>
  <c r="E69"/>
  <c r="I129"/>
  <c r="G89"/>
  <c r="E169"/>
  <c r="I169"/>
  <c r="H49"/>
  <c r="F169"/>
  <c r="H129"/>
  <c r="I49"/>
  <c r="F209"/>
  <c r="G49"/>
  <c r="J129"/>
  <c r="H209"/>
  <c r="G129"/>
  <c r="E209"/>
  <c r="I209"/>
  <c r="H89"/>
  <c r="G169"/>
  <c r="F49"/>
  <c r="E89"/>
  <c r="I89"/>
  <c r="F89"/>
  <c r="G209"/>
  <c r="E29"/>
  <c r="J141"/>
  <c r="I221"/>
  <c r="I181"/>
  <c r="I141"/>
  <c r="I101"/>
  <c r="I61"/>
  <c r="H221"/>
  <c r="H181"/>
  <c r="H141"/>
  <c r="H101"/>
  <c r="H61"/>
  <c r="G221"/>
  <c r="G181"/>
  <c r="G141"/>
  <c r="G101"/>
  <c r="G61"/>
  <c r="F221"/>
  <c r="F181"/>
  <c r="F141"/>
  <c r="F101"/>
  <c r="F61"/>
  <c r="E221"/>
  <c r="E181"/>
  <c r="E81"/>
  <c r="E141"/>
  <c r="E61"/>
  <c r="J221"/>
  <c r="I161"/>
  <c r="H41"/>
  <c r="G121"/>
  <c r="E201"/>
  <c r="I121"/>
  <c r="J161"/>
  <c r="I41"/>
  <c r="G161"/>
  <c r="F41"/>
  <c r="H201"/>
  <c r="H121"/>
  <c r="G201"/>
  <c r="F81"/>
  <c r="E121"/>
  <c r="F121"/>
  <c r="F161"/>
  <c r="I201"/>
  <c r="H81"/>
  <c r="F201"/>
  <c r="I81"/>
  <c r="G41"/>
  <c r="E161"/>
  <c r="H161"/>
  <c r="G81"/>
  <c r="E101"/>
  <c r="E41"/>
  <c r="E96"/>
  <c r="I196"/>
  <c r="I156"/>
  <c r="I116"/>
  <c r="I76"/>
  <c r="I36"/>
  <c r="H196"/>
  <c r="H156"/>
  <c r="H116"/>
  <c r="H76"/>
  <c r="H36"/>
  <c r="G196"/>
  <c r="G156"/>
  <c r="G116"/>
  <c r="G76"/>
  <c r="G36"/>
  <c r="F196"/>
  <c r="F156"/>
  <c r="F116"/>
  <c r="F76"/>
  <c r="F36"/>
  <c r="E196"/>
  <c r="E156"/>
  <c r="E36"/>
  <c r="E56"/>
  <c r="I216"/>
  <c r="I176"/>
  <c r="I136"/>
  <c r="I96"/>
  <c r="I56"/>
  <c r="H216"/>
  <c r="H176"/>
  <c r="H136"/>
  <c r="H96"/>
  <c r="H56"/>
  <c r="G216"/>
  <c r="G176"/>
  <c r="G136"/>
  <c r="G96"/>
  <c r="G56"/>
  <c r="F216"/>
  <c r="F176"/>
  <c r="F136"/>
  <c r="F96"/>
  <c r="F56"/>
  <c r="E216"/>
  <c r="E176"/>
  <c r="E76"/>
  <c r="E116"/>
  <c r="E136"/>
  <c r="E88"/>
  <c r="J108"/>
  <c r="I188"/>
  <c r="I148"/>
  <c r="I108"/>
  <c r="I68"/>
  <c r="I28"/>
  <c r="H188"/>
  <c r="H148"/>
  <c r="H108"/>
  <c r="H68"/>
  <c r="H28"/>
  <c r="G188"/>
  <c r="G148"/>
  <c r="G108"/>
  <c r="G68"/>
  <c r="G28"/>
  <c r="F188"/>
  <c r="F148"/>
  <c r="F108"/>
  <c r="F68"/>
  <c r="F28"/>
  <c r="E188"/>
  <c r="E148"/>
  <c r="E48"/>
  <c r="J48"/>
  <c r="I208"/>
  <c r="I168"/>
  <c r="I128"/>
  <c r="I88"/>
  <c r="I48"/>
  <c r="H208"/>
  <c r="H168"/>
  <c r="H128"/>
  <c r="H88"/>
  <c r="H48"/>
  <c r="G208"/>
  <c r="G168"/>
  <c r="G128"/>
  <c r="G88"/>
  <c r="G48"/>
  <c r="F208"/>
  <c r="F168"/>
  <c r="F128"/>
  <c r="F88"/>
  <c r="F48"/>
  <c r="E208"/>
  <c r="E168"/>
  <c r="E68"/>
  <c r="E108"/>
  <c r="E128"/>
  <c r="E28"/>
  <c r="CX34" i="43"/>
  <c r="R34" s="1"/>
  <c r="CX31"/>
  <c r="R31" s="1"/>
  <c r="CX36"/>
  <c r="R36" s="1"/>
  <c r="CX25" i="42"/>
  <c r="R25" s="1"/>
  <c r="CX24"/>
  <c r="R24" s="1"/>
  <c r="CX34"/>
  <c r="R34" s="1"/>
  <c r="CX36" i="41"/>
  <c r="R36" s="1"/>
  <c r="CX28"/>
  <c r="R28" s="1"/>
  <c r="CX23" i="39"/>
  <c r="R23" s="1"/>
  <c r="CX39" i="38"/>
  <c r="R39" s="1"/>
  <c r="CX35" i="37"/>
  <c r="R35" s="1"/>
  <c r="CX29"/>
  <c r="R29" s="1"/>
  <c r="CX29" i="36"/>
  <c r="R29" s="1"/>
  <c r="CX24"/>
  <c r="R24" s="1"/>
  <c r="CX34"/>
  <c r="R34" s="1"/>
  <c r="CX25"/>
  <c r="R25" s="1"/>
  <c r="CX39"/>
  <c r="R39" s="1"/>
  <c r="CX23" i="35"/>
  <c r="R23" s="1"/>
  <c r="CX32"/>
  <c r="R32" s="1"/>
  <c r="CX22"/>
  <c r="R22" s="1"/>
  <c r="CX25"/>
  <c r="R25" s="1"/>
  <c r="CX25" i="34"/>
  <c r="R25" s="1"/>
  <c r="CX33"/>
  <c r="R33" s="1"/>
  <c r="P20" i="43"/>
  <c r="CX23"/>
  <c r="R23" s="1"/>
  <c r="CX27" i="41"/>
  <c r="R27" s="1"/>
  <c r="CX35"/>
  <c r="R35" s="1"/>
  <c r="CX34" i="40"/>
  <c r="R34" s="1"/>
  <c r="CX39"/>
  <c r="R39" s="1"/>
  <c r="CX33"/>
  <c r="R33" s="1"/>
  <c r="CX29"/>
  <c r="R29" s="1"/>
  <c r="CX36" i="39"/>
  <c r="R36" s="1"/>
  <c r="P20"/>
  <c r="CX25" i="38"/>
  <c r="R25" s="1"/>
  <c r="P20"/>
  <c r="P20" i="37"/>
  <c r="CX28" i="36"/>
  <c r="R28" s="1"/>
  <c r="CX26" i="35"/>
  <c r="R26" s="1"/>
  <c r="CX38" i="34"/>
  <c r="R38" s="1"/>
  <c r="CX39" i="43"/>
  <c r="R39" s="1"/>
  <c r="CX24"/>
  <c r="R24" s="1"/>
  <c r="CX25"/>
  <c r="R25" s="1"/>
  <c r="CX27"/>
  <c r="R27" s="1"/>
  <c r="CX22"/>
  <c r="R22" s="1"/>
  <c r="CX28"/>
  <c r="R28" s="1"/>
  <c r="CX35"/>
  <c r="R35" s="1"/>
  <c r="CX33"/>
  <c r="R33" s="1"/>
  <c r="CX29"/>
  <c r="R29" s="1"/>
  <c r="CX22" i="42"/>
  <c r="R22" s="1"/>
  <c r="CX29"/>
  <c r="R29" s="1"/>
  <c r="CX38"/>
  <c r="R38" s="1"/>
  <c r="CX27"/>
  <c r="R27" s="1"/>
  <c r="CX35"/>
  <c r="R35" s="1"/>
  <c r="CX28"/>
  <c r="R28" s="1"/>
  <c r="CX23"/>
  <c r="R23" s="1"/>
  <c r="CX32"/>
  <c r="R32" s="1"/>
  <c r="CX30"/>
  <c r="R30" s="1"/>
  <c r="CX40"/>
  <c r="R40" s="1"/>
  <c r="CX33"/>
  <c r="R33" s="1"/>
  <c r="CX36"/>
  <c r="R36" s="1"/>
  <c r="CX32" i="41"/>
  <c r="R32" s="1"/>
  <c r="CX23"/>
  <c r="R23" s="1"/>
  <c r="CX39"/>
  <c r="R39" s="1"/>
  <c r="CX37"/>
  <c r="R37" s="1"/>
  <c r="CX23" i="40"/>
  <c r="R23" s="1"/>
  <c r="CX38"/>
  <c r="R38" s="1"/>
  <c r="CX31"/>
  <c r="R31" s="1"/>
  <c r="CX36"/>
  <c r="R36" s="1"/>
  <c r="CX26"/>
  <c r="R26" s="1"/>
  <c r="CX27"/>
  <c r="R27" s="1"/>
  <c r="CX28"/>
  <c r="R28" s="1"/>
  <c r="CX35"/>
  <c r="R35" s="1"/>
  <c r="CX22" i="39"/>
  <c r="R22" s="1"/>
  <c r="CX29"/>
  <c r="R29" s="1"/>
  <c r="CX25"/>
  <c r="R25" s="1"/>
  <c r="CX24"/>
  <c r="R24" s="1"/>
  <c r="CX34"/>
  <c r="R34" s="1"/>
  <c r="CX31"/>
  <c r="R31" s="1"/>
  <c r="CX37"/>
  <c r="R37" s="1"/>
  <c r="CX38" i="38"/>
  <c r="R38" s="1"/>
  <c r="CX28"/>
  <c r="R28" s="1"/>
  <c r="CX24"/>
  <c r="R24" s="1"/>
  <c r="CX23"/>
  <c r="R23" s="1"/>
  <c r="CX22"/>
  <c r="R22" s="1"/>
  <c r="CX26"/>
  <c r="R26" s="1"/>
  <c r="CX31"/>
  <c r="R31" s="1"/>
  <c r="CX29"/>
  <c r="R29" s="1"/>
  <c r="CX35"/>
  <c r="R35" s="1"/>
  <c r="CX33"/>
  <c r="R33" s="1"/>
  <c r="CX32" i="37"/>
  <c r="R32" s="1"/>
  <c r="CX37"/>
  <c r="R37" s="1"/>
  <c r="CX24"/>
  <c r="R24" s="1"/>
  <c r="CX22"/>
  <c r="R22" s="1"/>
  <c r="CX28"/>
  <c r="R28" s="1"/>
  <c r="CX26"/>
  <c r="R26" s="1"/>
  <c r="CX27"/>
  <c r="R27" s="1"/>
  <c r="CX35" i="36"/>
  <c r="R35" s="1"/>
  <c r="CX36"/>
  <c r="R36" s="1"/>
  <c r="CX38"/>
  <c r="R38" s="1"/>
  <c r="CX26"/>
  <c r="R26" s="1"/>
  <c r="CX23"/>
  <c r="R23" s="1"/>
  <c r="CX31"/>
  <c r="R31" s="1"/>
  <c r="CX40"/>
  <c r="R40" s="1"/>
  <c r="CX37"/>
  <c r="R37" s="1"/>
  <c r="CX33" i="35"/>
  <c r="R33" s="1"/>
  <c r="CX28"/>
  <c r="R28" s="1"/>
  <c r="CX39"/>
  <c r="R39" s="1"/>
  <c r="CX37"/>
  <c r="R37" s="1"/>
  <c r="CX24"/>
  <c r="R24" s="1"/>
  <c r="CX35"/>
  <c r="R35" s="1"/>
  <c r="CX27"/>
  <c r="R27" s="1"/>
  <c r="CX32" i="34"/>
  <c r="R32" s="1"/>
  <c r="CX39"/>
  <c r="R39" s="1"/>
  <c r="CX31"/>
  <c r="R31" s="1"/>
  <c r="CX30"/>
  <c r="R30" s="1"/>
  <c r="CX37"/>
  <c r="R37" s="1"/>
  <c r="CX22"/>
  <c r="R22" s="1"/>
  <c r="CX24"/>
  <c r="R24" s="1"/>
  <c r="CX23"/>
  <c r="R23" s="1"/>
  <c r="CX36"/>
  <c r="R36" s="1"/>
  <c r="CX28"/>
  <c r="R28" s="1"/>
  <c r="I21" i="33"/>
  <c r="H16"/>
  <c r="I15"/>
  <c r="G16"/>
  <c r="K7"/>
  <c r="H8"/>
  <c r="I7"/>
  <c r="G8"/>
  <c r="H17"/>
  <c r="I16"/>
  <c r="G17"/>
  <c r="I8"/>
  <c r="G9"/>
  <c r="H9"/>
  <c r="H18"/>
  <c r="I17"/>
  <c r="G18"/>
  <c r="H10"/>
  <c r="I9"/>
  <c r="G10"/>
  <c r="I18"/>
  <c r="G19"/>
  <c r="H19"/>
  <c r="I11"/>
  <c r="G12"/>
  <c r="H12"/>
  <c r="G21"/>
  <c r="H21"/>
  <c r="I20"/>
  <c r="H13"/>
  <c r="G13"/>
  <c r="I12"/>
  <c r="K4"/>
  <c r="G5"/>
  <c r="H5"/>
  <c r="I4"/>
  <c r="I13"/>
  <c r="H14"/>
  <c r="G14"/>
  <c r="K5"/>
  <c r="H6"/>
  <c r="I5"/>
  <c r="G6"/>
  <c r="G11"/>
  <c r="H11"/>
  <c r="I10"/>
  <c r="G20"/>
  <c r="H20"/>
  <c r="I19"/>
  <c r="H15"/>
  <c r="I14"/>
  <c r="G15"/>
  <c r="K6"/>
  <c r="H7"/>
  <c r="I6"/>
  <c r="G7"/>
  <c r="H4"/>
  <c r="G4"/>
  <c r="K16"/>
  <c r="K10"/>
  <c r="K19"/>
  <c r="K8"/>
  <c r="K9"/>
  <c r="K11"/>
  <c r="K20"/>
  <c r="K13"/>
  <c r="K14"/>
  <c r="K17"/>
  <c r="K18"/>
  <c r="K12"/>
  <c r="K21"/>
  <c r="L3"/>
  <c r="K3"/>
  <c r="K15"/>
  <c r="L21"/>
  <c r="L19"/>
  <c r="L17"/>
  <c r="L15"/>
  <c r="L13"/>
  <c r="L11"/>
  <c r="L9"/>
  <c r="L7"/>
  <c r="L5"/>
  <c r="L20"/>
  <c r="L18"/>
  <c r="L16"/>
  <c r="L14"/>
  <c r="L12"/>
  <c r="L10"/>
  <c r="L8"/>
  <c r="E6"/>
  <c r="L6"/>
  <c r="L4"/>
  <c r="E3"/>
  <c r="F21"/>
  <c r="E21"/>
  <c r="F19"/>
  <c r="E19"/>
  <c r="F17"/>
  <c r="E17"/>
  <c r="F15"/>
  <c r="E15"/>
  <c r="F13"/>
  <c r="E13"/>
  <c r="F11"/>
  <c r="E11"/>
  <c r="F9"/>
  <c r="E9"/>
  <c r="F20"/>
  <c r="E20"/>
  <c r="F18"/>
  <c r="E18"/>
  <c r="F16"/>
  <c r="E16"/>
  <c r="F14"/>
  <c r="E14"/>
  <c r="F12"/>
  <c r="E12"/>
  <c r="F10"/>
  <c r="E10"/>
  <c r="F8"/>
  <c r="E8"/>
  <c r="F7"/>
  <c r="E7"/>
  <c r="F5"/>
  <c r="E5"/>
  <c r="F4"/>
  <c r="E4"/>
  <c r="F6"/>
  <c r="F3"/>
  <c r="I3"/>
  <c r="J213" l="1"/>
  <c r="J181"/>
  <c r="J179"/>
  <c r="J140"/>
  <c r="J218"/>
  <c r="J172"/>
  <c r="J175"/>
  <c r="J153"/>
  <c r="J128"/>
  <c r="J136"/>
  <c r="J121"/>
  <c r="J118"/>
  <c r="J101"/>
  <c r="J95"/>
  <c r="J91"/>
  <c r="J68"/>
  <c r="J207"/>
  <c r="J215"/>
  <c r="J146"/>
  <c r="J151"/>
  <c r="J158"/>
  <c r="J127"/>
  <c r="J115"/>
  <c r="J97"/>
  <c r="J99"/>
  <c r="J84"/>
  <c r="J198"/>
  <c r="J171"/>
  <c r="J159"/>
  <c r="J113"/>
  <c r="J117"/>
  <c r="J61"/>
  <c r="J205"/>
  <c r="J216"/>
  <c r="J211"/>
  <c r="J214"/>
  <c r="J206"/>
  <c r="J217"/>
  <c r="J209"/>
  <c r="J212"/>
  <c r="J210"/>
  <c r="J220"/>
  <c r="J208"/>
  <c r="J204"/>
  <c r="J197"/>
  <c r="J199"/>
  <c r="J187"/>
  <c r="J195"/>
  <c r="J200"/>
  <c r="J196"/>
  <c r="J186"/>
  <c r="J201"/>
  <c r="J193"/>
  <c r="J188"/>
  <c r="J189"/>
  <c r="J190"/>
  <c r="J185"/>
  <c r="J191"/>
  <c r="J194"/>
  <c r="J184"/>
  <c r="J167"/>
  <c r="J166"/>
  <c r="J180"/>
  <c r="J168"/>
  <c r="J176"/>
  <c r="J169"/>
  <c r="J178"/>
  <c r="J173"/>
  <c r="J177"/>
  <c r="J164"/>
  <c r="J163"/>
  <c r="J150"/>
  <c r="J156"/>
  <c r="J160"/>
  <c r="J147"/>
  <c r="J154"/>
  <c r="J148"/>
  <c r="J157"/>
  <c r="J155"/>
  <c r="J149"/>
  <c r="J152"/>
  <c r="J144"/>
  <c r="J143"/>
  <c r="J130"/>
  <c r="J135"/>
  <c r="J125"/>
  <c r="J134"/>
  <c r="J124"/>
  <c r="J138"/>
  <c r="J137"/>
  <c r="J126"/>
  <c r="J132"/>
  <c r="J107"/>
  <c r="J109"/>
  <c r="J114"/>
  <c r="J112"/>
  <c r="J120"/>
  <c r="J116"/>
  <c r="J119"/>
  <c r="J110"/>
  <c r="J106"/>
  <c r="J105"/>
  <c r="J104"/>
  <c r="J89"/>
  <c r="J100"/>
  <c r="J87"/>
  <c r="J90"/>
  <c r="J96"/>
  <c r="J88"/>
  <c r="J93"/>
  <c r="J85"/>
  <c r="J98"/>
  <c r="J72"/>
  <c r="J81"/>
  <c r="J78"/>
  <c r="J77"/>
  <c r="J76"/>
  <c r="J69"/>
  <c r="J74"/>
  <c r="J79"/>
  <c r="J75"/>
  <c r="J70"/>
  <c r="J67"/>
  <c r="J80"/>
  <c r="J66"/>
  <c r="J65"/>
  <c r="J64"/>
  <c r="J63"/>
  <c r="J53"/>
  <c r="J49"/>
  <c r="J56"/>
  <c r="J45"/>
  <c r="J52"/>
  <c r="J46"/>
  <c r="J54"/>
  <c r="J47"/>
  <c r="J58"/>
  <c r="J60"/>
  <c r="J44"/>
  <c r="J43"/>
  <c r="R41" i="43"/>
  <c r="U43" s="1"/>
  <c r="A49" s="1"/>
  <c r="R41" i="42"/>
  <c r="U43" s="1"/>
  <c r="A49" s="1"/>
  <c r="R41" i="41"/>
  <c r="U43" s="1"/>
  <c r="A49" s="1"/>
  <c r="R41" i="40"/>
  <c r="U43" s="1"/>
  <c r="A49" s="1"/>
  <c r="R41" i="39"/>
  <c r="U43" s="1"/>
  <c r="A49" s="1"/>
  <c r="R41" i="38"/>
  <c r="U43" s="1"/>
  <c r="A49" s="1"/>
  <c r="R41" i="37"/>
  <c r="U43" s="1"/>
  <c r="A49" s="1"/>
  <c r="R41" i="36"/>
  <c r="U43" s="1"/>
  <c r="A49" s="1"/>
  <c r="R41" i="35"/>
  <c r="U43" s="1"/>
  <c r="A49" s="1"/>
  <c r="R41" i="34"/>
  <c r="D2" i="33"/>
  <c r="B2"/>
  <c r="CY40" i="1"/>
  <c r="BZ40"/>
  <c r="CD40" s="1"/>
  <c r="BO40"/>
  <c r="BP40" s="1"/>
  <c r="BS40" s="1"/>
  <c r="CY39"/>
  <c r="BZ39"/>
  <c r="BO39"/>
  <c r="BR39" s="1"/>
  <c r="BU39" s="1"/>
  <c r="CY38"/>
  <c r="BZ38"/>
  <c r="CB38" s="1"/>
  <c r="CH38" s="1"/>
  <c r="BO38"/>
  <c r="BQ38" s="1"/>
  <c r="BT38" s="1"/>
  <c r="CY37"/>
  <c r="BZ37"/>
  <c r="CP37" s="1"/>
  <c r="BO37"/>
  <c r="BP37" s="1"/>
  <c r="BS37" s="1"/>
  <c r="CY36"/>
  <c r="BZ36"/>
  <c r="CE36" s="1"/>
  <c r="CK36" s="1"/>
  <c r="BO36"/>
  <c r="BQ36" s="1"/>
  <c r="BT36" s="1"/>
  <c r="CY35"/>
  <c r="BZ35"/>
  <c r="CP35" s="1"/>
  <c r="BO35"/>
  <c r="BP35" s="1"/>
  <c r="BS35" s="1"/>
  <c r="CY34"/>
  <c r="BZ34"/>
  <c r="CA34" s="1"/>
  <c r="CG34" s="1"/>
  <c r="BO34"/>
  <c r="BQ34" s="1"/>
  <c r="BT34" s="1"/>
  <c r="CY33"/>
  <c r="BZ33"/>
  <c r="CP33" s="1"/>
  <c r="BO33"/>
  <c r="BR33" s="1"/>
  <c r="BU33" s="1"/>
  <c r="CY32"/>
  <c r="BZ32"/>
  <c r="CD32" s="1"/>
  <c r="CJ32" s="1"/>
  <c r="BO32"/>
  <c r="BQ32" s="1"/>
  <c r="BT32" s="1"/>
  <c r="CY31"/>
  <c r="BZ31"/>
  <c r="CP31" s="1"/>
  <c r="BO31"/>
  <c r="BP31" s="1"/>
  <c r="BS31" s="1"/>
  <c r="CY30"/>
  <c r="BZ30"/>
  <c r="CD30" s="1"/>
  <c r="CJ30" s="1"/>
  <c r="BO30"/>
  <c r="BQ30" s="1"/>
  <c r="BT30" s="1"/>
  <c r="CY29"/>
  <c r="BZ29"/>
  <c r="CP29" s="1"/>
  <c r="BO29"/>
  <c r="BR29" s="1"/>
  <c r="BU29" s="1"/>
  <c r="CY28"/>
  <c r="BZ28"/>
  <c r="CC28" s="1"/>
  <c r="CI28" s="1"/>
  <c r="BO28"/>
  <c r="BQ28" s="1"/>
  <c r="BT28" s="1"/>
  <c r="CY27"/>
  <c r="BZ27"/>
  <c r="CP27" s="1"/>
  <c r="BO27"/>
  <c r="BP27" s="1"/>
  <c r="BS27" s="1"/>
  <c r="CY26"/>
  <c r="BZ26"/>
  <c r="CB26" s="1"/>
  <c r="CH26" s="1"/>
  <c r="BO26"/>
  <c r="BQ26" s="1"/>
  <c r="BT26" s="1"/>
  <c r="CY25"/>
  <c r="BZ25"/>
  <c r="CA25" s="1"/>
  <c r="CG25" s="1"/>
  <c r="BO25"/>
  <c r="BR25" s="1"/>
  <c r="BU25" s="1"/>
  <c r="CY24"/>
  <c r="BZ24"/>
  <c r="CO24" s="1"/>
  <c r="BO24"/>
  <c r="CY23"/>
  <c r="BZ23"/>
  <c r="CE23" s="1"/>
  <c r="CK23" s="1"/>
  <c r="BO23"/>
  <c r="BR23" s="1"/>
  <c r="BU23" s="1"/>
  <c r="CY22"/>
  <c r="BZ22"/>
  <c r="CO22" s="1"/>
  <c r="BO22"/>
  <c r="BP22" s="1"/>
  <c r="BS22" s="1"/>
  <c r="CY21"/>
  <c r="BZ21"/>
  <c r="CC21" s="1"/>
  <c r="CI21" s="1"/>
  <c r="BX21"/>
  <c r="BO21"/>
  <c r="AI6"/>
  <c r="R9"/>
  <c r="AH9" s="1"/>
  <c r="R3"/>
  <c r="AH3" s="1"/>
  <c r="R4"/>
  <c r="AH4" s="1"/>
  <c r="R6"/>
  <c r="AH6" s="1"/>
  <c r="R8"/>
  <c r="AH8" s="1"/>
  <c r="R10"/>
  <c r="AH10" s="1"/>
  <c r="R11"/>
  <c r="AH11" s="1"/>
  <c r="R12"/>
  <c r="AH12" s="1"/>
  <c r="R13"/>
  <c r="AH13" s="1"/>
  <c r="R14"/>
  <c r="AH15" s="1"/>
  <c r="G17"/>
  <c r="AB21"/>
  <c r="AC21"/>
  <c r="AE21"/>
  <c r="AF21"/>
  <c r="AG21" s="1"/>
  <c r="AB22"/>
  <c r="AC22"/>
  <c r="AE22"/>
  <c r="AF22"/>
  <c r="AG22" s="1"/>
  <c r="AB23"/>
  <c r="AC23"/>
  <c r="AE23"/>
  <c r="AF23"/>
  <c r="AG23" s="1"/>
  <c r="AB24"/>
  <c r="AC24"/>
  <c r="AE24"/>
  <c r="AF24"/>
  <c r="AG24" s="1"/>
  <c r="AB25"/>
  <c r="AC25"/>
  <c r="AE25"/>
  <c r="AF25"/>
  <c r="AG25" s="1"/>
  <c r="AB26"/>
  <c r="AC26"/>
  <c r="AE26"/>
  <c r="AF26"/>
  <c r="AG26" s="1"/>
  <c r="AB27"/>
  <c r="AC27"/>
  <c r="AE27"/>
  <c r="AF27"/>
  <c r="AG27" s="1"/>
  <c r="AB28"/>
  <c r="AC28"/>
  <c r="AE28"/>
  <c r="AF28"/>
  <c r="AG28" s="1"/>
  <c r="AB29"/>
  <c r="AC29"/>
  <c r="AE29"/>
  <c r="AF29"/>
  <c r="AG29" s="1"/>
  <c r="AB30"/>
  <c r="AC30"/>
  <c r="AE30"/>
  <c r="AF30"/>
  <c r="AG30" s="1"/>
  <c r="AB31"/>
  <c r="AC31"/>
  <c r="AE31"/>
  <c r="AF31"/>
  <c r="AG31" s="1"/>
  <c r="AB32"/>
  <c r="AC32"/>
  <c r="AE32"/>
  <c r="AF32"/>
  <c r="AG32" s="1"/>
  <c r="AB33"/>
  <c r="AC33"/>
  <c r="AE33"/>
  <c r="AF33"/>
  <c r="AG33" s="1"/>
  <c r="AB34"/>
  <c r="AC34"/>
  <c r="AE34"/>
  <c r="AF34"/>
  <c r="AG34" s="1"/>
  <c r="AB35"/>
  <c r="AC35"/>
  <c r="AE35"/>
  <c r="AF35"/>
  <c r="AG35" s="1"/>
  <c r="AB36"/>
  <c r="AC36"/>
  <c r="AE36"/>
  <c r="AF36"/>
  <c r="AG36" s="1"/>
  <c r="AB37"/>
  <c r="AC37"/>
  <c r="AE37"/>
  <c r="AF37"/>
  <c r="AG37" s="1"/>
  <c r="AB38"/>
  <c r="AC38"/>
  <c r="AE38"/>
  <c r="AF38"/>
  <c r="AG38" s="1"/>
  <c r="AB39"/>
  <c r="AC39"/>
  <c r="AE39"/>
  <c r="AF39"/>
  <c r="AG39" s="1"/>
  <c r="AB40"/>
  <c r="AC40"/>
  <c r="AE40"/>
  <c r="AF40"/>
  <c r="AG40" s="1"/>
  <c r="CO31" l="1"/>
  <c r="CR31" s="1"/>
  <c r="CC31"/>
  <c r="CI31" s="1"/>
  <c r="J183" i="33"/>
  <c r="J123"/>
  <c r="J103"/>
  <c r="J83"/>
  <c r="CC24" i="1"/>
  <c r="CI24" s="1"/>
  <c r="CO32"/>
  <c r="BP28"/>
  <c r="BS28" s="1"/>
  <c r="J203" i="33"/>
  <c r="CF33" i="1"/>
  <c r="CL33" s="1"/>
  <c r="CD25"/>
  <c r="CJ25" s="1"/>
  <c r="CF32"/>
  <c r="CL32" s="1"/>
  <c r="CC27"/>
  <c r="CI27" s="1"/>
  <c r="CC30"/>
  <c r="CI30" s="1"/>
  <c r="BR31"/>
  <c r="BU31" s="1"/>
  <c r="CC25"/>
  <c r="CI25" s="1"/>
  <c r="CE25"/>
  <c r="CK25" s="1"/>
  <c r="CE33"/>
  <c r="CK33" s="1"/>
  <c r="CD33"/>
  <c r="CJ33" s="1"/>
  <c r="CA33"/>
  <c r="CG33" s="1"/>
  <c r="BP36"/>
  <c r="BS36" s="1"/>
  <c r="BR36"/>
  <c r="BU36" s="1"/>
  <c r="CC33"/>
  <c r="CI33" s="1"/>
  <c r="CO33"/>
  <c r="CR33" s="1"/>
  <c r="CB33"/>
  <c r="CH33" s="1"/>
  <c r="BR28"/>
  <c r="BU28" s="1"/>
  <c r="CE29"/>
  <c r="CK29" s="1"/>
  <c r="CA24"/>
  <c r="CG24" s="1"/>
  <c r="CA27"/>
  <c r="CG27" s="1"/>
  <c r="CB27"/>
  <c r="CH27" s="1"/>
  <c r="CB24"/>
  <c r="CH24" s="1"/>
  <c r="BP38"/>
  <c r="BS38" s="1"/>
  <c r="CD24"/>
  <c r="CJ24" s="1"/>
  <c r="CF24"/>
  <c r="CL24" s="1"/>
  <c r="CC38"/>
  <c r="CI38" s="1"/>
  <c r="CC40"/>
  <c r="CE22"/>
  <c r="CK22" s="1"/>
  <c r="CJ40"/>
  <c r="CD35"/>
  <c r="CJ35" s="1"/>
  <c r="CF27"/>
  <c r="CL27" s="1"/>
  <c r="CF35"/>
  <c r="CL35" s="1"/>
  <c r="CB30"/>
  <c r="CH30" s="1"/>
  <c r="CA22"/>
  <c r="CG22" s="1"/>
  <c r="CP22"/>
  <c r="CR22" s="1"/>
  <c r="CO30"/>
  <c r="BR38"/>
  <c r="BU38" s="1"/>
  <c r="CO38"/>
  <c r="BP30"/>
  <c r="BS30" s="1"/>
  <c r="CP24"/>
  <c r="CR24" s="1"/>
  <c r="CF38"/>
  <c r="CL38" s="1"/>
  <c r="BP25"/>
  <c r="BS25" s="1"/>
  <c r="BQ25"/>
  <c r="BT25" s="1"/>
  <c r="BQ33"/>
  <c r="BT33" s="1"/>
  <c r="CA35"/>
  <c r="CG35" s="1"/>
  <c r="BR30"/>
  <c r="BU30" s="1"/>
  <c r="CO27"/>
  <c r="CR27" s="1"/>
  <c r="CE35"/>
  <c r="CK35" s="1"/>
  <c r="CC32"/>
  <c r="CI32" s="1"/>
  <c r="BP33"/>
  <c r="BS33" s="1"/>
  <c r="BR27"/>
  <c r="BU27" s="1"/>
  <c r="CC35"/>
  <c r="CI35" s="1"/>
  <c r="CE27"/>
  <c r="CK27" s="1"/>
  <c r="CD27"/>
  <c r="CJ27" s="1"/>
  <c r="CE24"/>
  <c r="CK24" s="1"/>
  <c r="CO35"/>
  <c r="CB35"/>
  <c r="CH35" s="1"/>
  <c r="BQ27"/>
  <c r="BT27" s="1"/>
  <c r="CD22"/>
  <c r="CJ22" s="1"/>
  <c r="CF28"/>
  <c r="CL28" s="1"/>
  <c r="AH14"/>
  <c r="CF23"/>
  <c r="CL23" s="1"/>
  <c r="CC26"/>
  <c r="CI26" s="1"/>
  <c r="CF37"/>
  <c r="CL37" s="1"/>
  <c r="BQ23"/>
  <c r="BT23" s="1"/>
  <c r="CC29"/>
  <c r="CI29" s="1"/>
  <c r="CE26"/>
  <c r="CK26" s="1"/>
  <c r="CD36"/>
  <c r="CJ36" s="1"/>
  <c r="BQ31"/>
  <c r="BT31" s="1"/>
  <c r="CO23"/>
  <c r="CB34"/>
  <c r="CH34" s="1"/>
  <c r="CP26"/>
  <c r="CB29"/>
  <c r="CH29" s="1"/>
  <c r="CA36"/>
  <c r="CG36" s="1"/>
  <c r="CD28"/>
  <c r="CJ28" s="1"/>
  <c r="CC39"/>
  <c r="CI39" s="1"/>
  <c r="CE39"/>
  <c r="CK39" s="1"/>
  <c r="BP32"/>
  <c r="BS32" s="1"/>
  <c r="BQ40"/>
  <c r="CD37"/>
  <c r="CJ37" s="1"/>
  <c r="CE34"/>
  <c r="CK34" s="1"/>
  <c r="CF26"/>
  <c r="CL26" s="1"/>
  <c r="CB23"/>
  <c r="CH23" s="1"/>
  <c r="CD26"/>
  <c r="CJ26" s="1"/>
  <c r="CO26"/>
  <c r="CO37"/>
  <c r="CE31"/>
  <c r="CK31" s="1"/>
  <c r="CO29"/>
  <c r="CF34"/>
  <c r="CL34" s="1"/>
  <c r="CF29"/>
  <c r="CL29" s="1"/>
  <c r="CE37"/>
  <c r="CK37" s="1"/>
  <c r="CD31"/>
  <c r="CJ31" s="1"/>
  <c r="BP26"/>
  <c r="BS26" s="1"/>
  <c r="BR40"/>
  <c r="BU40" s="1"/>
  <c r="CA29"/>
  <c r="CG29" s="1"/>
  <c r="CB39"/>
  <c r="CH39" s="1"/>
  <c r="CF31"/>
  <c r="CL31" s="1"/>
  <c r="BR26"/>
  <c r="BU26" s="1"/>
  <c r="CA39"/>
  <c r="CG39" s="1"/>
  <c r="CD29"/>
  <c r="CJ29" s="1"/>
  <c r="CB31"/>
  <c r="CH31" s="1"/>
  <c r="BP34"/>
  <c r="BS34" s="1"/>
  <c r="CD39"/>
  <c r="CJ39" s="1"/>
  <c r="CO28"/>
  <c r="CA26"/>
  <c r="CG26" s="1"/>
  <c r="BR32"/>
  <c r="BU32" s="1"/>
  <c r="CA31"/>
  <c r="CG31" s="1"/>
  <c r="BR34"/>
  <c r="BU34" s="1"/>
  <c r="CA37"/>
  <c r="CG37" s="1"/>
  <c r="CF39"/>
  <c r="CL39" s="1"/>
  <c r="CB37"/>
  <c r="CH37" s="1"/>
  <c r="BP23"/>
  <c r="BS23" s="1"/>
  <c r="CC37"/>
  <c r="CI37" s="1"/>
  <c r="R5"/>
  <c r="AH5" s="1"/>
  <c r="CC22"/>
  <c r="CI22" s="1"/>
  <c r="CF22"/>
  <c r="CL22" s="1"/>
  <c r="CB22"/>
  <c r="CH22" s="1"/>
  <c r="CB21"/>
  <c r="CH21" s="1"/>
  <c r="BR21"/>
  <c r="BU21" s="1"/>
  <c r="BQ21"/>
  <c r="BT21" s="1"/>
  <c r="CP21"/>
  <c r="CA21"/>
  <c r="CG21" s="1"/>
  <c r="CF21"/>
  <c r="CL21" s="1"/>
  <c r="BQ22"/>
  <c r="BT22" s="1"/>
  <c r="BR22"/>
  <c r="BU22" s="1"/>
  <c r="CP23"/>
  <c r="CA23"/>
  <c r="CG23" s="1"/>
  <c r="CC23"/>
  <c r="CI23" s="1"/>
  <c r="CD23"/>
  <c r="CJ23" s="1"/>
  <c r="BQ24"/>
  <c r="BT24" s="1"/>
  <c r="BP24"/>
  <c r="BS24" s="1"/>
  <c r="BR24"/>
  <c r="BU24" s="1"/>
  <c r="CP25"/>
  <c r="CO25"/>
  <c r="CB25"/>
  <c r="CH25" s="1"/>
  <c r="CM25" s="1"/>
  <c r="CF25"/>
  <c r="CL25" s="1"/>
  <c r="CE28"/>
  <c r="CK28" s="1"/>
  <c r="CA28"/>
  <c r="CG28" s="1"/>
  <c r="CP28"/>
  <c r="CB28"/>
  <c r="CH28" s="1"/>
  <c r="BP29"/>
  <c r="BS29" s="1"/>
  <c r="BQ29"/>
  <c r="BT29" s="1"/>
  <c r="CE30"/>
  <c r="CK30" s="1"/>
  <c r="CA30"/>
  <c r="CG30" s="1"/>
  <c r="CP30"/>
  <c r="CF30"/>
  <c r="CL30" s="1"/>
  <c r="CE32"/>
  <c r="CK32" s="1"/>
  <c r="CA32"/>
  <c r="CG32" s="1"/>
  <c r="CP32"/>
  <c r="CB32"/>
  <c r="CH32" s="1"/>
  <c r="CP34"/>
  <c r="CC34"/>
  <c r="CI34" s="1"/>
  <c r="CO34"/>
  <c r="CD34"/>
  <c r="CJ34" s="1"/>
  <c r="BQ35"/>
  <c r="BT35" s="1"/>
  <c r="BR35"/>
  <c r="BU35" s="1"/>
  <c r="CP36"/>
  <c r="CC36"/>
  <c r="CI36" s="1"/>
  <c r="CO36"/>
  <c r="CB36"/>
  <c r="CH36" s="1"/>
  <c r="CF36"/>
  <c r="CL36" s="1"/>
  <c r="BQ37"/>
  <c r="BT37" s="1"/>
  <c r="BR37"/>
  <c r="BU37" s="1"/>
  <c r="CP38"/>
  <c r="CA38"/>
  <c r="CG38" s="1"/>
  <c r="CE38"/>
  <c r="CK38" s="1"/>
  <c r="CD38"/>
  <c r="CJ38" s="1"/>
  <c r="BQ39"/>
  <c r="BT39" s="1"/>
  <c r="BP39"/>
  <c r="BS39" s="1"/>
  <c r="CA40"/>
  <c r="CE40"/>
  <c r="CB40"/>
  <c r="CF40"/>
  <c r="D6" i="33"/>
  <c r="R7" i="1"/>
  <c r="AH7" s="1"/>
  <c r="F2" i="33"/>
  <c r="E2"/>
  <c r="CD21" i="1"/>
  <c r="CJ21" s="1"/>
  <c r="BP21"/>
  <c r="BS21" s="1"/>
  <c r="CE21"/>
  <c r="CK21" s="1"/>
  <c r="CO21"/>
  <c r="B21" i="33"/>
  <c r="B19"/>
  <c r="B17"/>
  <c r="B15"/>
  <c r="B13"/>
  <c r="B11"/>
  <c r="B9"/>
  <c r="B7"/>
  <c r="B4"/>
  <c r="B20"/>
  <c r="B18"/>
  <c r="B16"/>
  <c r="B14"/>
  <c r="B12"/>
  <c r="B10"/>
  <c r="B8"/>
  <c r="B5"/>
  <c r="B3"/>
  <c r="I2"/>
  <c r="A21"/>
  <c r="A19"/>
  <c r="A17"/>
  <c r="A15"/>
  <c r="A13"/>
  <c r="A11"/>
  <c r="A9"/>
  <c r="A7"/>
  <c r="A4"/>
  <c r="A20"/>
  <c r="A18"/>
  <c r="A16"/>
  <c r="A14"/>
  <c r="A12"/>
  <c r="A10"/>
  <c r="A8"/>
  <c r="A5"/>
  <c r="A3"/>
  <c r="D21"/>
  <c r="D19"/>
  <c r="D17"/>
  <c r="D15"/>
  <c r="D13"/>
  <c r="D11"/>
  <c r="D9"/>
  <c r="D7"/>
  <c r="D4"/>
  <c r="D20"/>
  <c r="D18"/>
  <c r="D16"/>
  <c r="D14"/>
  <c r="D12"/>
  <c r="D10"/>
  <c r="D8"/>
  <c r="D5"/>
  <c r="D3"/>
  <c r="A6"/>
  <c r="B6"/>
  <c r="CQ31" i="1" l="1"/>
  <c r="CQ30"/>
  <c r="BV28"/>
  <c r="BW28" s="1"/>
  <c r="BV29"/>
  <c r="BW29" s="1"/>
  <c r="BV23"/>
  <c r="BW23" s="1"/>
  <c r="CM38"/>
  <c r="BV36"/>
  <c r="BW36" s="1"/>
  <c r="CN25"/>
  <c r="BV31"/>
  <c r="BW31" s="1"/>
  <c r="CN36"/>
  <c r="CN28"/>
  <c r="BV34"/>
  <c r="BW34" s="1"/>
  <c r="CM33"/>
  <c r="CN32"/>
  <c r="BV27"/>
  <c r="BW27" s="1"/>
  <c r="CN33"/>
  <c r="CN34"/>
  <c r="CN24"/>
  <c r="CR28"/>
  <c r="CQ33"/>
  <c r="CM30"/>
  <c r="CQ22"/>
  <c r="CM21"/>
  <c r="CN27"/>
  <c r="CN29"/>
  <c r="CN26"/>
  <c r="CN35"/>
  <c r="CM32"/>
  <c r="CR23"/>
  <c r="BV33"/>
  <c r="BW33" s="1"/>
  <c r="CM27"/>
  <c r="CM24"/>
  <c r="CN22"/>
  <c r="CN23"/>
  <c r="CM26"/>
  <c r="CM35"/>
  <c r="BV38"/>
  <c r="BW38" s="1"/>
  <c r="CM31"/>
  <c r="BV30"/>
  <c r="BW30" s="1"/>
  <c r="CQ24"/>
  <c r="CI40"/>
  <c r="CR35"/>
  <c r="CQ35"/>
  <c r="CN38"/>
  <c r="BV26"/>
  <c r="BW26" s="1"/>
  <c r="CQ27"/>
  <c r="CM37"/>
  <c r="BV25"/>
  <c r="BW25" s="1"/>
  <c r="CQ23"/>
  <c r="CM34"/>
  <c r="CQ21"/>
  <c r="CR21" s="1"/>
  <c r="CM29"/>
  <c r="CN37"/>
  <c r="BV32"/>
  <c r="BW32" s="1"/>
  <c r="CM23"/>
  <c r="CN31"/>
  <c r="T15"/>
  <c r="S41"/>
  <c r="BT40"/>
  <c r="BV40" s="1"/>
  <c r="CM28"/>
  <c r="BV35"/>
  <c r="BW35" s="1"/>
  <c r="CK40"/>
  <c r="CN30"/>
  <c r="CM36"/>
  <c r="CN21"/>
  <c r="CM39"/>
  <c r="CO39" s="1"/>
  <c r="CN39"/>
  <c r="CP39" s="1"/>
  <c r="CR26"/>
  <c r="CQ26"/>
  <c r="CR37"/>
  <c r="CQ37"/>
  <c r="BV39"/>
  <c r="BW39" s="1"/>
  <c r="CR29"/>
  <c r="CQ29"/>
  <c r="BV24"/>
  <c r="BW24" s="1"/>
  <c r="CM22"/>
  <c r="CR30"/>
  <c r="BV22"/>
  <c r="BW22" s="1"/>
  <c r="CQ28"/>
  <c r="BV21"/>
  <c r="BW21" s="1"/>
  <c r="BY21" s="1"/>
  <c r="CH40"/>
  <c r="CG40"/>
  <c r="CR36"/>
  <c r="CQ36"/>
  <c r="CQ34"/>
  <c r="CR34"/>
  <c r="CQ32"/>
  <c r="CR32"/>
  <c r="CL40"/>
  <c r="CQ38"/>
  <c r="CR38"/>
  <c r="CQ25"/>
  <c r="CR25"/>
  <c r="BV37"/>
  <c r="BW37" s="1"/>
  <c r="BY29" l="1"/>
  <c r="BX30"/>
  <c r="BX34"/>
  <c r="BX29"/>
  <c r="BX28"/>
  <c r="BY23"/>
  <c r="BY28"/>
  <c r="BY30"/>
  <c r="BY35"/>
  <c r="BX25"/>
  <c r="CS24"/>
  <c r="CW24" s="1"/>
  <c r="BY34"/>
  <c r="BX35"/>
  <c r="BX31"/>
  <c r="BY32"/>
  <c r="BY31"/>
  <c r="CS23"/>
  <c r="CU23" s="1"/>
  <c r="BX26"/>
  <c r="BX39"/>
  <c r="BY38"/>
  <c r="BY27"/>
  <c r="CS27"/>
  <c r="CV27" s="1"/>
  <c r="BX33"/>
  <c r="BX27"/>
  <c r="BX37"/>
  <c r="BY26"/>
  <c r="BX32"/>
  <c r="BY33"/>
  <c r="BW40"/>
  <c r="BY39"/>
  <c r="CS22"/>
  <c r="CU22" s="1"/>
  <c r="BY37"/>
  <c r="CS21"/>
  <c r="CX21" s="1"/>
  <c r="R21" s="1"/>
  <c r="BY36"/>
  <c r="BX24"/>
  <c r="BX36"/>
  <c r="BY25"/>
  <c r="CS30"/>
  <c r="CQ39"/>
  <c r="CR39"/>
  <c r="BX22"/>
  <c r="BX23"/>
  <c r="BY24"/>
  <c r="BY22"/>
  <c r="CS31"/>
  <c r="CS29"/>
  <c r="CS28"/>
  <c r="BX38"/>
  <c r="CN40"/>
  <c r="CS26"/>
  <c r="CW26" s="1"/>
  <c r="CS38"/>
  <c r="CS37"/>
  <c r="CS36"/>
  <c r="CM40"/>
  <c r="CS33"/>
  <c r="CS32"/>
  <c r="CS35"/>
  <c r="CS34"/>
  <c r="CS25"/>
  <c r="CW25" s="1"/>
  <c r="CV24" l="1"/>
  <c r="CU24"/>
  <c r="CT24"/>
  <c r="BX40"/>
  <c r="BY40"/>
  <c r="CW23"/>
  <c r="CV23"/>
  <c r="CT23"/>
  <c r="CW27"/>
  <c r="CT27"/>
  <c r="CU27"/>
  <c r="CW22"/>
  <c r="CV22"/>
  <c r="CT22"/>
  <c r="CT30"/>
  <c r="CW30"/>
  <c r="CU30"/>
  <c r="CS39"/>
  <c r="CW39" s="1"/>
  <c r="CV30"/>
  <c r="CP40"/>
  <c r="CO40"/>
  <c r="CV25"/>
  <c r="CT25"/>
  <c r="CU26"/>
  <c r="CT26"/>
  <c r="CV31"/>
  <c r="CT31"/>
  <c r="CW31"/>
  <c r="CU31"/>
  <c r="CV26"/>
  <c r="CU25"/>
  <c r="CW29"/>
  <c r="CT29"/>
  <c r="CV29"/>
  <c r="CU29"/>
  <c r="CW28"/>
  <c r="CU28"/>
  <c r="CV28"/>
  <c r="CT28"/>
  <c r="CU35"/>
  <c r="CW35"/>
  <c r="CT35"/>
  <c r="CV35"/>
  <c r="CV33"/>
  <c r="CU33"/>
  <c r="CT33"/>
  <c r="CW33"/>
  <c r="CU36"/>
  <c r="CW36"/>
  <c r="CT36"/>
  <c r="CV36"/>
  <c r="CT34"/>
  <c r="CV34"/>
  <c r="CU34"/>
  <c r="CW34"/>
  <c r="CU32"/>
  <c r="CW32"/>
  <c r="CV32"/>
  <c r="CT32"/>
  <c r="CU37"/>
  <c r="CW37"/>
  <c r="CV37"/>
  <c r="CT37"/>
  <c r="CT38"/>
  <c r="CW38"/>
  <c r="CU38"/>
  <c r="CV38"/>
  <c r="CX24" l="1"/>
  <c r="R24" s="1"/>
  <c r="CX27"/>
  <c r="R27" s="1"/>
  <c r="CX23"/>
  <c r="R23" s="1"/>
  <c r="CU39"/>
  <c r="CV39"/>
  <c r="CX22"/>
  <c r="R22" s="1"/>
  <c r="CX30"/>
  <c r="R30" s="1"/>
  <c r="CX25"/>
  <c r="R25" s="1"/>
  <c r="CT39"/>
  <c r="CQ40"/>
  <c r="CR40"/>
  <c r="CX36"/>
  <c r="R36" s="1"/>
  <c r="CX33"/>
  <c r="R33" s="1"/>
  <c r="CX26"/>
  <c r="R26" s="1"/>
  <c r="CX38"/>
  <c r="R38" s="1"/>
  <c r="CX37"/>
  <c r="R37" s="1"/>
  <c r="CX32"/>
  <c r="R32" s="1"/>
  <c r="CX28"/>
  <c r="R28" s="1"/>
  <c r="CX31"/>
  <c r="R31" s="1"/>
  <c r="CX29"/>
  <c r="R29" s="1"/>
  <c r="CX34"/>
  <c r="R34" s="1"/>
  <c r="CX35"/>
  <c r="R35" s="1"/>
  <c r="CX39" l="1"/>
  <c r="R39" s="1"/>
  <c r="CS40"/>
  <c r="CT40" l="1"/>
  <c r="CW40"/>
  <c r="CV40"/>
  <c r="CU40"/>
  <c r="CX40" l="1"/>
  <c r="R40" s="1"/>
  <c r="R41" l="1"/>
  <c r="L33" l="1"/>
  <c r="V25"/>
  <c r="N25" s="1"/>
  <c r="L23"/>
  <c r="V27"/>
  <c r="N27" s="1"/>
  <c r="L38"/>
  <c r="L27"/>
  <c r="L25"/>
  <c r="L37"/>
  <c r="M17"/>
  <c r="L34"/>
  <c r="V29"/>
  <c r="N29" s="1"/>
  <c r="L40"/>
  <c r="L36"/>
  <c r="L21"/>
  <c r="L28"/>
  <c r="V34"/>
  <c r="V36"/>
  <c r="N36" s="1"/>
  <c r="L30"/>
  <c r="V31"/>
  <c r="N31" s="1"/>
  <c r="V39"/>
  <c r="N39" s="1"/>
  <c r="L29"/>
  <c r="V30"/>
  <c r="V40"/>
  <c r="L22"/>
  <c r="L35"/>
  <c r="L26"/>
  <c r="V33"/>
  <c r="L39"/>
  <c r="V35"/>
  <c r="V38"/>
  <c r="N38" s="1"/>
  <c r="V22"/>
  <c r="N22" s="1"/>
  <c r="V37"/>
  <c r="N37" s="1"/>
  <c r="V21"/>
  <c r="N21" s="1"/>
  <c r="V26"/>
  <c r="N26" s="1"/>
  <c r="V32"/>
  <c r="N32" s="1"/>
  <c r="L32"/>
  <c r="V23"/>
  <c r="L24"/>
  <c r="V24"/>
  <c r="N24" s="1"/>
  <c r="L31"/>
  <c r="V28"/>
  <c r="N28" s="1"/>
  <c r="V21" i="34"/>
  <c r="N34" i="1" l="1"/>
  <c r="P34" s="1"/>
  <c r="N33"/>
  <c r="J14" i="33" s="1"/>
  <c r="N23" i="1"/>
  <c r="J4" i="33" s="1"/>
  <c r="N35" i="1"/>
  <c r="P35" s="1"/>
  <c r="N30"/>
  <c r="P30" s="1"/>
  <c r="N40"/>
  <c r="P36"/>
  <c r="J17" i="33"/>
  <c r="P31" i="1"/>
  <c r="J12" i="33"/>
  <c r="P29" i="1"/>
  <c r="J10" i="33"/>
  <c r="P39" i="1"/>
  <c r="J20" i="33"/>
  <c r="P27" i="1"/>
  <c r="J8" i="33"/>
  <c r="P37" i="1"/>
  <c r="J18" i="33"/>
  <c r="P26" i="1"/>
  <c r="J7" i="33"/>
  <c r="P32" i="1"/>
  <c r="J13" i="33"/>
  <c r="J16"/>
  <c r="P28" i="1"/>
  <c r="J9" i="33"/>
  <c r="P38" i="1"/>
  <c r="J19" i="33"/>
  <c r="J11"/>
  <c r="J15"/>
  <c r="P25" i="1"/>
  <c r="J6" i="33"/>
  <c r="P24" i="1"/>
  <c r="J5" i="33"/>
  <c r="P22" i="1"/>
  <c r="J3" i="33"/>
  <c r="P21" i="1"/>
  <c r="J2" i="33"/>
  <c r="P20" i="1"/>
  <c r="V24" i="34"/>
  <c r="L30"/>
  <c r="L35"/>
  <c r="N21"/>
  <c r="P21" s="1"/>
  <c r="V41" i="1"/>
  <c r="U43" s="1"/>
  <c r="A49" s="1"/>
  <c r="L36" i="34"/>
  <c r="L29"/>
  <c r="V37"/>
  <c r="V28"/>
  <c r="V31"/>
  <c r="V38"/>
  <c r="N38" s="1"/>
  <c r="P38" s="1"/>
  <c r="V25"/>
  <c r="N25" s="1"/>
  <c r="P25" s="1"/>
  <c r="L37"/>
  <c r="L25"/>
  <c r="V29"/>
  <c r="N29" s="1"/>
  <c r="P29" s="1"/>
  <c r="L31"/>
  <c r="L40"/>
  <c r="L32"/>
  <c r="V23"/>
  <c r="N23" s="1"/>
  <c r="P23" s="1"/>
  <c r="V40"/>
  <c r="N40" s="1"/>
  <c r="P40" s="1"/>
  <c r="L38"/>
  <c r="L22"/>
  <c r="L24"/>
  <c r="L39"/>
  <c r="V22"/>
  <c r="V39"/>
  <c r="L23"/>
  <c r="V32"/>
  <c r="N32" s="1"/>
  <c r="P32" s="1"/>
  <c r="L28"/>
  <c r="V26"/>
  <c r="N26" s="1"/>
  <c r="P26" s="1"/>
  <c r="V36"/>
  <c r="V30"/>
  <c r="N30" s="1"/>
  <c r="P30" s="1"/>
  <c r="L21"/>
  <c r="L34"/>
  <c r="L33"/>
  <c r="V35"/>
  <c r="N35" s="1"/>
  <c r="P35" s="1"/>
  <c r="M17"/>
  <c r="L27"/>
  <c r="V34"/>
  <c r="N34" s="1"/>
  <c r="P34" s="1"/>
  <c r="V33"/>
  <c r="V27"/>
  <c r="L26"/>
  <c r="N27" l="1"/>
  <c r="N39"/>
  <c r="P39" s="1"/>
  <c r="N31"/>
  <c r="N36"/>
  <c r="N37"/>
  <c r="N33"/>
  <c r="N22"/>
  <c r="P22" s="1"/>
  <c r="N28"/>
  <c r="P28" s="1"/>
  <c r="N24"/>
  <c r="P24" s="1"/>
  <c r="J36" i="33"/>
  <c r="J27"/>
  <c r="J39"/>
  <c r="J26"/>
  <c r="J35"/>
  <c r="J30"/>
  <c r="J24"/>
  <c r="J41"/>
  <c r="J31"/>
  <c r="J33"/>
  <c r="J29"/>
  <c r="J25"/>
  <c r="J23"/>
  <c r="J22"/>
  <c r="P33" i="1"/>
  <c r="P40"/>
  <c r="J21" i="33"/>
  <c r="P23" i="1"/>
  <c r="P20" i="34"/>
  <c r="V41"/>
  <c r="U43" s="1"/>
  <c r="A49" s="1"/>
  <c r="J34" i="33" l="1"/>
  <c r="P33" i="34"/>
  <c r="J38" i="33"/>
  <c r="P37" i="34"/>
  <c r="J37" i="33"/>
  <c r="P36" i="34"/>
  <c r="J32" i="33"/>
  <c r="P31" i="34"/>
  <c r="J28" i="33"/>
  <c r="P27" i="34"/>
  <c r="J40" i="33"/>
</calcChain>
</file>

<file path=xl/sharedStrings.xml><?xml version="1.0" encoding="utf-8"?>
<sst xmlns="http://schemas.openxmlformats.org/spreadsheetml/2006/main" count="1444" uniqueCount="357">
  <si>
    <t>MEHRAN UNIVERSITY OF ENGINEERING AND TECHNOLOGY, JAMSHORO</t>
  </si>
  <si>
    <t>Semester</t>
  </si>
  <si>
    <t>Year</t>
  </si>
  <si>
    <t>Batch</t>
  </si>
  <si>
    <t>Subject</t>
  </si>
  <si>
    <t>Date of Conduct</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</si>
  <si>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</si>
  <si>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</si>
  <si>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</si>
  <si>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</si>
  <si>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</si>
  <si>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</si>
  <si>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</si>
  <si>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</si>
  <si>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</si>
  <si>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</si>
  <si>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</si>
  <si>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FINAL SEMESTER EXAMINATION</t>
  </si>
  <si>
    <t>Second</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</si>
  <si>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</si>
  <si>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</si>
  <si>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</si>
  <si>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</si>
  <si>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</si>
  <si>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</si>
  <si>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</si>
  <si>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</si>
  <si>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</si>
  <si>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</si>
  <si>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</si>
  <si>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</si>
  <si>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</si>
  <si>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</si>
  <si>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</si>
  <si>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</si>
  <si>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</si>
  <si>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</si>
  <si>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</si>
  <si>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</si>
  <si>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</si>
  <si>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</si>
  <si>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</si>
  <si>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</si>
  <si>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</si>
  <si>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</si>
  <si>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</si>
  <si>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</si>
  <si>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</si>
  <si>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</si>
  <si>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</si>
  <si>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</si>
  <si>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</si>
  <si>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</si>
  <si>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</si>
  <si>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</si>
  <si>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</si>
  <si>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</si>
  <si>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</si>
  <si>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</si>
  <si>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</si>
  <si>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</si>
  <si>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</si>
  <si>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</si>
  <si>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</si>
  <si>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</si>
  <si>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</si>
  <si>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</si>
  <si>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</si>
  <si>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</si>
  <si>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</si>
  <si>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</si>
  <si>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</si>
  <si>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</si>
  <si>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</si>
  <si>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</si>
  <si>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</si>
  <si>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</si>
  <si>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</si>
  <si>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</si>
  <si>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</si>
  <si>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</si>
  <si>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</si>
  <si>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</si>
  <si>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</si>
  <si>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</si>
  <si>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</si>
  <si>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</si>
  <si>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</si>
  <si>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</si>
  <si>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</si>
  <si>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</si>
  <si>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</si>
  <si>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</si>
  <si>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</si>
  <si>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</si>
  <si>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</si>
  <si>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</si>
  <si>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</si>
  <si>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</si>
  <si>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</si>
  <si>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</si>
  <si>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</si>
  <si>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</si>
  <si>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</si>
  <si>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</si>
  <si>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</si>
  <si>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</si>
  <si>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</si>
  <si>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</si>
  <si>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</si>
  <si>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</si>
  <si>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</si>
  <si>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</si>
  <si>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B.E</t>
  </si>
  <si>
    <t>Metallurgy and Materials Engineering</t>
  </si>
  <si>
    <t>B.CRP</t>
  </si>
  <si>
    <t>B.ARCH</t>
  </si>
  <si>
    <t>Mechanical</t>
  </si>
  <si>
    <t>Electrical</t>
  </si>
  <si>
    <t>Electronic</t>
  </si>
  <si>
    <t>Departments</t>
  </si>
  <si>
    <t>Subjects</t>
  </si>
  <si>
    <t>Telecommunication</t>
  </si>
  <si>
    <t xml:space="preserve">Name of Internal </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</si>
  <si>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</si>
  <si>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</si>
  <si>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</si>
  <si>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</si>
  <si>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</si>
  <si>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</si>
  <si>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</si>
  <si>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</si>
  <si>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</si>
  <si>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</si>
  <si>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(1)</t>
  </si>
  <si>
    <t>(2)</t>
  </si>
  <si>
    <t>(3)</t>
  </si>
  <si>
    <t>(4)</t>
  </si>
  <si>
    <t>(3 + 4)</t>
  </si>
  <si>
    <t>(1 + 2 + 5)</t>
  </si>
  <si>
    <t>Attendance Marks</t>
  </si>
  <si>
    <t>Objective Type Test</t>
  </si>
  <si>
    <t>Total Marks</t>
  </si>
  <si>
    <t>(5)</t>
  </si>
  <si>
    <t>ERROR NOTIFICATION AREA</t>
  </si>
  <si>
    <t>ABS</t>
  </si>
  <si>
    <t>15First</t>
  </si>
  <si>
    <t>15Second</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</si>
  <si>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</si>
  <si>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</si>
  <si>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</si>
  <si>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</si>
  <si>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</si>
  <si>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</si>
  <si>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</si>
  <si>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</si>
  <si>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</si>
  <si>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</si>
  <si>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</si>
  <si>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</si>
  <si>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</si>
  <si>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</si>
  <si>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</si>
  <si>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</si>
  <si>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</si>
  <si>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</si>
  <si>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</si>
  <si>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</si>
  <si>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</si>
  <si>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</si>
  <si>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</si>
  <si>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</si>
  <si>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</si>
  <si>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</si>
  <si>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</si>
  <si>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</si>
  <si>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</si>
  <si>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Credit Hours</t>
  </si>
  <si>
    <t>16First</t>
  </si>
  <si>
    <t>NOTE: THE MARKS SHOULD NOT BE AWARDED IN FRACTION</t>
  </si>
  <si>
    <t xml:space="preserve">For queries and problems contact to Aijaz Ali Brohi, Senior Software Engineer at 7609 </t>
  </si>
  <si>
    <t>Mini Project / Open ended lab</t>
  </si>
  <si>
    <t xml:space="preserve">Lab Ruberic </t>
  </si>
  <si>
    <t>Objective type test</t>
  </si>
  <si>
    <t>Conduct of Pr/Viva voce</t>
  </si>
  <si>
    <t>Semester Lab Exam</t>
  </si>
  <si>
    <t>Conduct of Practical &amp; Viva</t>
  </si>
  <si>
    <t>Total</t>
  </si>
  <si>
    <t>Basic Science &amp; Related Studies</t>
  </si>
  <si>
    <t>English Language Development Centre</t>
  </si>
  <si>
    <t>Mehran Institute of Science &amp; Technology</t>
  </si>
  <si>
    <t>Bachelor of Science in Mathematics</t>
  </si>
  <si>
    <t>Bachelor of Science in Computer Science</t>
  </si>
  <si>
    <t>Bachelor of Studies in English</t>
  </si>
  <si>
    <t>Bachelor of Business Administration</t>
  </si>
  <si>
    <t xml:space="preserve">Bachelor of Science in Garments Manufacturing </t>
  </si>
  <si>
    <t>20BSM</t>
  </si>
  <si>
    <t>20BSE</t>
  </si>
  <si>
    <t>20BBA</t>
  </si>
  <si>
    <t>21BSM</t>
  </si>
  <si>
    <t>21BSCS</t>
  </si>
  <si>
    <t>21BSE</t>
  </si>
  <si>
    <t>21BBA</t>
  </si>
  <si>
    <t>22BSM</t>
  </si>
  <si>
    <t>22BSCS</t>
  </si>
  <si>
    <t>22BSE</t>
  </si>
  <si>
    <t>22BBA</t>
  </si>
  <si>
    <t>22BSGM</t>
  </si>
  <si>
    <t>Mathematics</t>
  </si>
  <si>
    <t>Computer Science</t>
  </si>
  <si>
    <t>English</t>
  </si>
  <si>
    <t>Business Administration</t>
  </si>
  <si>
    <t>Garments Manufacturing</t>
  </si>
  <si>
    <t xml:space="preserve">Islamic Studies/Ethics </t>
  </si>
  <si>
    <t xml:space="preserve">Pakistan Studies </t>
  </si>
  <si>
    <t xml:space="preserve">Functional English </t>
  </si>
  <si>
    <t xml:space="preserve">Computer Programming Concepts </t>
  </si>
  <si>
    <t xml:space="preserve">Calculus-I </t>
  </si>
  <si>
    <t xml:space="preserve">Set Theory </t>
  </si>
  <si>
    <t xml:space="preserve">Physics-I </t>
  </si>
  <si>
    <t xml:space="preserve">Computer Applications to Business </t>
  </si>
  <si>
    <t>Object Oriented Programming</t>
  </si>
  <si>
    <t>Applied Physics</t>
  </si>
  <si>
    <t>Basic Electronics</t>
  </si>
  <si>
    <t>Mini Project</t>
  </si>
  <si>
    <t>Lab Ruberic</t>
  </si>
  <si>
    <t>Computer Applications to Business</t>
  </si>
  <si>
    <t>Computer Programming Concepts</t>
  </si>
  <si>
    <t>Computer Fundamentals</t>
  </si>
  <si>
    <t>Digital Logic &amp; Design</t>
  </si>
  <si>
    <t>Web Technologies</t>
  </si>
  <si>
    <t>Data Structures &amp; Algorithms</t>
  </si>
  <si>
    <t>Database Systems</t>
  </si>
  <si>
    <t>Summer Regular</t>
  </si>
  <si>
    <t>Data Warehousing</t>
  </si>
  <si>
    <t>Computer Organization &amp; Assembly Programming</t>
  </si>
  <si>
    <t>Computer Graphics &amp; Animations</t>
  </si>
  <si>
    <t>21BSES</t>
  </si>
  <si>
    <t>Bachelor of Science in Environmental Science</t>
  </si>
  <si>
    <t>US Pakistan Centre for Advanced Studies</t>
  </si>
  <si>
    <t>Dr.</t>
  </si>
  <si>
    <t xml:space="preserve">Environmental Science </t>
  </si>
  <si>
    <t>General Chemistry</t>
  </si>
  <si>
    <t>Operating Systems</t>
  </si>
  <si>
    <t>Computer Networks</t>
  </si>
  <si>
    <t xml:space="preserve">Principles of Management </t>
  </si>
  <si>
    <t>Numerical Analysis</t>
  </si>
  <si>
    <t>Compiler Construction</t>
  </si>
  <si>
    <t>Website Design &amp; Application Development</t>
  </si>
  <si>
    <t>Regular</t>
  </si>
  <si>
    <t>Summer Special Regular</t>
  </si>
  <si>
    <t xml:space="preserve">Environmental Biology </t>
  </si>
  <si>
    <t>Environmental Chemistry</t>
  </si>
  <si>
    <t>Introduction to Computing &amp; Programming</t>
  </si>
  <si>
    <t>17/04/2023</t>
  </si>
  <si>
    <t>23BSM</t>
  </si>
  <si>
    <t>24BSM</t>
  </si>
  <si>
    <t>23BSCS</t>
  </si>
  <si>
    <t>24BSCS</t>
  </si>
  <si>
    <t>23BSE</t>
  </si>
  <si>
    <t>24BSE</t>
  </si>
  <si>
    <t>23BBA</t>
  </si>
  <si>
    <t>24BBA</t>
  </si>
  <si>
    <t>23BSGM</t>
  </si>
  <si>
    <t>24BSGM</t>
  </si>
  <si>
    <t>22BSES</t>
  </si>
  <si>
    <t xml:space="preserve">Functional English-II </t>
  </si>
  <si>
    <t xml:space="preserve">Basic Mathematics </t>
  </si>
  <si>
    <t xml:space="preserve">Introduction to Literature-II (Medieval Romantics) </t>
  </si>
  <si>
    <t>Phonetics &amp; Phonology</t>
  </si>
  <si>
    <t>Entrepreneurship</t>
  </si>
  <si>
    <t xml:space="preserve">Classical Poetry </t>
  </si>
  <si>
    <t xml:space="preserve">Introduction to morphology </t>
  </si>
  <si>
    <t xml:space="preserve">Grammar and Syntax </t>
  </si>
  <si>
    <t xml:space="preserve">Introduction to Philosophy </t>
  </si>
  <si>
    <t xml:space="preserve">Communication Skills-II </t>
  </si>
  <si>
    <t xml:space="preserve">Human Resource Management </t>
  </si>
  <si>
    <t xml:space="preserve">Technology in Teaching and Learning Languages </t>
  </si>
  <si>
    <t xml:space="preserve">Discourse Studies </t>
  </si>
  <si>
    <t>Modern Poetry</t>
  </si>
  <si>
    <t xml:space="preserve">Modern Novel </t>
  </si>
  <si>
    <t xml:space="preserve">Introduction to Research Methodology </t>
  </si>
  <si>
    <t xml:space="preserve">World Englishes </t>
  </si>
  <si>
    <t xml:space="preserve">Syllabus Designing </t>
  </si>
  <si>
    <t xml:space="preserve">Stylistics </t>
  </si>
  <si>
    <t xml:space="preserve">Postcolonial Literature </t>
  </si>
  <si>
    <t xml:space="preserve">Introduction to Women's writing </t>
  </si>
  <si>
    <t xml:space="preserve">Basic Electronics </t>
  </si>
  <si>
    <r>
      <t xml:space="preserve">Applied Physics </t>
    </r>
    <r>
      <rPr>
        <b/>
        <sz val="12"/>
        <color rgb="FF000000"/>
        <rFont val="Times New Roman"/>
        <family val="1"/>
      </rPr>
      <t xml:space="preserve"> </t>
    </r>
  </si>
  <si>
    <t xml:space="preserve">Computer Organization and Assembly Programming  </t>
  </si>
  <si>
    <t xml:space="preserve">Statistics and Probability </t>
  </si>
  <si>
    <r>
      <t xml:space="preserve">Compiler Construction </t>
    </r>
    <r>
      <rPr>
        <b/>
        <sz val="12"/>
        <color rgb="FF000000"/>
        <rFont val="Times New Roman"/>
        <family val="1"/>
      </rPr>
      <t xml:space="preserve"> </t>
    </r>
  </si>
  <si>
    <r>
      <t xml:space="preserve">Computer Graphics and Animations </t>
    </r>
    <r>
      <rPr>
        <b/>
        <sz val="12"/>
        <color rgb="FF000000"/>
        <rFont val="Times New Roman"/>
        <family val="1"/>
      </rPr>
      <t xml:space="preserve"> </t>
    </r>
  </si>
  <si>
    <t xml:space="preserve">Communication Skills </t>
  </si>
  <si>
    <t xml:space="preserve">Software Engineering </t>
  </si>
  <si>
    <t xml:space="preserve">Theory of Automata </t>
  </si>
  <si>
    <r>
      <t xml:space="preserve">Microprocessor &amp; Embedded Systems </t>
    </r>
    <r>
      <rPr>
        <b/>
        <sz val="12"/>
        <color rgb="FF000000"/>
        <rFont val="Times New Roman"/>
        <family val="1"/>
      </rPr>
      <t xml:space="preserve"> </t>
    </r>
  </si>
  <si>
    <r>
      <t xml:space="preserve">Mobile Application Development </t>
    </r>
    <r>
      <rPr>
        <b/>
        <sz val="12"/>
        <color rgb="FF000000"/>
        <rFont val="Times New Roman"/>
        <family val="1"/>
      </rPr>
      <t xml:space="preserve"> </t>
    </r>
  </si>
  <si>
    <t xml:space="preserve">Technical and Business Writing </t>
  </si>
  <si>
    <t xml:space="preserve">Entrepreneurship </t>
  </si>
  <si>
    <t xml:space="preserve">Data Science and Analytics  </t>
  </si>
  <si>
    <t xml:space="preserve">Human Computer Interaction  </t>
  </si>
  <si>
    <t xml:space="preserve">Block Chain Technologies </t>
  </si>
  <si>
    <t xml:space="preserve">Environmental Pollution  </t>
  </si>
  <si>
    <t xml:space="preserve">Climatology  </t>
  </si>
  <si>
    <t xml:space="preserve">Environmental Informatics  </t>
  </si>
  <si>
    <t xml:space="preserve">Watershed Management </t>
  </si>
  <si>
    <t xml:space="preserve">Energy and Environment </t>
  </si>
  <si>
    <t xml:space="preserve">Environmental Biotechnology  </t>
  </si>
  <si>
    <t xml:space="preserve">Principles of Marketing </t>
  </si>
  <si>
    <t xml:space="preserve">Statistical Method &amp; Probability </t>
  </si>
  <si>
    <t xml:space="preserve">Social Psychology &amp; Personal Development </t>
  </si>
  <si>
    <t xml:space="preserve">Microeconomics </t>
  </si>
  <si>
    <t>Communication Skills</t>
  </si>
  <si>
    <t xml:space="preserve">Cost Accounting </t>
  </si>
  <si>
    <t xml:space="preserve">Inferential Statistic </t>
  </si>
  <si>
    <t xml:space="preserve">Organizational Behaviour </t>
  </si>
  <si>
    <t xml:space="preserve">Business Modeling &amp; Design Thinking </t>
  </si>
  <si>
    <t xml:space="preserve">Financial Institutions and Markets </t>
  </si>
  <si>
    <t xml:space="preserve">Foreign Language-II (Chinese) </t>
  </si>
  <si>
    <t xml:space="preserve">Marketing Management </t>
  </si>
  <si>
    <t xml:space="preserve">Globalization Business &amp; Development </t>
  </si>
  <si>
    <t xml:space="preserve">Agribusiness </t>
  </si>
  <si>
    <t xml:space="preserve">Supply Chain Management </t>
  </si>
  <si>
    <t>Entrepreneurial Marketing &amp; Finance</t>
  </si>
  <si>
    <t xml:space="preserve">Financial Management </t>
  </si>
  <si>
    <t xml:space="preserve">Corporate Social Responsibility </t>
  </si>
  <si>
    <t xml:space="preserve">Corporate Finance </t>
  </si>
  <si>
    <t xml:space="preserve">Career Management &amp; Planning </t>
  </si>
  <si>
    <t xml:space="preserve">Financial Risk Management </t>
  </si>
  <si>
    <t xml:space="preserve">Organizational Design </t>
  </si>
  <si>
    <t xml:space="preserve">Calculus-II </t>
  </si>
  <si>
    <t xml:space="preserve">Discrete Mathematics &amp; Graph Theory </t>
  </si>
  <si>
    <t xml:space="preserve">Statistics &amp; Probability </t>
  </si>
  <si>
    <t xml:space="preserve">Introduction to Computers </t>
  </si>
  <si>
    <t xml:space="preserve">Physics-II </t>
  </si>
  <si>
    <t xml:space="preserve">Dynamics </t>
  </si>
  <si>
    <t xml:space="preserve">Number Theory </t>
  </si>
  <si>
    <t>C++ Programming &amp; MATALAB</t>
  </si>
  <si>
    <t xml:space="preserve">Group Theory </t>
  </si>
  <si>
    <t xml:space="preserve">Topology </t>
  </si>
  <si>
    <t xml:space="preserve">Introduction to Simulator Software </t>
  </si>
  <si>
    <t xml:space="preserve">Transforms </t>
  </si>
  <si>
    <t>Complex Analysis</t>
  </si>
  <si>
    <t xml:space="preserve">Analysis Dynamics </t>
  </si>
  <si>
    <t xml:space="preserve">Real Analysis-II </t>
  </si>
  <si>
    <t>Inferential Statistics</t>
  </si>
  <si>
    <t xml:space="preserve">Numerical Analysis-II </t>
  </si>
  <si>
    <t>Integral Equations</t>
  </si>
  <si>
    <t xml:space="preserve">Econometrics </t>
  </si>
  <si>
    <t xml:space="preserve">Operation Research </t>
  </si>
  <si>
    <t>23/11/2023</t>
  </si>
  <si>
    <t>23BSES</t>
  </si>
  <si>
    <t xml:space="preserve">Environmental Microbiology </t>
  </si>
  <si>
    <t xml:space="preserve">Environmental Fluid Mechanics </t>
  </si>
  <si>
    <t>24BSES</t>
  </si>
  <si>
    <t>April, 2024</t>
  </si>
</sst>
</file>

<file path=xl/styles.xml><?xml version="1.0" encoding="utf-8"?>
<styleSheet xmlns="http://schemas.openxmlformats.org/spreadsheetml/2006/main">
  <fonts count="48">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b/>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1"/>
      <color theme="1"/>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9"/>
      <color theme="3"/>
      <name val="Times New Roman"/>
      <family val="1"/>
    </font>
    <font>
      <sz val="12"/>
      <color theme="1"/>
      <name val="Calibri"/>
      <family val="2"/>
      <scheme val="minor"/>
    </font>
    <font>
      <sz val="10"/>
      <color rgb="FF000000"/>
      <name val="Calibri"/>
      <family val="2"/>
      <scheme val="minor"/>
    </font>
    <font>
      <sz val="10"/>
      <color theme="1"/>
      <name val="Calibri"/>
      <family val="2"/>
      <scheme val="minor"/>
    </font>
    <font>
      <b/>
      <sz val="14"/>
      <color rgb="FFFF0000"/>
      <name val="Calibri"/>
      <family val="2"/>
      <scheme val="minor"/>
    </font>
    <font>
      <b/>
      <sz val="12"/>
      <color theme="3"/>
      <name val="Times New Roman"/>
      <family val="1"/>
    </font>
    <font>
      <sz val="12"/>
      <color theme="3"/>
      <name val="Times New Roman"/>
      <family val="1"/>
    </font>
    <font>
      <sz val="11"/>
      <color rgb="FF000000"/>
      <name val="Calibri"/>
      <family val="2"/>
      <scheme val="minor"/>
    </font>
    <font>
      <sz val="12"/>
      <color rgb="FFFF0000"/>
      <name val="Calibri"/>
      <family val="2"/>
      <scheme val="minor"/>
    </font>
    <font>
      <sz val="12"/>
      <color rgb="FF000000"/>
      <name val="Times New Roman"/>
      <family val="1"/>
    </font>
    <font>
      <b/>
      <sz val="12"/>
      <color rgb="FF000000"/>
      <name val="Times New Roman"/>
      <family val="1"/>
    </font>
    <font>
      <sz val="11"/>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1">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bottom style="thick">
        <color indexed="64"/>
      </bottom>
      <diagonal/>
    </border>
  </borders>
  <cellStyleXfs count="1">
    <xf numFmtId="0" fontId="0" fillId="0" borderId="0"/>
  </cellStyleXfs>
  <cellXfs count="304">
    <xf numFmtId="0" fontId="0" fillId="0" borderId="0" xfId="0"/>
    <xf numFmtId="0" fontId="9" fillId="0" borderId="0" xfId="0" applyFont="1" applyAlignment="1">
      <alignment horizontal="center" vertical="center" shrinkToFit="1"/>
    </xf>
    <xf numFmtId="0" fontId="9" fillId="0" borderId="0" xfId="0" applyFont="1" applyAlignment="1">
      <alignment shrinkToFit="1"/>
    </xf>
    <xf numFmtId="0" fontId="10" fillId="0" borderId="0" xfId="0" applyFont="1"/>
    <xf numFmtId="0" fontId="10" fillId="0" borderId="0" xfId="0" applyFont="1" applyAlignment="1">
      <alignment horizontal="left"/>
    </xf>
    <xf numFmtId="0" fontId="10" fillId="0" borderId="0" xfId="0" applyFont="1" applyProtection="1">
      <protection hidden="1"/>
    </xf>
    <xf numFmtId="0" fontId="9" fillId="0" borderId="0" xfId="0" applyFont="1" applyProtection="1">
      <protection hidden="1"/>
    </xf>
    <xf numFmtId="0" fontId="9" fillId="0" borderId="0" xfId="0" applyFont="1" applyAlignment="1">
      <alignment horizontal="center" shrinkToFit="1"/>
    </xf>
    <xf numFmtId="0" fontId="11" fillId="0" borderId="0" xfId="0" applyFont="1" applyAlignment="1">
      <alignment horizontal="center"/>
    </xf>
    <xf numFmtId="0" fontId="7" fillId="0" borderId="0" xfId="0" applyFont="1"/>
    <xf numFmtId="0" fontId="0" fillId="0" borderId="0" xfId="0" applyAlignment="1">
      <alignment horizontal="left"/>
    </xf>
    <xf numFmtId="0" fontId="12" fillId="0" borderId="29" xfId="0" applyFont="1" applyBorder="1" applyAlignment="1" applyProtection="1">
      <alignment vertical="center" shrinkToFit="1"/>
      <protection locked="0"/>
    </xf>
    <xf numFmtId="0" fontId="13"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0"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6" fillId="2" borderId="4" xfId="0" applyFont="1" applyFill="1" applyBorder="1" applyAlignment="1">
      <alignment horizont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 fillId="0" borderId="5" xfId="0" applyFont="1" applyBorder="1" applyAlignment="1" applyProtection="1">
      <alignment horizontal="center" vertical="center" shrinkToFit="1"/>
    </xf>
    <xf numFmtId="0" fontId="10" fillId="0" borderId="1"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7"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Alignment="1">
      <alignment horizontal="center"/>
    </xf>
    <xf numFmtId="0" fontId="18" fillId="2" borderId="0" xfId="0" applyFont="1" applyFill="1" applyAlignment="1">
      <alignment horizontal="center"/>
    </xf>
    <xf numFmtId="0" fontId="0" fillId="0" borderId="0" xfId="0" applyFont="1"/>
    <xf numFmtId="0" fontId="19" fillId="0" borderId="11" xfId="0" applyFont="1" applyBorder="1" applyAlignment="1">
      <alignment vertical="center" shrinkToFit="1"/>
    </xf>
    <xf numFmtId="0" fontId="20" fillId="0" borderId="1" xfId="0" applyFont="1" applyBorder="1" applyAlignment="1">
      <alignment horizontal="left" vertical="center" shrinkToFit="1"/>
    </xf>
    <xf numFmtId="0" fontId="8" fillId="0" borderId="0" xfId="0" applyFont="1" applyAlignment="1">
      <alignment horizontal="center"/>
    </xf>
    <xf numFmtId="0" fontId="17" fillId="0" borderId="9" xfId="0" applyFont="1" applyBorder="1" applyAlignment="1">
      <alignment horizontal="center" vertical="center" shrinkToFit="1"/>
    </xf>
    <xf numFmtId="0" fontId="9" fillId="0" borderId="0" xfId="0" applyFont="1" applyAlignment="1">
      <alignment horizontal="center" vertical="center" shrinkToFit="1"/>
    </xf>
    <xf numFmtId="0" fontId="1" fillId="0" borderId="30"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Alignment="1">
      <alignment horizontal="center" vertical="center" shrinkToFit="1"/>
    </xf>
    <xf numFmtId="0" fontId="21" fillId="0" borderId="14" xfId="0" quotePrefix="1" applyFont="1" applyBorder="1" applyAlignment="1">
      <alignment vertical="center" wrapText="1" shrinkToFit="1"/>
    </xf>
    <xf numFmtId="0" fontId="6" fillId="0" borderId="14" xfId="0" quotePrefix="1" applyFont="1" applyBorder="1" applyAlignment="1"/>
    <xf numFmtId="0" fontId="21" fillId="0" borderId="0" xfId="0" quotePrefix="1" applyFont="1" applyBorder="1" applyAlignment="1">
      <alignment vertical="center" wrapText="1" shrinkToFit="1"/>
    </xf>
    <xf numFmtId="0" fontId="6" fillId="0" borderId="2" xfId="0" quotePrefix="1" applyFont="1" applyBorder="1" applyAlignment="1"/>
    <xf numFmtId="0" fontId="9" fillId="2" borderId="0" xfId="0" applyNumberFormat="1" applyFont="1" applyFill="1" applyAlignment="1">
      <alignment horizontal="center" vertical="center" shrinkToFit="1"/>
    </xf>
    <xf numFmtId="0" fontId="9"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9" fillId="4" borderId="0" xfId="0" applyFont="1" applyFill="1" applyAlignment="1">
      <alignment horizontal="center" vertical="center" shrinkToFit="1"/>
    </xf>
    <xf numFmtId="0" fontId="9" fillId="5" borderId="0" xfId="0" applyFont="1" applyFill="1" applyAlignment="1">
      <alignment horizontal="center" vertical="center" shrinkToFit="1"/>
    </xf>
    <xf numFmtId="0" fontId="16" fillId="0" borderId="16" xfId="0" applyFont="1" applyBorder="1" applyAlignment="1">
      <alignment horizontal="center" vertical="center" shrinkToFit="1"/>
    </xf>
    <xf numFmtId="0" fontId="22" fillId="2" borderId="4" xfId="0" applyFont="1" applyFill="1" applyBorder="1" applyAlignment="1">
      <alignment horizontal="center" shrinkToFit="1"/>
    </xf>
    <xf numFmtId="0" fontId="10" fillId="0" borderId="4" xfId="0" applyFont="1" applyBorder="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8" fillId="0" borderId="0" xfId="0" applyFont="1"/>
    <xf numFmtId="0" fontId="7" fillId="0" borderId="0" xfId="0" applyFont="1" applyAlignment="1">
      <alignment horizontal="left"/>
    </xf>
    <xf numFmtId="0" fontId="8" fillId="0" borderId="0" xfId="0" applyFont="1" applyAlignment="1">
      <alignment horizontal="left"/>
    </xf>
    <xf numFmtId="0" fontId="34" fillId="0" borderId="0" xfId="0" applyFont="1" applyAlignment="1">
      <alignment horizontal="left"/>
    </xf>
    <xf numFmtId="49" fontId="0" fillId="0" borderId="0" xfId="0" applyNumberFormat="1"/>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8" fillId="0" borderId="0" xfId="0" applyFont="1" applyAlignment="1">
      <alignment horizontal="center"/>
    </xf>
    <xf numFmtId="0" fontId="16" fillId="0" borderId="0" xfId="0" applyFont="1" applyBorder="1" applyAlignment="1">
      <alignment horizontal="center" vertical="center" wrapText="1" shrinkToFit="1"/>
    </xf>
    <xf numFmtId="0" fontId="36" fillId="0" borderId="0" xfId="0" applyFont="1" applyBorder="1" applyAlignment="1">
      <alignment horizontal="center" vertical="center" shrinkToFit="1"/>
    </xf>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15" fillId="0" borderId="0" xfId="0" applyFont="1" applyBorder="1" applyAlignment="1">
      <alignment horizontal="center" vertical="center" shrinkToFit="1"/>
    </xf>
    <xf numFmtId="0" fontId="37" fillId="0" borderId="0" xfId="0" applyFont="1"/>
    <xf numFmtId="0" fontId="24" fillId="0" borderId="0" xfId="0" applyFont="1"/>
    <xf numFmtId="0" fontId="38" fillId="0" borderId="0" xfId="0" applyFont="1" applyBorder="1"/>
    <xf numFmtId="0" fontId="28" fillId="0" borderId="0" xfId="0" applyFont="1"/>
    <xf numFmtId="0" fontId="39" fillId="0" borderId="0" xfId="0" applyFont="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43" fillId="0" borderId="0" xfId="0" applyFont="1" applyBorder="1" applyAlignment="1">
      <alignment wrapText="1"/>
    </xf>
    <xf numFmtId="0" fontId="8" fillId="0" borderId="0" xfId="0" applyFont="1" applyAlignment="1">
      <alignment horizontal="center"/>
    </xf>
    <xf numFmtId="0" fontId="10" fillId="0" borderId="1" xfId="0" applyFont="1" applyBorder="1" applyAlignment="1">
      <alignment horizontal="center" vertical="center" shrinkToFit="1"/>
    </xf>
    <xf numFmtId="0" fontId="8" fillId="0" borderId="0" xfId="0" applyFont="1" applyAlignment="1">
      <alignment horizontal="center"/>
    </xf>
    <xf numFmtId="0" fontId="44" fillId="0" borderId="0" xfId="0" applyFont="1" applyAlignment="1">
      <alignment horizontal="center"/>
    </xf>
    <xf numFmtId="0" fontId="38" fillId="0" borderId="0" xfId="0" applyFont="1" applyFill="1" applyBorder="1"/>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22" fillId="2" borderId="4" xfId="0" applyFont="1" applyFill="1" applyBorder="1" applyAlignment="1">
      <alignment horizontal="center" shrinkToFit="1"/>
    </xf>
    <xf numFmtId="0" fontId="9" fillId="0" borderId="0" xfId="0" applyFont="1" applyAlignment="1">
      <alignment horizontal="center" shrinkToFit="1"/>
    </xf>
    <xf numFmtId="0" fontId="10" fillId="0" borderId="1"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left"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9" fillId="0" borderId="0" xfId="0" applyFont="1" applyAlignment="1">
      <alignment horizontal="center" vertical="center" shrinkToFit="1"/>
    </xf>
    <xf numFmtId="0" fontId="1" fillId="0" borderId="5" xfId="0" applyFont="1" applyBorder="1" applyAlignment="1" applyProtection="1">
      <alignment horizontal="center" vertical="center" shrinkToFit="1"/>
    </xf>
    <xf numFmtId="0" fontId="8" fillId="0" borderId="0" xfId="0" applyFont="1" applyAlignment="1">
      <alignment horizontal="center"/>
    </xf>
    <xf numFmtId="0" fontId="18" fillId="2" borderId="0" xfId="0" applyFont="1" applyFill="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xf>
    <xf numFmtId="0" fontId="0" fillId="6" borderId="0" xfId="0" applyFill="1"/>
    <xf numFmtId="0" fontId="40" fillId="6" borderId="0" xfId="0" applyFont="1" applyFill="1" applyAlignment="1">
      <alignment horizontal="center"/>
    </xf>
    <xf numFmtId="0" fontId="0" fillId="0" borderId="0" xfId="0" applyFont="1" applyAlignment="1">
      <alignment horizontal="left"/>
    </xf>
    <xf numFmtId="0" fontId="8" fillId="0" borderId="0" xfId="0" applyFont="1" applyAlignment="1">
      <alignment horizontal="center"/>
    </xf>
    <xf numFmtId="0" fontId="8" fillId="0" borderId="0" xfId="0" applyFont="1" applyAlignment="1">
      <alignment horizontal="center"/>
    </xf>
    <xf numFmtId="0" fontId="0" fillId="0" borderId="0" xfId="0" applyAlignment="1">
      <alignment horizontal="left" vertical="center"/>
    </xf>
    <xf numFmtId="0" fontId="8" fillId="0" borderId="0" xfId="0" applyFont="1" applyAlignment="1">
      <alignment horizontal="center"/>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8" fillId="0" borderId="0" xfId="0" applyFont="1" applyAlignment="1">
      <alignment horizontal="center"/>
    </xf>
    <xf numFmtId="0" fontId="45" fillId="0" borderId="48" xfId="0" applyFont="1" applyBorder="1" applyAlignment="1">
      <alignment wrapText="1"/>
    </xf>
    <xf numFmtId="0" fontId="45" fillId="0" borderId="49" xfId="0" applyFont="1" applyBorder="1" applyAlignment="1">
      <alignment wrapText="1"/>
    </xf>
    <xf numFmtId="0" fontId="47" fillId="0" borderId="49" xfId="0" applyFont="1" applyBorder="1" applyAlignment="1">
      <alignment wrapText="1"/>
    </xf>
    <xf numFmtId="0" fontId="45" fillId="0" borderId="50" xfId="0" applyFont="1" applyBorder="1" applyAlignment="1">
      <alignment wrapText="1"/>
    </xf>
    <xf numFmtId="0" fontId="47" fillId="0" borderId="48" xfId="0" applyFont="1" applyBorder="1" applyAlignment="1">
      <alignment wrapText="1"/>
    </xf>
    <xf numFmtId="0" fontId="0" fillId="0" borderId="0" xfId="0" applyFont="1" applyAlignment="1">
      <alignment horizontal="center"/>
    </xf>
    <xf numFmtId="0" fontId="8" fillId="0" borderId="0" xfId="0" applyFont="1" applyAlignment="1">
      <alignment horizontal="center"/>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0" fontId="10" fillId="0" borderId="1" xfId="0"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31" fillId="0" borderId="26" xfId="0" applyNumberFormat="1" applyFont="1" applyBorder="1" applyAlignment="1">
      <alignment horizontal="center" vertical="center" shrinkToFit="1"/>
    </xf>
    <xf numFmtId="49" fontId="31" fillId="0" borderId="25"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0" fontId="9" fillId="0" borderId="7" xfId="0" applyFont="1" applyBorder="1" applyAlignment="1">
      <alignment horizontal="center" vertical="center" shrinkToFit="1"/>
    </xf>
    <xf numFmtId="0" fontId="0" fillId="0" borderId="8" xfId="0" applyBorder="1"/>
    <xf numFmtId="0" fontId="17" fillId="0" borderId="15" xfId="0" applyFont="1" applyBorder="1" applyAlignment="1">
      <alignment horizontal="center" vertical="top" wrapText="1" shrinkToFit="1"/>
    </xf>
    <xf numFmtId="0" fontId="17" fillId="0" borderId="11" xfId="0" applyFont="1" applyBorder="1" applyAlignment="1">
      <alignment horizontal="center" vertical="top" wrapText="1" shrinkToFit="1"/>
    </xf>
    <xf numFmtId="0" fontId="15" fillId="0" borderId="45" xfId="0" applyFont="1" applyBorder="1" applyAlignment="1">
      <alignment horizontal="left" vertical="center" shrinkToFit="1"/>
    </xf>
    <xf numFmtId="0" fontId="17" fillId="0" borderId="26" xfId="0" applyFont="1" applyBorder="1" applyAlignment="1">
      <alignment horizontal="center" vertical="top" wrapText="1" shrinkToFit="1"/>
    </xf>
    <xf numFmtId="0" fontId="0" fillId="0" borderId="25"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23" fillId="0" borderId="0" xfId="0" applyFont="1" applyBorder="1" applyAlignment="1">
      <alignment horizontal="justify" vertical="top" wrapText="1" shrinkToFit="1"/>
    </xf>
    <xf numFmtId="0" fontId="23" fillId="0" borderId="10" xfId="0" applyFont="1" applyBorder="1" applyAlignment="1">
      <alignment horizontal="justify" vertical="top" wrapText="1" shrinkToFit="1"/>
    </xf>
    <xf numFmtId="0" fontId="23" fillId="0" borderId="20" xfId="0" applyFont="1" applyBorder="1" applyAlignment="1">
      <alignment horizontal="justify" vertical="top" wrapText="1" shrinkToFit="1"/>
    </xf>
    <xf numFmtId="0" fontId="23" fillId="0" borderId="21" xfId="0" applyFont="1" applyBorder="1" applyAlignment="1">
      <alignment horizontal="justify" vertical="top" wrapText="1" shrinkToFit="1"/>
    </xf>
    <xf numFmtId="0" fontId="24" fillId="0" borderId="22" xfId="0" applyFont="1" applyBorder="1" applyAlignment="1">
      <alignment horizontal="justify"/>
    </xf>
    <xf numFmtId="0" fontId="24" fillId="0" borderId="23" xfId="0" applyFont="1" applyBorder="1" applyAlignment="1">
      <alignment horizontal="justify"/>
    </xf>
    <xf numFmtId="0" fontId="24" fillId="0" borderId="0" xfId="0" applyFont="1" applyBorder="1" applyAlignment="1">
      <alignment horizontal="justify"/>
    </xf>
    <xf numFmtId="0" fontId="24" fillId="0" borderId="0" xfId="0" applyFont="1" applyAlignment="1">
      <alignment horizontal="justify"/>
    </xf>
    <xf numFmtId="0" fontId="24" fillId="0" borderId="10" xfId="0" applyFont="1" applyBorder="1" applyAlignment="1">
      <alignment horizontal="justify"/>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4" xfId="0" applyFont="1" applyBorder="1" applyAlignment="1">
      <alignment horizontal="center" vertical="center" shrinkToFit="1"/>
    </xf>
    <xf numFmtId="0" fontId="15" fillId="6" borderId="21" xfId="0" applyFont="1" applyFill="1" applyBorder="1" applyAlignment="1">
      <alignment horizontal="left" vertical="center" shrinkToFit="1"/>
    </xf>
    <xf numFmtId="0" fontId="15" fillId="6" borderId="22" xfId="0" applyFont="1" applyFill="1" applyBorder="1" applyAlignment="1">
      <alignment horizontal="left" vertical="center" shrinkToFit="1"/>
    </xf>
    <xf numFmtId="0" fontId="15" fillId="6" borderId="23" xfId="0" applyFont="1" applyFill="1" applyBorder="1" applyAlignment="1">
      <alignment horizontal="left" vertical="center" shrinkToFit="1"/>
    </xf>
    <xf numFmtId="0" fontId="15" fillId="6" borderId="20" xfId="0" applyFont="1" applyFill="1" applyBorder="1" applyAlignment="1">
      <alignment horizontal="left" vertical="center" shrinkToFit="1"/>
    </xf>
    <xf numFmtId="0" fontId="15" fillId="6" borderId="0" xfId="0" applyFont="1" applyFill="1" applyBorder="1" applyAlignment="1">
      <alignment horizontal="left" vertical="center" shrinkToFit="1"/>
    </xf>
    <xf numFmtId="0" fontId="15" fillId="6" borderId="10" xfId="0" applyFont="1" applyFill="1" applyBorder="1" applyAlignment="1">
      <alignment horizontal="left" vertical="center" shrinkToFit="1"/>
    </xf>
    <xf numFmtId="0" fontId="28" fillId="0" borderId="0" xfId="0" applyFont="1" applyBorder="1" applyAlignment="1">
      <alignment horizontal="justify" vertical="top"/>
    </xf>
    <xf numFmtId="0" fontId="28" fillId="0" borderId="10" xfId="0" applyFont="1" applyBorder="1" applyAlignment="1">
      <alignment horizontal="justify" vertical="top"/>
    </xf>
    <xf numFmtId="0" fontId="16" fillId="0" borderId="39"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16" fillId="0" borderId="43" xfId="0" applyFont="1" applyBorder="1" applyAlignment="1">
      <alignment horizontal="center" vertical="center" wrapText="1" shrinkToFit="1"/>
    </xf>
    <xf numFmtId="0" fontId="29" fillId="0" borderId="10" xfId="0" applyFont="1" applyBorder="1" applyAlignment="1">
      <alignment horizontal="center" vertical="center" shrinkToFit="1"/>
    </xf>
    <xf numFmtId="49" fontId="1" fillId="0" borderId="40" xfId="0" applyNumberFormat="1" applyFont="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1" fillId="0" borderId="38" xfId="0" applyFont="1" applyBorder="1" applyAlignment="1" applyProtection="1">
      <alignment horizontal="center" vertical="center" shrinkToFit="1"/>
      <protection locked="0"/>
    </xf>
    <xf numFmtId="0" fontId="25" fillId="0" borderId="21"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7" fillId="0" borderId="0" xfId="0" applyFont="1" applyBorder="1" applyAlignment="1">
      <alignment horizontal="center" vertical="center" shrinkToFit="1"/>
    </xf>
    <xf numFmtId="49" fontId="1" fillId="0" borderId="38" xfId="0" applyNumberFormat="1" applyFont="1" applyBorder="1" applyAlignment="1" applyProtection="1">
      <alignment horizontal="left" vertical="center" shrinkToFit="1"/>
      <protection locked="0"/>
    </xf>
    <xf numFmtId="0" fontId="10" fillId="0" borderId="0" xfId="0" applyFont="1" applyBorder="1" applyAlignment="1">
      <alignment horizontal="right" vertical="center" shrinkToFit="1"/>
    </xf>
    <xf numFmtId="0" fontId="0" fillId="0" borderId="0" xfId="0" applyBorder="1" applyAlignment="1">
      <alignment horizontal="right"/>
    </xf>
    <xf numFmtId="0" fontId="1" fillId="0" borderId="30" xfId="0" applyFont="1" applyBorder="1" applyAlignment="1" applyProtection="1">
      <alignment horizontal="left" vertical="center" shrinkToFit="1"/>
      <protection locked="0"/>
    </xf>
    <xf numFmtId="0" fontId="1" fillId="0" borderId="15" xfId="0" applyFont="1" applyBorder="1" applyAlignment="1" applyProtection="1">
      <alignment horizontal="left" vertical="center" shrinkToFit="1"/>
      <protection locked="0"/>
    </xf>
    <xf numFmtId="0" fontId="10"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1" fillId="0" borderId="2" xfId="0" applyFont="1" applyBorder="1" applyAlignment="1" applyProtection="1">
      <alignment horizontal="left" vertical="center" shrinkToFit="1"/>
      <protection locked="0"/>
    </xf>
    <xf numFmtId="0" fontId="26"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17" fillId="0" borderId="15"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0" fillId="0" borderId="15" xfId="0" applyFont="1" applyBorder="1" applyAlignment="1">
      <alignment horizontal="center" vertical="center" shrinkToFit="1"/>
    </xf>
    <xf numFmtId="0" fontId="10" fillId="0" borderId="2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 xfId="0" applyFont="1" applyBorder="1" applyAlignment="1">
      <alignment horizontal="center" vertical="center" shrinkToFit="1"/>
    </xf>
    <xf numFmtId="49" fontId="17" fillId="0" borderId="7" xfId="0" applyNumberFormat="1" applyFont="1" applyBorder="1" applyAlignment="1">
      <alignment horizontal="center" vertical="center" shrinkToFit="1"/>
    </xf>
    <xf numFmtId="49" fontId="17" fillId="0" borderId="8" xfId="0" applyNumberFormat="1" applyFont="1" applyBorder="1" applyAlignment="1">
      <alignment horizontal="center" vertical="center" shrinkToFit="1"/>
    </xf>
    <xf numFmtId="0" fontId="9" fillId="0" borderId="8" xfId="0" applyFont="1" applyBorder="1" applyAlignment="1">
      <alignment horizontal="center" vertical="center" shrinkToFit="1"/>
    </xf>
    <xf numFmtId="0" fontId="21" fillId="0" borderId="2" xfId="0" applyFont="1" applyBorder="1" applyAlignment="1">
      <alignment horizontal="center" vertical="center" shrinkToFit="1"/>
    </xf>
    <xf numFmtId="0" fontId="1" fillId="0" borderId="38" xfId="0" applyFont="1" applyBorder="1" applyAlignment="1" applyProtection="1">
      <alignment horizontal="right" vertical="center" shrinkToFit="1"/>
      <protection locked="0"/>
    </xf>
    <xf numFmtId="0" fontId="1" fillId="0" borderId="0" xfId="0" applyFont="1" applyBorder="1" applyAlignment="1" applyProtection="1">
      <alignment horizontal="left" vertical="center" shrinkToFit="1"/>
      <protection locked="0"/>
    </xf>
    <xf numFmtId="0" fontId="9" fillId="0" borderId="2"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3" xfId="0" applyFont="1" applyBorder="1" applyAlignment="1">
      <alignment horizontal="center" vertical="center" shrinkToFit="1"/>
    </xf>
    <xf numFmtId="0" fontId="15" fillId="0" borderId="44"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37" xfId="0" applyFont="1" applyBorder="1" applyAlignment="1">
      <alignment horizontal="left" vertical="center" shrinkToFit="1"/>
    </xf>
    <xf numFmtId="0" fontId="41" fillId="0" borderId="22" xfId="0" applyFont="1" applyBorder="1" applyAlignment="1">
      <alignment horizontal="center" vertical="center" shrinkToFit="1"/>
    </xf>
    <xf numFmtId="0" fontId="42" fillId="0" borderId="22" xfId="0" applyFont="1" applyBorder="1" applyAlignment="1">
      <alignment horizontal="center" vertical="center" shrinkToFit="1"/>
    </xf>
    <xf numFmtId="0" fontId="16" fillId="2" borderId="18" xfId="0" applyFont="1" applyFill="1" applyBorder="1" applyAlignment="1">
      <alignment horizontal="center" shrinkToFit="1"/>
    </xf>
    <xf numFmtId="0" fontId="16" fillId="2" borderId="19" xfId="0" applyFont="1" applyFill="1" applyBorder="1" applyAlignment="1">
      <alignment horizontal="center" shrinkToFit="1"/>
    </xf>
    <xf numFmtId="0" fontId="23" fillId="0" borderId="22" xfId="0" applyFont="1" applyBorder="1" applyAlignment="1">
      <alignment horizontal="justify" vertical="top" wrapText="1" shrinkToFit="1"/>
    </xf>
    <xf numFmtId="0" fontId="23" fillId="0" borderId="23" xfId="0" applyFont="1" applyBorder="1" applyAlignment="1">
      <alignment horizontal="justify" vertical="top" wrapText="1" shrinkToFit="1"/>
    </xf>
    <xf numFmtId="0" fontId="23" fillId="0" borderId="6" xfId="0" applyFont="1" applyBorder="1" applyAlignment="1">
      <alignment horizontal="justify" vertical="top" wrapText="1" shrinkToFit="1"/>
    </xf>
    <xf numFmtId="0" fontId="23" fillId="0" borderId="27" xfId="0" applyFont="1" applyBorder="1" applyAlignment="1">
      <alignment horizontal="justify" vertical="top" wrapText="1" shrinkToFit="1"/>
    </xf>
    <xf numFmtId="0" fontId="23" fillId="0" borderId="28" xfId="0" applyFont="1" applyBorder="1" applyAlignment="1">
      <alignment horizontal="justify" vertical="top" wrapText="1" shrinkToFit="1"/>
    </xf>
    <xf numFmtId="0" fontId="23" fillId="0" borderId="26"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10" fillId="0" borderId="0" xfId="0" applyFont="1" applyBorder="1" applyAlignment="1">
      <alignment horizontal="center" vertical="top" wrapText="1" shrinkToFit="1"/>
    </xf>
    <xf numFmtId="0" fontId="10" fillId="0" borderId="14" xfId="0" applyFont="1" applyBorder="1" applyAlignment="1">
      <alignment horizontal="center" vertical="top" wrapText="1" shrinkToFit="1"/>
    </xf>
    <xf numFmtId="0" fontId="10" fillId="0" borderId="2" xfId="0" applyFont="1" applyBorder="1" applyAlignment="1">
      <alignment horizontal="center" vertical="top" wrapText="1" shrinkToFit="1"/>
    </xf>
    <xf numFmtId="0" fontId="29" fillId="2" borderId="21" xfId="0" applyFont="1" applyFill="1" applyBorder="1" applyAlignment="1">
      <alignment horizontal="center" vertical="center" shrinkToFit="1"/>
    </xf>
    <xf numFmtId="0" fontId="29" fillId="2" borderId="23"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9" fillId="0" borderId="0" xfId="0" applyFont="1" applyAlignment="1">
      <alignment horizontal="center" shrinkToFit="1"/>
    </xf>
    <xf numFmtId="0" fontId="9" fillId="0" borderId="2" xfId="0" applyFont="1" applyBorder="1" applyAlignment="1">
      <alignment horizontal="center" shrinkToFit="1"/>
    </xf>
    <xf numFmtId="0" fontId="15" fillId="6" borderId="6" xfId="0" applyFont="1" applyFill="1" applyBorder="1" applyAlignment="1">
      <alignment horizontal="left" vertical="center" shrinkToFit="1"/>
    </xf>
    <xf numFmtId="0" fontId="15" fillId="6" borderId="27" xfId="0" applyFont="1" applyFill="1" applyBorder="1" applyAlignment="1">
      <alignment horizontal="left" vertical="center" shrinkToFit="1"/>
    </xf>
    <xf numFmtId="0" fontId="15" fillId="6" borderId="28" xfId="0" applyFont="1" applyFill="1" applyBorder="1" applyAlignment="1">
      <alignment horizontal="left" vertical="center" shrinkToFit="1"/>
    </xf>
    <xf numFmtId="0" fontId="9" fillId="0" borderId="14" xfId="0" applyFont="1" applyBorder="1" applyAlignment="1">
      <alignment horizontal="center" shrinkToFit="1"/>
    </xf>
    <xf numFmtId="0" fontId="9" fillId="0" borderId="0" xfId="0" applyFont="1" applyBorder="1" applyAlignment="1">
      <alignment horizontal="center" shrinkToFit="1"/>
    </xf>
    <xf numFmtId="0" fontId="16" fillId="2" borderId="24" xfId="0" applyFont="1" applyFill="1" applyBorder="1" applyAlignment="1">
      <alignment horizontal="center" shrinkToFit="1"/>
    </xf>
    <xf numFmtId="0" fontId="9" fillId="0" borderId="20" xfId="0" applyFont="1" applyBorder="1" applyAlignment="1">
      <alignment horizont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30" fillId="0" borderId="14" xfId="0" applyFont="1" applyBorder="1" applyAlignment="1">
      <alignment horizontal="left" vertical="center"/>
    </xf>
    <xf numFmtId="0" fontId="30" fillId="0" borderId="2" xfId="0" applyFont="1" applyBorder="1" applyAlignment="1">
      <alignment horizontal="left" vertical="center"/>
    </xf>
    <xf numFmtId="0" fontId="10" fillId="0" borderId="2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7"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0" fontId="0" fillId="0" borderId="3" xfId="0" applyBorder="1"/>
    <xf numFmtId="0" fontId="16" fillId="0" borderId="0"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4" xfId="0" applyFont="1" applyBorder="1" applyAlignment="1">
      <alignment horizontal="center" vertical="center" shrinkToFit="1"/>
    </xf>
    <xf numFmtId="0" fontId="16" fillId="0" borderId="22" xfId="0" applyFont="1" applyBorder="1" applyAlignment="1">
      <alignment horizontal="center" wrapText="1" shrinkToFit="1"/>
    </xf>
    <xf numFmtId="0" fontId="16" fillId="0" borderId="0" xfId="0" applyFont="1" applyAlignment="1">
      <alignment horizontal="center" wrapText="1" shrinkToFit="1"/>
    </xf>
    <xf numFmtId="0" fontId="16" fillId="0" borderId="2" xfId="0" applyFont="1" applyBorder="1" applyAlignment="1">
      <alignment horizontal="center" wrapText="1" shrinkToFit="1"/>
    </xf>
    <xf numFmtId="0" fontId="22" fillId="2" borderId="26"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4" xfId="0" applyFont="1" applyFill="1" applyBorder="1" applyAlignment="1">
      <alignment horizontal="center" shrinkToFit="1"/>
    </xf>
    <xf numFmtId="0" fontId="29" fillId="2" borderId="4" xfId="0" applyFont="1" applyFill="1" applyBorder="1" applyAlignment="1">
      <alignment horizontal="center" vertical="center" shrinkToFit="1"/>
    </xf>
    <xf numFmtId="0" fontId="1" fillId="0" borderId="46" xfId="0" applyFont="1" applyBorder="1" applyAlignment="1" applyProtection="1">
      <alignment horizontal="center" vertical="center" shrinkToFit="1"/>
      <protection locked="0"/>
    </xf>
    <xf numFmtId="0" fontId="1" fillId="0" borderId="47" xfId="0" applyFont="1" applyBorder="1" applyAlignment="1" applyProtection="1">
      <alignment horizontal="center" vertical="center" shrinkToFit="1"/>
      <protection locked="0"/>
    </xf>
    <xf numFmtId="0" fontId="8"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2"/>
  <sheetViews>
    <sheetView tabSelected="1" topLeftCell="A4" zoomScaleNormal="100" workbookViewId="0">
      <selection activeCell="B9" sqref="B9:K9"/>
    </sheetView>
  </sheetViews>
  <sheetFormatPr defaultColWidth="9.140625" defaultRowHeight="15.75"/>
  <cols>
    <col min="1" max="1" width="9.7109375" style="2" customWidth="1"/>
    <col min="2" max="2" width="8.7109375" style="7" customWidth="1"/>
    <col min="3" max="3" width="5.7109375" style="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04" width="8.85546875" style="2" customWidth="1"/>
    <col min="105" max="16384" width="9.140625" style="2"/>
  </cols>
  <sheetData>
    <row r="1" spans="1:35" s="1"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79"/>
      <c r="Z1" s="69"/>
      <c r="AA1" s="69"/>
    </row>
    <row r="2" spans="1:35" s="1"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83"/>
      <c r="Z2" s="73"/>
      <c r="AA2" s="73"/>
    </row>
    <row r="3" spans="1:35" s="1"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83"/>
      <c r="Z3" s="73"/>
      <c r="AA3" s="73"/>
      <c r="AH3" s="24">
        <f>IF(R3&lt;&gt;"",1,0)</f>
        <v>0</v>
      </c>
    </row>
    <row r="4" spans="1:35" s="1"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83"/>
      <c r="Z4" s="73"/>
      <c r="AA4" s="73"/>
      <c r="AH4" s="16">
        <f>IF(R4&lt;&gt;"",1,0)</f>
        <v>0</v>
      </c>
    </row>
    <row r="5" spans="1:35" s="1"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83"/>
      <c r="Z5" s="73"/>
      <c r="AA5" s="73"/>
      <c r="AH5" s="18">
        <f t="shared" ref="AH5:AH13" si="0">IF(R5&lt;&gt;"",1,0)</f>
        <v>0</v>
      </c>
    </row>
    <row r="6" spans="1:35" s="19" customFormat="1" ht="21.95" customHeight="1">
      <c r="A6" s="208" t="s">
        <v>126</v>
      </c>
      <c r="B6" s="208"/>
      <c r="C6" s="208"/>
      <c r="D6" s="208"/>
      <c r="E6" s="206" t="s">
        <v>239</v>
      </c>
      <c r="F6" s="206"/>
      <c r="G6" s="206"/>
      <c r="H6" s="206"/>
      <c r="I6" s="206"/>
      <c r="J6" s="206"/>
      <c r="K6" s="206"/>
      <c r="L6" s="206"/>
      <c r="M6" s="206"/>
      <c r="N6" s="206"/>
      <c r="O6" s="206"/>
      <c r="P6" s="206"/>
      <c r="Q6" s="202"/>
      <c r="R6" s="181" t="str">
        <f>IF(B8="", "Semester can not be left blank", "")</f>
        <v/>
      </c>
      <c r="S6" s="182"/>
      <c r="T6" s="183"/>
      <c r="U6" s="184" t="s">
        <v>170</v>
      </c>
      <c r="V6" s="184"/>
      <c r="W6" s="184"/>
      <c r="X6" s="185"/>
      <c r="Y6" s="84"/>
      <c r="Z6" s="74"/>
      <c r="AA6" s="74"/>
      <c r="AH6" s="19">
        <f t="shared" si="0"/>
        <v>0</v>
      </c>
      <c r="AI6" s="25" t="str">
        <f>LEFT(E6,FIND(" ",E6))</f>
        <v xml:space="preserve">US </v>
      </c>
    </row>
    <row r="7" spans="1:35" s="19" customFormat="1" ht="21.95" customHeight="1">
      <c r="A7" s="208" t="s">
        <v>127</v>
      </c>
      <c r="B7" s="208"/>
      <c r="C7" s="210" t="s">
        <v>194</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84"/>
      <c r="Z7" s="74"/>
      <c r="AA7" s="74"/>
      <c r="AH7" s="19">
        <f t="shared" si="0"/>
        <v>0</v>
      </c>
    </row>
    <row r="8" spans="1:35" s="19" customFormat="1" ht="21.95" customHeight="1">
      <c r="A8" s="29" t="s">
        <v>1</v>
      </c>
      <c r="B8" s="38" t="s">
        <v>102</v>
      </c>
      <c r="C8" s="20" t="s">
        <v>2</v>
      </c>
      <c r="D8" s="22"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
        <v>265</v>
      </c>
      <c r="H8" s="195"/>
      <c r="I8" s="223" t="s">
        <v>111</v>
      </c>
      <c r="J8" s="223"/>
      <c r="K8" s="223"/>
      <c r="L8" s="223"/>
      <c r="M8" s="203" t="s">
        <v>356</v>
      </c>
      <c r="N8" s="203"/>
      <c r="O8" s="203"/>
      <c r="P8" s="203"/>
      <c r="Q8" s="202"/>
      <c r="R8" s="181" t="str">
        <f>IF(G8="", "Batch can not be left blank", "")</f>
        <v/>
      </c>
      <c r="S8" s="182"/>
      <c r="T8" s="183"/>
      <c r="U8" s="184"/>
      <c r="V8" s="184"/>
      <c r="W8" s="184"/>
      <c r="X8" s="185"/>
      <c r="Y8" s="84"/>
      <c r="Z8" s="74"/>
      <c r="AA8" s="74"/>
      <c r="AH8" s="19">
        <f t="shared" si="0"/>
        <v>0</v>
      </c>
    </row>
    <row r="9" spans="1:35" s="19" customFormat="1" ht="21.95" customHeight="1">
      <c r="A9" s="21" t="s">
        <v>4</v>
      </c>
      <c r="B9" s="206" t="s">
        <v>354</v>
      </c>
      <c r="C9" s="224"/>
      <c r="D9" s="224"/>
      <c r="E9" s="224"/>
      <c r="F9" s="224"/>
      <c r="G9" s="224"/>
      <c r="H9" s="224"/>
      <c r="I9" s="224"/>
      <c r="J9" s="224"/>
      <c r="K9" s="224"/>
      <c r="L9" s="204" t="s">
        <v>5</v>
      </c>
      <c r="M9" s="205"/>
      <c r="N9" s="205"/>
      <c r="O9" s="193" t="s">
        <v>351</v>
      </c>
      <c r="P9" s="193"/>
      <c r="Q9" s="202"/>
      <c r="R9" s="181" t="str">
        <f>IF(M8="", "Exams Month can not be left blank", "")</f>
        <v/>
      </c>
      <c r="S9" s="182"/>
      <c r="T9" s="183"/>
      <c r="U9" s="184"/>
      <c r="V9" s="184"/>
      <c r="W9" s="184"/>
      <c r="X9" s="185"/>
      <c r="Y9" s="84"/>
      <c r="Z9" s="74"/>
      <c r="AA9" s="74"/>
      <c r="AH9" s="19">
        <f t="shared" si="0"/>
        <v>0</v>
      </c>
    </row>
    <row r="10" spans="1:35" s="19"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84"/>
      <c r="Z10" s="74"/>
      <c r="AA10" s="74"/>
      <c r="AH10" s="19">
        <f t="shared" si="0"/>
        <v>0</v>
      </c>
    </row>
    <row r="11" spans="1:35" s="1"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84"/>
      <c r="Z11" s="74"/>
      <c r="AA11" s="74"/>
      <c r="AH11" s="18">
        <f t="shared" si="0"/>
        <v>0</v>
      </c>
    </row>
    <row r="12" spans="1:35" s="1"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84"/>
      <c r="Z12" s="74"/>
      <c r="AA12" s="74"/>
      <c r="AH12" s="18">
        <f t="shared" si="0"/>
        <v>0</v>
      </c>
    </row>
    <row r="13" spans="1:35" s="1"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81"/>
      <c r="Z13" s="71"/>
      <c r="AA13" s="71"/>
      <c r="AH13" s="18">
        <f t="shared" si="0"/>
        <v>1</v>
      </c>
    </row>
    <row r="14" spans="1:35" s="1"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81"/>
      <c r="Z14" s="71"/>
      <c r="AA14" s="71"/>
      <c r="AH14" s="18">
        <f>IF(R14&lt;&gt;"",1,0)</f>
        <v>0</v>
      </c>
    </row>
    <row r="15" spans="1:35" s="1"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81"/>
      <c r="Z15" s="71"/>
      <c r="AA15" s="71"/>
      <c r="AH15" s="18">
        <f>IF(R14&lt;&gt;"",1,0)</f>
        <v>0</v>
      </c>
    </row>
    <row r="16" spans="1:35" s="1"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81"/>
      <c r="Z16" s="71"/>
      <c r="AA16" s="71"/>
    </row>
    <row r="17" spans="1:103" s="1" customFormat="1" ht="18" customHeight="1">
      <c r="A17" s="227"/>
      <c r="B17" s="231"/>
      <c r="C17" s="232"/>
      <c r="D17" s="26" t="s">
        <v>8</v>
      </c>
      <c r="E17" s="27">
        <f>(20*O17)/100</f>
        <v>10</v>
      </c>
      <c r="F17" s="26" t="s">
        <v>8</v>
      </c>
      <c r="G17" s="27">
        <f>(30*O17)/100</f>
        <v>15</v>
      </c>
      <c r="H17" s="26" t="s">
        <v>8</v>
      </c>
      <c r="I17" s="27">
        <f>(30*O17)/100</f>
        <v>15</v>
      </c>
      <c r="J17" s="26" t="s">
        <v>8</v>
      </c>
      <c r="K17" s="27">
        <f>(20*O17)/100</f>
        <v>10</v>
      </c>
      <c r="L17" s="26" t="s">
        <v>8</v>
      </c>
      <c r="M17" s="27">
        <f>(I17+K17)</f>
        <v>25</v>
      </c>
      <c r="N17" s="26"/>
      <c r="O17" s="55">
        <v>50</v>
      </c>
      <c r="P17" s="216"/>
      <c r="Q17" s="202"/>
      <c r="R17" s="186" t="s">
        <v>148</v>
      </c>
      <c r="S17" s="187"/>
      <c r="T17" s="187"/>
      <c r="U17" s="187"/>
      <c r="V17" s="187"/>
      <c r="W17" s="187"/>
      <c r="X17" s="188"/>
      <c r="Y17" s="76"/>
      <c r="Z17" s="76"/>
      <c r="AA17" s="76"/>
    </row>
    <row r="18" spans="1:103" s="24"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24" customFormat="1" ht="18.95" customHeight="1">
      <c r="A19" s="228"/>
      <c r="B19" s="233"/>
      <c r="C19" s="234"/>
      <c r="D19" s="219" t="s">
        <v>134</v>
      </c>
      <c r="E19" s="158"/>
      <c r="F19" s="219" t="s">
        <v>135</v>
      </c>
      <c r="G19" s="220"/>
      <c r="H19" s="219" t="s">
        <v>136</v>
      </c>
      <c r="I19" s="220"/>
      <c r="J19" s="219" t="s">
        <v>137</v>
      </c>
      <c r="K19" s="220"/>
      <c r="L19" s="281" t="s">
        <v>143</v>
      </c>
      <c r="M19" s="282"/>
      <c r="N19" s="217"/>
      <c r="O19" s="218"/>
      <c r="P19" s="23"/>
      <c r="Q19" s="202"/>
      <c r="R19" s="40" t="s">
        <v>128</v>
      </c>
      <c r="S19" s="148" t="s">
        <v>124</v>
      </c>
      <c r="T19" s="149"/>
      <c r="U19" s="150"/>
      <c r="V19" s="148" t="s">
        <v>125</v>
      </c>
      <c r="W19" s="149"/>
      <c r="X19" s="150"/>
      <c r="Y19" s="82"/>
      <c r="Z19" s="72"/>
      <c r="AA19" s="72"/>
    </row>
    <row r="20" spans="1:103" s="37" customFormat="1" ht="4.5" customHeight="1">
      <c r="A20" s="36"/>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82"/>
      <c r="Z20" s="72"/>
      <c r="AA20" s="72"/>
    </row>
    <row r="21" spans="1:103" s="1" customFormat="1" ht="18.95" customHeight="1" thickBot="1">
      <c r="A21" s="39"/>
      <c r="B21" s="151"/>
      <c r="C21" s="152"/>
      <c r="D21" s="151"/>
      <c r="E21" s="152"/>
      <c r="F21" s="151"/>
      <c r="G21" s="152"/>
      <c r="H21" s="151"/>
      <c r="I21" s="152"/>
      <c r="J21" s="151"/>
      <c r="K21" s="152"/>
      <c r="L21" s="145" t="str">
        <f>IF(AND(B21&lt;&gt;"", H21&lt;&gt;"", J21&lt;&gt;"",OR(H21&lt;=I17,H21="ABS"),OR(J21&lt;=K17,J21="ABS")),IF(AND(J21="ABS"),"ABS",IF(SUM(D21:J21)=0,"ZERO",SUM(H21,J21))),"")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97"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5" t="b">
        <f>IF(ISNUMBER(A21)&lt;&gt;"",AND(ISNUMBER(INT(MID(A21,1,3))),MID(A21,4,1)="",MID(A21,1,1)&lt;&gt;"0"))</f>
        <v>0</v>
      </c>
      <c r="AG21" s="15" t="str">
        <f>IF(AF21=TRUE,"OK","S# INCORRECT")</f>
        <v>S# INCORRECT</v>
      </c>
      <c r="BO21" s="42" t="str">
        <f t="shared" ref="BO21:BO27" si="1">RIGHT(B21,3)</f>
        <v/>
      </c>
      <c r="BP21" s="42" t="b">
        <f>ISNUMBER(INT((MID(BO21,1,1))))</f>
        <v>0</v>
      </c>
      <c r="BQ21" s="42" t="b">
        <f>ISNUMBER(INT((MID(BO21,2,1))))</f>
        <v>0</v>
      </c>
      <c r="BR21" s="42" t="b">
        <f>ISNUMBER(INT((MID(BO21,3,1))))</f>
        <v>0</v>
      </c>
      <c r="BS21" s="42" t="str">
        <f>IF(BP21=TRUE, MID(BO21,1,1),"")</f>
        <v/>
      </c>
      <c r="BT21" s="42" t="str">
        <f>IF(BQ21=TRUE, MID(BO21,2,1),"")</f>
        <v/>
      </c>
      <c r="BU21" s="42" t="str">
        <f>IF(BR21=TRUE, MID(BO21,3,1),"")</f>
        <v/>
      </c>
      <c r="BV21" s="42" t="str">
        <f>T(BS21)&amp;T(BT21)&amp;T(BU21)</f>
        <v/>
      </c>
      <c r="BW21" s="47" t="str">
        <f>IF(BV21="","",INT(TRIM(BV21)))</f>
        <v/>
      </c>
      <c r="BX21" s="48" t="str">
        <f>"OK"</f>
        <v>OK</v>
      </c>
      <c r="BY21" s="42" t="b">
        <f>BW21&gt;BW20</f>
        <v>0</v>
      </c>
      <c r="BZ21" s="49" t="str">
        <f t="shared" ref="BZ21:BZ27" si="2">LEFT(B21,6)</f>
        <v/>
      </c>
      <c r="CA21" s="42" t="b">
        <f>ISNUMBER(INT((MID(BZ21,1,1))))</f>
        <v>0</v>
      </c>
      <c r="CB21" s="42" t="b">
        <f>ISNUMBER(INT((MID(BZ21,2,1))))</f>
        <v>0</v>
      </c>
      <c r="CC21" s="42" t="b">
        <f>ISNUMBER(INT((MID(BZ21,3,1))))</f>
        <v>0</v>
      </c>
      <c r="CD21" s="42" t="b">
        <f>ISNUMBER(INT((MID(BZ21,4,1))))</f>
        <v>0</v>
      </c>
      <c r="CE21" s="42" t="b">
        <f>ISNUMBER(INT((MID(BZ21,5,1))))</f>
        <v>0</v>
      </c>
      <c r="CF21" s="42" t="b">
        <f>ISNUMBER(INT((MID(BZ21,6,1))))</f>
        <v>0</v>
      </c>
      <c r="CG21" s="42" t="str">
        <f>IF(CA21=TRUE, MID(BZ21,1,1),"")</f>
        <v/>
      </c>
      <c r="CH21" s="42" t="str">
        <f>IF(CB21=TRUE, MID(BZ21,2,1),"")</f>
        <v/>
      </c>
      <c r="CI21" s="42" t="str">
        <f>IF(CC21=TRUE, MID(BZ21,3,1),"")</f>
        <v/>
      </c>
      <c r="CJ21" s="42" t="str">
        <f>IF(CD21=TRUE, MID(BZ21,4,1),"")</f>
        <v/>
      </c>
      <c r="CK21" s="42" t="str">
        <f>IF(CE21=TRUE, MID(BZ21,5,1),"")</f>
        <v/>
      </c>
      <c r="CL21" s="42"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T21" s="42"/>
      <c r="CU21" s="42"/>
      <c r="CV21" s="42"/>
      <c r="CW21" s="42"/>
      <c r="CX21" s="49" t="str">
        <f>IF(CS21="OK", "SEQUENCE CORRECT", "SEQUENCE INCORRECT")</f>
        <v>SEQUENCE CORRECT</v>
      </c>
      <c r="CY21" s="51" t="str">
        <f>"0"</f>
        <v>0</v>
      </c>
    </row>
    <row r="22" spans="1:103" s="1"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2"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5" t="b">
        <f t="shared" ref="AF22:AF40" si="4">IF(AND(ISNUMBER(A21)&lt;&gt;"",ISNUMBER(A22)&lt;&gt;""),IF(AND(ISNUMBER(A22),ISNUMBER(A21)),IF(A22-A21=1,AND(ISNUMBER(INT(MID(A22,1,3))),MID(A22,4,1)="",MID(A22,1,1)&lt;&gt;"0"))))</f>
        <v>0</v>
      </c>
      <c r="AG22" s="15" t="str">
        <f t="shared" ref="AG22:AG40" si="5">IF(AF22=TRUE,"OK","S# INCORRECT")</f>
        <v>S# INCORRECT</v>
      </c>
      <c r="BO22" s="42" t="str">
        <f t="shared" si="1"/>
        <v/>
      </c>
      <c r="BP22" s="42" t="b">
        <f t="shared" ref="BP22:BP40" si="6">ISNUMBER(INT((MID(BO22,1,1))))</f>
        <v>0</v>
      </c>
      <c r="BQ22" s="42" t="b">
        <f t="shared" ref="BQ22:BQ40" si="7">ISNUMBER(INT((MID(BO22,2,1))))</f>
        <v>0</v>
      </c>
      <c r="BR22" s="42" t="b">
        <f t="shared" ref="BR22:BR40" si="8">ISNUMBER(INT((MID(BO22,3,1))))</f>
        <v>0</v>
      </c>
      <c r="BS22" s="42" t="str">
        <f t="shared" ref="BS22:BS40" si="9">IF(BP22=TRUE, MID(BO22,1,1),"")</f>
        <v/>
      </c>
      <c r="BT22" s="42" t="str">
        <f t="shared" ref="BT22:BT40" si="10">IF(BQ22=TRUE, MID(BO22,2,1),"")</f>
        <v/>
      </c>
      <c r="BU22" s="42" t="str">
        <f t="shared" ref="BU22:BU40" si="11">IF(BR22=TRUE, MID(BO22,3,1),"")</f>
        <v/>
      </c>
      <c r="BV22" s="42" t="str">
        <f t="shared" ref="BV22:BV40" si="12">T(BS22)&amp;T(BT22)&amp;T(BU22)</f>
        <v/>
      </c>
      <c r="BW22" s="47" t="str">
        <f t="shared" ref="BW22:BW40" si="13">IF(BV22="","",INT(TRIM(BV22)))</f>
        <v/>
      </c>
      <c r="BX22" s="48" t="str">
        <f>IF(BW22&gt;BW21,"OK","INCORRECT")</f>
        <v>INCORRECT</v>
      </c>
      <c r="BY22" s="42" t="b">
        <f>BW22&gt;BW21</f>
        <v>0</v>
      </c>
      <c r="BZ22" s="49" t="str">
        <f t="shared" si="2"/>
        <v/>
      </c>
      <c r="CA22" s="42" t="b">
        <f t="shared" ref="CA22:CA40" si="14">ISNUMBER(INT((MID(BZ22,1,1))))</f>
        <v>0</v>
      </c>
      <c r="CB22" s="42" t="b">
        <f t="shared" ref="CB22:CB40" si="15">ISNUMBER(INT((MID(BZ22,2,1))))</f>
        <v>0</v>
      </c>
      <c r="CC22" s="42" t="b">
        <f t="shared" ref="CC22:CC40" si="16">ISNUMBER(INT((MID(BZ22,3,1))))</f>
        <v>0</v>
      </c>
      <c r="CD22" s="42" t="b">
        <f t="shared" ref="CD22:CD40" si="17">ISNUMBER(INT((MID(BZ22,4,1))))</f>
        <v>0</v>
      </c>
      <c r="CE22" s="42" t="b">
        <f t="shared" ref="CE22:CE40" si="18">ISNUMBER(INT((MID(BZ22,5,1))))</f>
        <v>0</v>
      </c>
      <c r="CF22" s="42" t="b">
        <f t="shared" ref="CF22:CF40" si="19">ISNUMBER(INT((MID(BZ22,6,1))))</f>
        <v>0</v>
      </c>
      <c r="CG22" s="42" t="str">
        <f t="shared" ref="CG22:CG40" si="20">IF(CA22=TRUE, MID(BZ22,1,1),"")</f>
        <v/>
      </c>
      <c r="CH22" s="42" t="str">
        <f t="shared" ref="CH22:CH40" si="21">IF(CB22=TRUE, MID(BZ22,2,1),"")</f>
        <v/>
      </c>
      <c r="CI22" s="42" t="str">
        <f t="shared" ref="CI22:CI40" si="22">IF(CC22=TRUE, MID(BZ22,3,1),"")</f>
        <v/>
      </c>
      <c r="CJ22" s="42" t="str">
        <f t="shared" ref="CJ22:CJ40" si="23">IF(CD22=TRUE, MID(BZ22,4,1),"")</f>
        <v/>
      </c>
      <c r="CK22" s="42" t="str">
        <f t="shared" ref="CK22:CK40" si="24">IF(CE22=TRUE, MID(BZ22,5,1),"")</f>
        <v/>
      </c>
      <c r="CL22" s="42"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42" t="b">
        <f>IF(CS22="OK",IF(AND(CO21="NO",CO22="NO"),BW22&gt;BW21))</f>
        <v>0</v>
      </c>
      <c r="CU22" s="42" t="b">
        <f>IF(CS22="OK",AND(CQ22="OK",CR22="OK",CQ21="NO",CR21="NO"))</f>
        <v>0</v>
      </c>
      <c r="CV22" s="42" t="b">
        <f>IF(CS22="OK",IF(AND(EXACT(CN21,CN22)),BW22&gt;BW21))</f>
        <v>0</v>
      </c>
      <c r="CW22" s="42" t="b">
        <f>IF(CS22="OK",CP22&lt;CP21)</f>
        <v>0</v>
      </c>
      <c r="CX22" s="49" t="str">
        <f>IF(AND(CT22=FALSE,CU22=FALSE,CV22=FALSE,CW22=FALSE),"SEQUENCE INCORRECT","SEQUENCE CORRECT")</f>
        <v>SEQUENCE INCORRECT</v>
      </c>
      <c r="CY22" s="51">
        <f>COUNTIF(B21:B21,T(B22))</f>
        <v>1</v>
      </c>
    </row>
    <row r="23" spans="1:103" s="1"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2"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5" t="b">
        <f t="shared" si="4"/>
        <v>0</v>
      </c>
      <c r="AG23" s="15" t="str">
        <f t="shared" si="5"/>
        <v>S# INCORRECT</v>
      </c>
      <c r="BO23" s="42" t="str">
        <f t="shared" si="1"/>
        <v/>
      </c>
      <c r="BP23" s="42" t="b">
        <f t="shared" si="6"/>
        <v>0</v>
      </c>
      <c r="BQ23" s="42" t="b">
        <f t="shared" si="7"/>
        <v>0</v>
      </c>
      <c r="BR23" s="42" t="b">
        <f t="shared" si="8"/>
        <v>0</v>
      </c>
      <c r="BS23" s="42" t="str">
        <f t="shared" si="9"/>
        <v/>
      </c>
      <c r="BT23" s="42" t="str">
        <f t="shared" si="10"/>
        <v/>
      </c>
      <c r="BU23" s="42" t="str">
        <f t="shared" si="11"/>
        <v/>
      </c>
      <c r="BV23" s="42" t="str">
        <f t="shared" si="12"/>
        <v/>
      </c>
      <c r="BW23" s="47" t="str">
        <f t="shared" si="13"/>
        <v/>
      </c>
      <c r="BX23" s="48" t="str">
        <f t="shared" ref="BX23:BX40" si="30">IF(BW23&gt;BW22,"OK","INCORRECT")</f>
        <v>INCORRECT</v>
      </c>
      <c r="BY23" s="42" t="b">
        <f t="shared" ref="BY23:BY40" si="31">BW23&gt;BW22</f>
        <v>0</v>
      </c>
      <c r="BZ23" s="49" t="str">
        <f t="shared" si="2"/>
        <v/>
      </c>
      <c r="CA23" s="42" t="b">
        <f t="shared" si="14"/>
        <v>0</v>
      </c>
      <c r="CB23" s="42" t="b">
        <f t="shared" si="15"/>
        <v>0</v>
      </c>
      <c r="CC23" s="42" t="b">
        <f t="shared" si="16"/>
        <v>0</v>
      </c>
      <c r="CD23" s="42" t="b">
        <f t="shared" si="17"/>
        <v>0</v>
      </c>
      <c r="CE23" s="42" t="b">
        <f t="shared" si="18"/>
        <v>0</v>
      </c>
      <c r="CF23" s="42" t="b">
        <f t="shared" si="19"/>
        <v>0</v>
      </c>
      <c r="CG23" s="42" t="str">
        <f t="shared" si="20"/>
        <v/>
      </c>
      <c r="CH23" s="42" t="str">
        <f t="shared" si="21"/>
        <v/>
      </c>
      <c r="CI23" s="42" t="str">
        <f t="shared" si="22"/>
        <v/>
      </c>
      <c r="CJ23" s="42" t="str">
        <f t="shared" si="23"/>
        <v/>
      </c>
      <c r="CK23" s="42" t="str">
        <f t="shared" si="24"/>
        <v/>
      </c>
      <c r="CL23" s="42"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42" t="b">
        <f t="shared" ref="CT23:CT40" si="35">IF(CS23="OK",IF(AND(CO22="NO",CO23="NO"),BW23&gt;BW22))</f>
        <v>0</v>
      </c>
      <c r="CU23" s="42" t="b">
        <f t="shared" ref="CU23:CU40" si="36">IF(CS23="OK",AND(CQ23="OK",CR23="OK",CQ22="NO",CR22="NO"))</f>
        <v>0</v>
      </c>
      <c r="CV23" s="42" t="b">
        <f t="shared" ref="CV23:CV40" si="37">IF(CS23="OK",IF(AND(EXACT(CN22,CN23)),BW23&gt;BW22))</f>
        <v>0</v>
      </c>
      <c r="CW23" s="42" t="b">
        <f t="shared" ref="CW23:CW40" si="38">IF(CS23="OK",CP23&lt;CP22)</f>
        <v>0</v>
      </c>
      <c r="CX23" s="49" t="str">
        <f t="shared" ref="CX23:CX40" si="39">IF(AND(CT23=FALSE,CU23=FALSE,CV23=FALSE,CW23=FALSE),"SEQUENCE INCORRECT","SEQUENCE CORRECT")</f>
        <v>SEQUENCE INCORRECT</v>
      </c>
      <c r="CY23" s="51">
        <f>COUNTIF(B21:B22,T(B23))</f>
        <v>2</v>
      </c>
    </row>
    <row r="24" spans="1:103" s="1"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1"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5" t="b">
        <f t="shared" si="4"/>
        <v>0</v>
      </c>
      <c r="AG24" s="15" t="str">
        <f t="shared" si="5"/>
        <v>S# INCORRECT</v>
      </c>
      <c r="BO24" s="42" t="str">
        <f t="shared" si="1"/>
        <v/>
      </c>
      <c r="BP24" s="42" t="b">
        <f t="shared" si="6"/>
        <v>0</v>
      </c>
      <c r="BQ24" s="42" t="b">
        <f t="shared" si="7"/>
        <v>0</v>
      </c>
      <c r="BR24" s="42" t="b">
        <f t="shared" si="8"/>
        <v>0</v>
      </c>
      <c r="BS24" s="42" t="str">
        <f t="shared" si="9"/>
        <v/>
      </c>
      <c r="BT24" s="42" t="str">
        <f t="shared" si="10"/>
        <v/>
      </c>
      <c r="BU24" s="42" t="str">
        <f t="shared" si="11"/>
        <v/>
      </c>
      <c r="BV24" s="42" t="str">
        <f t="shared" si="12"/>
        <v/>
      </c>
      <c r="BW24" s="47" t="str">
        <f t="shared" si="13"/>
        <v/>
      </c>
      <c r="BX24" s="48" t="str">
        <f t="shared" si="30"/>
        <v>INCORRECT</v>
      </c>
      <c r="BY24" s="42" t="b">
        <f t="shared" si="31"/>
        <v>0</v>
      </c>
      <c r="BZ24" s="49" t="str">
        <f t="shared" si="2"/>
        <v/>
      </c>
      <c r="CA24" s="42" t="b">
        <f t="shared" si="14"/>
        <v>0</v>
      </c>
      <c r="CB24" s="42" t="b">
        <f t="shared" si="15"/>
        <v>0</v>
      </c>
      <c r="CC24" s="42" t="b">
        <f t="shared" si="16"/>
        <v>0</v>
      </c>
      <c r="CD24" s="42" t="b">
        <f t="shared" si="17"/>
        <v>0</v>
      </c>
      <c r="CE24" s="42" t="b">
        <f t="shared" si="18"/>
        <v>0</v>
      </c>
      <c r="CF24" s="42" t="b">
        <f t="shared" si="19"/>
        <v>0</v>
      </c>
      <c r="CG24" s="42" t="str">
        <f t="shared" si="20"/>
        <v/>
      </c>
      <c r="CH24" s="42" t="str">
        <f t="shared" si="21"/>
        <v/>
      </c>
      <c r="CI24" s="42" t="str">
        <f t="shared" si="22"/>
        <v/>
      </c>
      <c r="CJ24" s="42" t="str">
        <f t="shared" si="23"/>
        <v/>
      </c>
      <c r="CK24" s="42" t="str">
        <f t="shared" si="24"/>
        <v/>
      </c>
      <c r="CL24" s="42"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42" t="b">
        <f t="shared" si="35"/>
        <v>0</v>
      </c>
      <c r="CU24" s="42" t="b">
        <f t="shared" si="36"/>
        <v>0</v>
      </c>
      <c r="CV24" s="42" t="b">
        <f t="shared" si="37"/>
        <v>0</v>
      </c>
      <c r="CW24" s="42" t="b">
        <f t="shared" si="38"/>
        <v>0</v>
      </c>
      <c r="CX24" s="49" t="str">
        <f t="shared" si="39"/>
        <v>SEQUENCE INCORRECT</v>
      </c>
      <c r="CY24" s="51">
        <f>COUNTIF(B21:B23,T(B24))</f>
        <v>3</v>
      </c>
    </row>
    <row r="25" spans="1:103" s="1"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1"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5" t="b">
        <f t="shared" si="4"/>
        <v>0</v>
      </c>
      <c r="AG25" s="15" t="str">
        <f t="shared" si="5"/>
        <v>S# INCORRECT</v>
      </c>
      <c r="BO25" s="42" t="str">
        <f t="shared" si="1"/>
        <v/>
      </c>
      <c r="BP25" s="42" t="b">
        <f t="shared" si="6"/>
        <v>0</v>
      </c>
      <c r="BQ25" s="42" t="b">
        <f t="shared" si="7"/>
        <v>0</v>
      </c>
      <c r="BR25" s="42" t="b">
        <f t="shared" si="8"/>
        <v>0</v>
      </c>
      <c r="BS25" s="42" t="str">
        <f t="shared" si="9"/>
        <v/>
      </c>
      <c r="BT25" s="42" t="str">
        <f t="shared" si="10"/>
        <v/>
      </c>
      <c r="BU25" s="42" t="str">
        <f t="shared" si="11"/>
        <v/>
      </c>
      <c r="BV25" s="42" t="str">
        <f t="shared" si="12"/>
        <v/>
      </c>
      <c r="BW25" s="47" t="str">
        <f t="shared" si="13"/>
        <v/>
      </c>
      <c r="BX25" s="48" t="str">
        <f t="shared" si="30"/>
        <v>INCORRECT</v>
      </c>
      <c r="BY25" s="42" t="b">
        <f t="shared" si="31"/>
        <v>0</v>
      </c>
      <c r="BZ25" s="49" t="str">
        <f t="shared" si="2"/>
        <v/>
      </c>
      <c r="CA25" s="42" t="b">
        <f t="shared" si="14"/>
        <v>0</v>
      </c>
      <c r="CB25" s="42" t="b">
        <f t="shared" si="15"/>
        <v>0</v>
      </c>
      <c r="CC25" s="42" t="b">
        <f t="shared" si="16"/>
        <v>0</v>
      </c>
      <c r="CD25" s="42" t="b">
        <f t="shared" si="17"/>
        <v>0</v>
      </c>
      <c r="CE25" s="42" t="b">
        <f t="shared" si="18"/>
        <v>0</v>
      </c>
      <c r="CF25" s="42" t="b">
        <f t="shared" si="19"/>
        <v>0</v>
      </c>
      <c r="CG25" s="42" t="str">
        <f t="shared" si="20"/>
        <v/>
      </c>
      <c r="CH25" s="42" t="str">
        <f t="shared" si="21"/>
        <v/>
      </c>
      <c r="CI25" s="42" t="str">
        <f t="shared" si="22"/>
        <v/>
      </c>
      <c r="CJ25" s="42" t="str">
        <f t="shared" si="23"/>
        <v/>
      </c>
      <c r="CK25" s="42" t="str">
        <f t="shared" si="24"/>
        <v/>
      </c>
      <c r="CL25" s="42"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42" t="b">
        <f t="shared" si="35"/>
        <v>0</v>
      </c>
      <c r="CU25" s="42" t="b">
        <f t="shared" si="36"/>
        <v>0</v>
      </c>
      <c r="CV25" s="42" t="b">
        <f t="shared" si="37"/>
        <v>0</v>
      </c>
      <c r="CW25" s="42" t="b">
        <f t="shared" si="38"/>
        <v>0</v>
      </c>
      <c r="CX25" s="49" t="str">
        <f t="shared" si="39"/>
        <v>SEQUENCE INCORRECT</v>
      </c>
      <c r="CY25" s="51">
        <f>COUNTIF(B21:B24,T(B25))</f>
        <v>4</v>
      </c>
    </row>
    <row r="26" spans="1:103" s="1"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1"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5" t="b">
        <f t="shared" si="4"/>
        <v>0</v>
      </c>
      <c r="AG26" s="15" t="str">
        <f t="shared" si="5"/>
        <v>S# INCORRECT</v>
      </c>
      <c r="BO26" s="42" t="str">
        <f t="shared" si="1"/>
        <v/>
      </c>
      <c r="BP26" s="42" t="b">
        <f t="shared" si="6"/>
        <v>0</v>
      </c>
      <c r="BQ26" s="42" t="b">
        <f t="shared" si="7"/>
        <v>0</v>
      </c>
      <c r="BR26" s="42" t="b">
        <f t="shared" si="8"/>
        <v>0</v>
      </c>
      <c r="BS26" s="42" t="str">
        <f t="shared" si="9"/>
        <v/>
      </c>
      <c r="BT26" s="42" t="str">
        <f t="shared" si="10"/>
        <v/>
      </c>
      <c r="BU26" s="42" t="str">
        <f t="shared" si="11"/>
        <v/>
      </c>
      <c r="BV26" s="42" t="str">
        <f t="shared" si="12"/>
        <v/>
      </c>
      <c r="BW26" s="47" t="str">
        <f t="shared" si="13"/>
        <v/>
      </c>
      <c r="BX26" s="48" t="str">
        <f t="shared" si="30"/>
        <v>INCORRECT</v>
      </c>
      <c r="BY26" s="42" t="b">
        <f t="shared" si="31"/>
        <v>0</v>
      </c>
      <c r="BZ26" s="49" t="str">
        <f t="shared" si="2"/>
        <v/>
      </c>
      <c r="CA26" s="42" t="b">
        <f t="shared" si="14"/>
        <v>0</v>
      </c>
      <c r="CB26" s="42" t="b">
        <f t="shared" si="15"/>
        <v>0</v>
      </c>
      <c r="CC26" s="42" t="b">
        <f t="shared" si="16"/>
        <v>0</v>
      </c>
      <c r="CD26" s="42" t="b">
        <f t="shared" si="17"/>
        <v>0</v>
      </c>
      <c r="CE26" s="42" t="b">
        <f t="shared" si="18"/>
        <v>0</v>
      </c>
      <c r="CF26" s="42" t="b">
        <f t="shared" si="19"/>
        <v>0</v>
      </c>
      <c r="CG26" s="42" t="str">
        <f t="shared" si="20"/>
        <v/>
      </c>
      <c r="CH26" s="42" t="str">
        <f t="shared" si="21"/>
        <v/>
      </c>
      <c r="CI26" s="42" t="str">
        <f t="shared" si="22"/>
        <v/>
      </c>
      <c r="CJ26" s="42" t="str">
        <f t="shared" si="23"/>
        <v/>
      </c>
      <c r="CK26" s="42" t="str">
        <f t="shared" si="24"/>
        <v/>
      </c>
      <c r="CL26" s="42"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42" t="b">
        <f t="shared" si="35"/>
        <v>0</v>
      </c>
      <c r="CU26" s="42" t="b">
        <f t="shared" si="36"/>
        <v>0</v>
      </c>
      <c r="CV26" s="42" t="b">
        <f t="shared" si="37"/>
        <v>0</v>
      </c>
      <c r="CW26" s="42" t="b">
        <f t="shared" si="38"/>
        <v>0</v>
      </c>
      <c r="CX26" s="49" t="str">
        <f t="shared" si="39"/>
        <v>SEQUENCE INCORRECT</v>
      </c>
      <c r="CY26" s="51">
        <f>COUNTIF(B21:B25,T(B26))</f>
        <v>5</v>
      </c>
    </row>
    <row r="27" spans="1:103" s="1"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3"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5" t="b">
        <f t="shared" si="4"/>
        <v>0</v>
      </c>
      <c r="AG27" s="15" t="str">
        <f t="shared" si="5"/>
        <v>S# INCORRECT</v>
      </c>
      <c r="BO27" s="42" t="str">
        <f t="shared" si="1"/>
        <v/>
      </c>
      <c r="BP27" s="42" t="b">
        <f t="shared" si="6"/>
        <v>0</v>
      </c>
      <c r="BQ27" s="42" t="b">
        <f t="shared" si="7"/>
        <v>0</v>
      </c>
      <c r="BR27" s="42" t="b">
        <f t="shared" si="8"/>
        <v>0</v>
      </c>
      <c r="BS27" s="42" t="str">
        <f t="shared" si="9"/>
        <v/>
      </c>
      <c r="BT27" s="42" t="str">
        <f t="shared" si="10"/>
        <v/>
      </c>
      <c r="BU27" s="42" t="str">
        <f t="shared" si="11"/>
        <v/>
      </c>
      <c r="BV27" s="42" t="str">
        <f t="shared" si="12"/>
        <v/>
      </c>
      <c r="BW27" s="47" t="str">
        <f t="shared" si="13"/>
        <v/>
      </c>
      <c r="BX27" s="48" t="str">
        <f t="shared" si="30"/>
        <v>INCORRECT</v>
      </c>
      <c r="BY27" s="42" t="b">
        <f t="shared" si="31"/>
        <v>0</v>
      </c>
      <c r="BZ27" s="49" t="str">
        <f t="shared" si="2"/>
        <v/>
      </c>
      <c r="CA27" s="42" t="b">
        <f t="shared" si="14"/>
        <v>0</v>
      </c>
      <c r="CB27" s="42" t="b">
        <f t="shared" si="15"/>
        <v>0</v>
      </c>
      <c r="CC27" s="42" t="b">
        <f t="shared" si="16"/>
        <v>0</v>
      </c>
      <c r="CD27" s="42" t="b">
        <f t="shared" si="17"/>
        <v>0</v>
      </c>
      <c r="CE27" s="42" t="b">
        <f t="shared" si="18"/>
        <v>0</v>
      </c>
      <c r="CF27" s="42" t="b">
        <f t="shared" si="19"/>
        <v>0</v>
      </c>
      <c r="CG27" s="42" t="str">
        <f t="shared" si="20"/>
        <v/>
      </c>
      <c r="CH27" s="42" t="str">
        <f t="shared" si="21"/>
        <v/>
      </c>
      <c r="CI27" s="42" t="str">
        <f t="shared" si="22"/>
        <v/>
      </c>
      <c r="CJ27" s="42" t="str">
        <f t="shared" si="23"/>
        <v/>
      </c>
      <c r="CK27" s="42" t="str">
        <f t="shared" si="24"/>
        <v/>
      </c>
      <c r="CL27" s="42"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42" t="b">
        <f t="shared" si="35"/>
        <v>0</v>
      </c>
      <c r="CU27" s="42" t="b">
        <f t="shared" si="36"/>
        <v>0</v>
      </c>
      <c r="CV27" s="42" t="b">
        <f t="shared" si="37"/>
        <v>0</v>
      </c>
      <c r="CW27" s="42" t="b">
        <f t="shared" si="38"/>
        <v>0</v>
      </c>
      <c r="CX27" s="49" t="str">
        <f t="shared" si="39"/>
        <v>SEQUENCE INCORRECT</v>
      </c>
      <c r="CY27" s="51">
        <f>COUNTIF(B21:B26,T(B27))</f>
        <v>6</v>
      </c>
    </row>
    <row r="28" spans="1:103" s="1" customFormat="1" ht="18.95" customHeight="1" thickBot="1">
      <c r="A28" s="39"/>
      <c r="B28" s="151"/>
      <c r="C28" s="152"/>
      <c r="D28" s="151"/>
      <c r="E28" s="152"/>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1"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5" t="b">
        <f t="shared" si="4"/>
        <v>0</v>
      </c>
      <c r="AG28" s="15" t="str">
        <f t="shared" si="5"/>
        <v>S# INCORRECT</v>
      </c>
      <c r="BO28" s="42" t="str">
        <f t="shared" ref="BO28:BO33" si="40">RIGHT(B28,3)</f>
        <v/>
      </c>
      <c r="BP28" s="42" t="b">
        <f t="shared" si="6"/>
        <v>0</v>
      </c>
      <c r="BQ28" s="42" t="b">
        <f t="shared" si="7"/>
        <v>0</v>
      </c>
      <c r="BR28" s="42" t="b">
        <f t="shared" si="8"/>
        <v>0</v>
      </c>
      <c r="BS28" s="42" t="str">
        <f t="shared" si="9"/>
        <v/>
      </c>
      <c r="BT28" s="42" t="str">
        <f t="shared" si="10"/>
        <v/>
      </c>
      <c r="BU28" s="42" t="str">
        <f t="shared" si="11"/>
        <v/>
      </c>
      <c r="BV28" s="42" t="str">
        <f t="shared" si="12"/>
        <v/>
      </c>
      <c r="BW28" s="47" t="str">
        <f t="shared" si="13"/>
        <v/>
      </c>
      <c r="BX28" s="48" t="str">
        <f t="shared" si="30"/>
        <v>INCORRECT</v>
      </c>
      <c r="BY28" s="42" t="b">
        <f t="shared" si="31"/>
        <v>0</v>
      </c>
      <c r="BZ28" s="49" t="str">
        <f t="shared" ref="BZ28:BZ33" si="41">LEFT(B28,6)</f>
        <v/>
      </c>
      <c r="CA28" s="42" t="b">
        <f t="shared" si="14"/>
        <v>0</v>
      </c>
      <c r="CB28" s="42" t="b">
        <f t="shared" si="15"/>
        <v>0</v>
      </c>
      <c r="CC28" s="42" t="b">
        <f t="shared" si="16"/>
        <v>0</v>
      </c>
      <c r="CD28" s="42" t="b">
        <f t="shared" si="17"/>
        <v>0</v>
      </c>
      <c r="CE28" s="42" t="b">
        <f t="shared" si="18"/>
        <v>0</v>
      </c>
      <c r="CF28" s="42" t="b">
        <f t="shared" si="19"/>
        <v>0</v>
      </c>
      <c r="CG28" s="42" t="str">
        <f t="shared" si="20"/>
        <v/>
      </c>
      <c r="CH28" s="42" t="str">
        <f t="shared" si="21"/>
        <v/>
      </c>
      <c r="CI28" s="42" t="str">
        <f t="shared" si="22"/>
        <v/>
      </c>
      <c r="CJ28" s="42" t="str">
        <f t="shared" si="23"/>
        <v/>
      </c>
      <c r="CK28" s="42" t="str">
        <f t="shared" si="24"/>
        <v/>
      </c>
      <c r="CL28" s="42"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42" t="b">
        <f t="shared" si="35"/>
        <v>0</v>
      </c>
      <c r="CU28" s="42" t="b">
        <f t="shared" si="36"/>
        <v>0</v>
      </c>
      <c r="CV28" s="42" t="b">
        <f t="shared" si="37"/>
        <v>0</v>
      </c>
      <c r="CW28" s="42" t="b">
        <f t="shared" si="38"/>
        <v>0</v>
      </c>
      <c r="CX28" s="49" t="str">
        <f t="shared" si="39"/>
        <v>SEQUENCE INCORRECT</v>
      </c>
      <c r="CY28" s="51">
        <f>COUNTIF(B21:B27,T(B28))</f>
        <v>7</v>
      </c>
    </row>
    <row r="29" spans="1:103" s="1" customFormat="1" ht="18.95" customHeight="1" thickBot="1">
      <c r="A29" s="39"/>
      <c r="B29" s="151"/>
      <c r="C29" s="152"/>
      <c r="D29" s="151"/>
      <c r="E29" s="152"/>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1"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5" t="b">
        <f t="shared" si="4"/>
        <v>0</v>
      </c>
      <c r="AG29" s="15" t="str">
        <f t="shared" si="5"/>
        <v>S# INCORRECT</v>
      </c>
      <c r="BO29" s="42" t="str">
        <f t="shared" si="40"/>
        <v/>
      </c>
      <c r="BP29" s="42" t="b">
        <f t="shared" si="6"/>
        <v>0</v>
      </c>
      <c r="BQ29" s="42" t="b">
        <f t="shared" si="7"/>
        <v>0</v>
      </c>
      <c r="BR29" s="42" t="b">
        <f t="shared" si="8"/>
        <v>0</v>
      </c>
      <c r="BS29" s="42" t="str">
        <f t="shared" si="9"/>
        <v/>
      </c>
      <c r="BT29" s="42" t="str">
        <f t="shared" si="10"/>
        <v/>
      </c>
      <c r="BU29" s="42" t="str">
        <f t="shared" si="11"/>
        <v/>
      </c>
      <c r="BV29" s="42" t="str">
        <f t="shared" si="12"/>
        <v/>
      </c>
      <c r="BW29" s="47" t="str">
        <f t="shared" si="13"/>
        <v/>
      </c>
      <c r="BX29" s="48" t="str">
        <f t="shared" si="30"/>
        <v>INCORRECT</v>
      </c>
      <c r="BY29" s="42" t="b">
        <f t="shared" si="31"/>
        <v>0</v>
      </c>
      <c r="BZ29" s="49" t="str">
        <f t="shared" si="41"/>
        <v/>
      </c>
      <c r="CA29" s="42" t="b">
        <f t="shared" si="14"/>
        <v>0</v>
      </c>
      <c r="CB29" s="42" t="b">
        <f t="shared" si="15"/>
        <v>0</v>
      </c>
      <c r="CC29" s="42" t="b">
        <f t="shared" si="16"/>
        <v>0</v>
      </c>
      <c r="CD29" s="42" t="b">
        <f t="shared" si="17"/>
        <v>0</v>
      </c>
      <c r="CE29" s="42" t="b">
        <f t="shared" si="18"/>
        <v>0</v>
      </c>
      <c r="CF29" s="42" t="b">
        <f t="shared" si="19"/>
        <v>0</v>
      </c>
      <c r="CG29" s="42" t="str">
        <f t="shared" si="20"/>
        <v/>
      </c>
      <c r="CH29" s="42" t="str">
        <f t="shared" si="21"/>
        <v/>
      </c>
      <c r="CI29" s="42" t="str">
        <f t="shared" si="22"/>
        <v/>
      </c>
      <c r="CJ29" s="42" t="str">
        <f t="shared" si="23"/>
        <v/>
      </c>
      <c r="CK29" s="42" t="str">
        <f t="shared" si="24"/>
        <v/>
      </c>
      <c r="CL29" s="42"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42" t="b">
        <f t="shared" si="35"/>
        <v>0</v>
      </c>
      <c r="CU29" s="42" t="b">
        <f t="shared" si="36"/>
        <v>0</v>
      </c>
      <c r="CV29" s="42" t="b">
        <f t="shared" si="37"/>
        <v>0</v>
      </c>
      <c r="CW29" s="42" t="b">
        <f t="shared" si="38"/>
        <v>0</v>
      </c>
      <c r="CX29" s="49" t="str">
        <f t="shared" si="39"/>
        <v>SEQUENCE INCORRECT</v>
      </c>
      <c r="CY29" s="51">
        <f>COUNTIF(B21:B28,T(B29))</f>
        <v>8</v>
      </c>
    </row>
    <row r="30" spans="1:103" s="1" customFormat="1" ht="18.95" customHeight="1" thickBot="1">
      <c r="A30" s="39"/>
      <c r="B30" s="151"/>
      <c r="C30" s="152"/>
      <c r="D30" s="151"/>
      <c r="E30" s="152"/>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1"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5" t="b">
        <f t="shared" si="4"/>
        <v>0</v>
      </c>
      <c r="AG30" s="15" t="str">
        <f t="shared" si="5"/>
        <v>S# INCORRECT</v>
      </c>
      <c r="BO30" s="42" t="str">
        <f t="shared" si="40"/>
        <v/>
      </c>
      <c r="BP30" s="42" t="b">
        <f t="shared" si="6"/>
        <v>0</v>
      </c>
      <c r="BQ30" s="42" t="b">
        <f t="shared" si="7"/>
        <v>0</v>
      </c>
      <c r="BR30" s="42" t="b">
        <f t="shared" si="8"/>
        <v>0</v>
      </c>
      <c r="BS30" s="42" t="str">
        <f t="shared" si="9"/>
        <v/>
      </c>
      <c r="BT30" s="42" t="str">
        <f t="shared" si="10"/>
        <v/>
      </c>
      <c r="BU30" s="42" t="str">
        <f t="shared" si="11"/>
        <v/>
      </c>
      <c r="BV30" s="42" t="str">
        <f t="shared" si="12"/>
        <v/>
      </c>
      <c r="BW30" s="47" t="str">
        <f t="shared" si="13"/>
        <v/>
      </c>
      <c r="BX30" s="48" t="str">
        <f t="shared" si="30"/>
        <v>INCORRECT</v>
      </c>
      <c r="BY30" s="42" t="b">
        <f t="shared" si="31"/>
        <v>0</v>
      </c>
      <c r="BZ30" s="49" t="str">
        <f t="shared" si="41"/>
        <v/>
      </c>
      <c r="CA30" s="42" t="b">
        <f t="shared" si="14"/>
        <v>0</v>
      </c>
      <c r="CB30" s="42" t="b">
        <f t="shared" si="15"/>
        <v>0</v>
      </c>
      <c r="CC30" s="42" t="b">
        <f t="shared" si="16"/>
        <v>0</v>
      </c>
      <c r="CD30" s="42" t="b">
        <f t="shared" si="17"/>
        <v>0</v>
      </c>
      <c r="CE30" s="42" t="b">
        <f t="shared" si="18"/>
        <v>0</v>
      </c>
      <c r="CF30" s="42" t="b">
        <f t="shared" si="19"/>
        <v>0</v>
      </c>
      <c r="CG30" s="42" t="str">
        <f t="shared" si="20"/>
        <v/>
      </c>
      <c r="CH30" s="42" t="str">
        <f t="shared" si="21"/>
        <v/>
      </c>
      <c r="CI30" s="42" t="str">
        <f t="shared" si="22"/>
        <v/>
      </c>
      <c r="CJ30" s="42" t="str">
        <f t="shared" si="23"/>
        <v/>
      </c>
      <c r="CK30" s="42" t="str">
        <f t="shared" si="24"/>
        <v/>
      </c>
      <c r="CL30" s="42"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42" t="b">
        <f t="shared" si="35"/>
        <v>0</v>
      </c>
      <c r="CU30" s="42" t="b">
        <f t="shared" si="36"/>
        <v>0</v>
      </c>
      <c r="CV30" s="42" t="b">
        <f t="shared" si="37"/>
        <v>0</v>
      </c>
      <c r="CW30" s="42" t="b">
        <f t="shared" si="38"/>
        <v>0</v>
      </c>
      <c r="CX30" s="49" t="str">
        <f t="shared" si="39"/>
        <v>SEQUENCE INCORRECT</v>
      </c>
      <c r="CY30" s="51">
        <f>COUNTIF(B21:B29,T(B30))</f>
        <v>9</v>
      </c>
    </row>
    <row r="31" spans="1:103" s="1" customFormat="1" ht="18.95" customHeight="1" thickBot="1">
      <c r="A31" s="39"/>
      <c r="B31" s="151"/>
      <c r="C31" s="152"/>
      <c r="D31" s="151"/>
      <c r="E31" s="152"/>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1"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5" t="b">
        <f t="shared" si="4"/>
        <v>0</v>
      </c>
      <c r="AG31" s="15" t="str">
        <f t="shared" si="5"/>
        <v>S# INCORRECT</v>
      </c>
      <c r="BO31" s="42" t="str">
        <f t="shared" si="40"/>
        <v/>
      </c>
      <c r="BP31" s="42" t="b">
        <f t="shared" si="6"/>
        <v>0</v>
      </c>
      <c r="BQ31" s="42" t="b">
        <f t="shared" si="7"/>
        <v>0</v>
      </c>
      <c r="BR31" s="42" t="b">
        <f t="shared" si="8"/>
        <v>0</v>
      </c>
      <c r="BS31" s="42" t="str">
        <f t="shared" si="9"/>
        <v/>
      </c>
      <c r="BT31" s="42" t="str">
        <f t="shared" si="10"/>
        <v/>
      </c>
      <c r="BU31" s="42" t="str">
        <f t="shared" si="11"/>
        <v/>
      </c>
      <c r="BV31" s="42" t="str">
        <f t="shared" si="12"/>
        <v/>
      </c>
      <c r="BW31" s="47" t="str">
        <f t="shared" si="13"/>
        <v/>
      </c>
      <c r="BX31" s="48" t="str">
        <f t="shared" si="30"/>
        <v>INCORRECT</v>
      </c>
      <c r="BY31" s="42" t="b">
        <f t="shared" si="31"/>
        <v>0</v>
      </c>
      <c r="BZ31" s="49" t="str">
        <f t="shared" si="41"/>
        <v/>
      </c>
      <c r="CA31" s="42" t="b">
        <f t="shared" si="14"/>
        <v>0</v>
      </c>
      <c r="CB31" s="42" t="b">
        <f t="shared" si="15"/>
        <v>0</v>
      </c>
      <c r="CC31" s="42" t="b">
        <f t="shared" si="16"/>
        <v>0</v>
      </c>
      <c r="CD31" s="42" t="b">
        <f t="shared" si="17"/>
        <v>0</v>
      </c>
      <c r="CE31" s="42" t="b">
        <f t="shared" si="18"/>
        <v>0</v>
      </c>
      <c r="CF31" s="42" t="b">
        <f t="shared" si="19"/>
        <v>0</v>
      </c>
      <c r="CG31" s="42" t="str">
        <f t="shared" si="20"/>
        <v/>
      </c>
      <c r="CH31" s="42" t="str">
        <f t="shared" si="21"/>
        <v/>
      </c>
      <c r="CI31" s="42" t="str">
        <f t="shared" si="22"/>
        <v/>
      </c>
      <c r="CJ31" s="42" t="str">
        <f t="shared" si="23"/>
        <v/>
      </c>
      <c r="CK31" s="42" t="str">
        <f t="shared" si="24"/>
        <v/>
      </c>
      <c r="CL31" s="42"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42" t="b">
        <f t="shared" si="35"/>
        <v>0</v>
      </c>
      <c r="CU31" s="42" t="b">
        <f t="shared" si="36"/>
        <v>0</v>
      </c>
      <c r="CV31" s="42" t="b">
        <f t="shared" si="37"/>
        <v>0</v>
      </c>
      <c r="CW31" s="42" t="b">
        <f t="shared" si="38"/>
        <v>0</v>
      </c>
      <c r="CX31" s="49" t="str">
        <f t="shared" si="39"/>
        <v>SEQUENCE INCORRECT</v>
      </c>
      <c r="CY31" s="51">
        <f>COUNTIF(B21:B30,T(B31))</f>
        <v>10</v>
      </c>
    </row>
    <row r="32" spans="1:103" s="1" customFormat="1" ht="18.95" customHeight="1" thickBot="1">
      <c r="A32" s="39"/>
      <c r="B32" s="151"/>
      <c r="C32" s="152"/>
      <c r="D32" s="151"/>
      <c r="E32" s="152"/>
      <c r="F32" s="151"/>
      <c r="G32" s="152"/>
      <c r="H32" s="151"/>
      <c r="I32" s="152"/>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1"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5" t="b">
        <f t="shared" si="4"/>
        <v>0</v>
      </c>
      <c r="AG32" s="15" t="str">
        <f t="shared" si="5"/>
        <v>S# INCORRECT</v>
      </c>
      <c r="BO32" s="42" t="str">
        <f t="shared" si="40"/>
        <v/>
      </c>
      <c r="BP32" s="42" t="b">
        <f t="shared" si="6"/>
        <v>0</v>
      </c>
      <c r="BQ32" s="42" t="b">
        <f t="shared" si="7"/>
        <v>0</v>
      </c>
      <c r="BR32" s="42" t="b">
        <f t="shared" si="8"/>
        <v>0</v>
      </c>
      <c r="BS32" s="42" t="str">
        <f t="shared" si="9"/>
        <v/>
      </c>
      <c r="BT32" s="42" t="str">
        <f t="shared" si="10"/>
        <v/>
      </c>
      <c r="BU32" s="42" t="str">
        <f t="shared" si="11"/>
        <v/>
      </c>
      <c r="BV32" s="42" t="str">
        <f t="shared" si="12"/>
        <v/>
      </c>
      <c r="BW32" s="47" t="str">
        <f t="shared" si="13"/>
        <v/>
      </c>
      <c r="BX32" s="48" t="str">
        <f t="shared" si="30"/>
        <v>INCORRECT</v>
      </c>
      <c r="BY32" s="42" t="b">
        <f t="shared" si="31"/>
        <v>0</v>
      </c>
      <c r="BZ32" s="49" t="str">
        <f t="shared" si="41"/>
        <v/>
      </c>
      <c r="CA32" s="42" t="b">
        <f t="shared" si="14"/>
        <v>0</v>
      </c>
      <c r="CB32" s="42" t="b">
        <f t="shared" si="15"/>
        <v>0</v>
      </c>
      <c r="CC32" s="42" t="b">
        <f t="shared" si="16"/>
        <v>0</v>
      </c>
      <c r="CD32" s="42" t="b">
        <f t="shared" si="17"/>
        <v>0</v>
      </c>
      <c r="CE32" s="42" t="b">
        <f t="shared" si="18"/>
        <v>0</v>
      </c>
      <c r="CF32" s="42" t="b">
        <f t="shared" si="19"/>
        <v>0</v>
      </c>
      <c r="CG32" s="42" t="str">
        <f t="shared" si="20"/>
        <v/>
      </c>
      <c r="CH32" s="42" t="str">
        <f t="shared" si="21"/>
        <v/>
      </c>
      <c r="CI32" s="42" t="str">
        <f t="shared" si="22"/>
        <v/>
      </c>
      <c r="CJ32" s="42" t="str">
        <f t="shared" si="23"/>
        <v/>
      </c>
      <c r="CK32" s="42" t="str">
        <f t="shared" si="24"/>
        <v/>
      </c>
      <c r="CL32" s="42"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42" t="b">
        <f t="shared" si="35"/>
        <v>0</v>
      </c>
      <c r="CU32" s="42" t="b">
        <f t="shared" si="36"/>
        <v>0</v>
      </c>
      <c r="CV32" s="42" t="b">
        <f t="shared" si="37"/>
        <v>0</v>
      </c>
      <c r="CW32" s="42" t="b">
        <f t="shared" si="38"/>
        <v>0</v>
      </c>
      <c r="CX32" s="49" t="str">
        <f t="shared" si="39"/>
        <v>SEQUENCE INCORRECT</v>
      </c>
      <c r="CY32" s="51">
        <f>COUNTIF(B21:B31,T(B32))</f>
        <v>11</v>
      </c>
    </row>
    <row r="33" spans="1:103" s="1" customFormat="1" ht="18.95" customHeight="1" thickBot="1">
      <c r="A33" s="39"/>
      <c r="B33" s="151"/>
      <c r="C33" s="152"/>
      <c r="D33" s="151"/>
      <c r="E33" s="152"/>
      <c r="F33" s="151"/>
      <c r="G33" s="152"/>
      <c r="H33" s="151"/>
      <c r="I33" s="152"/>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1"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5" t="b">
        <f t="shared" si="4"/>
        <v>0</v>
      </c>
      <c r="AG33" s="15" t="str">
        <f t="shared" si="5"/>
        <v>S# INCORRECT</v>
      </c>
      <c r="BO33" s="42" t="str">
        <f t="shared" si="40"/>
        <v/>
      </c>
      <c r="BP33" s="42" t="b">
        <f t="shared" si="6"/>
        <v>0</v>
      </c>
      <c r="BQ33" s="42" t="b">
        <f t="shared" si="7"/>
        <v>0</v>
      </c>
      <c r="BR33" s="42" t="b">
        <f t="shared" si="8"/>
        <v>0</v>
      </c>
      <c r="BS33" s="42" t="str">
        <f t="shared" si="9"/>
        <v/>
      </c>
      <c r="BT33" s="42" t="str">
        <f t="shared" si="10"/>
        <v/>
      </c>
      <c r="BU33" s="42" t="str">
        <f t="shared" si="11"/>
        <v/>
      </c>
      <c r="BV33" s="42" t="str">
        <f t="shared" si="12"/>
        <v/>
      </c>
      <c r="BW33" s="47" t="str">
        <f t="shared" si="13"/>
        <v/>
      </c>
      <c r="BX33" s="48" t="str">
        <f t="shared" si="30"/>
        <v>INCORRECT</v>
      </c>
      <c r="BY33" s="42" t="b">
        <f t="shared" si="31"/>
        <v>0</v>
      </c>
      <c r="BZ33" s="49" t="str">
        <f t="shared" si="41"/>
        <v/>
      </c>
      <c r="CA33" s="42" t="b">
        <f t="shared" si="14"/>
        <v>0</v>
      </c>
      <c r="CB33" s="42" t="b">
        <f t="shared" si="15"/>
        <v>0</v>
      </c>
      <c r="CC33" s="42" t="b">
        <f t="shared" si="16"/>
        <v>0</v>
      </c>
      <c r="CD33" s="42" t="b">
        <f t="shared" si="17"/>
        <v>0</v>
      </c>
      <c r="CE33" s="42" t="b">
        <f t="shared" si="18"/>
        <v>0</v>
      </c>
      <c r="CF33" s="42" t="b">
        <f t="shared" si="19"/>
        <v>0</v>
      </c>
      <c r="CG33" s="42" t="str">
        <f t="shared" si="20"/>
        <v/>
      </c>
      <c r="CH33" s="42" t="str">
        <f t="shared" si="21"/>
        <v/>
      </c>
      <c r="CI33" s="42" t="str">
        <f t="shared" si="22"/>
        <v/>
      </c>
      <c r="CJ33" s="42" t="str">
        <f t="shared" si="23"/>
        <v/>
      </c>
      <c r="CK33" s="42" t="str">
        <f t="shared" si="24"/>
        <v/>
      </c>
      <c r="CL33" s="42"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42" t="b">
        <f t="shared" si="35"/>
        <v>0</v>
      </c>
      <c r="CU33" s="42" t="b">
        <f t="shared" si="36"/>
        <v>0</v>
      </c>
      <c r="CV33" s="42" t="b">
        <f t="shared" si="37"/>
        <v>0</v>
      </c>
      <c r="CW33" s="42" t="b">
        <f t="shared" si="38"/>
        <v>0</v>
      </c>
      <c r="CX33" s="49" t="str">
        <f t="shared" si="39"/>
        <v>SEQUENCE INCORRECT</v>
      </c>
      <c r="CY33" s="51">
        <f>COUNTIF(B21:B32,T(B33))</f>
        <v>12</v>
      </c>
    </row>
    <row r="34" spans="1:103" s="1" customFormat="1" ht="18.95" customHeight="1" thickBot="1">
      <c r="A34" s="39"/>
      <c r="B34" s="151"/>
      <c r="C34" s="152"/>
      <c r="D34" s="151"/>
      <c r="E34" s="152"/>
      <c r="F34" s="151"/>
      <c r="G34" s="152"/>
      <c r="H34" s="151"/>
      <c r="I34" s="152"/>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1"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5" t="b">
        <f t="shared" si="4"/>
        <v>0</v>
      </c>
      <c r="AG34" s="15" t="str">
        <f t="shared" si="5"/>
        <v>S# INCORRECT</v>
      </c>
      <c r="BO34" s="42" t="str">
        <f t="shared" ref="BO34:BO40" si="42">RIGHT(B34,3)</f>
        <v/>
      </c>
      <c r="BP34" s="42" t="b">
        <f t="shared" si="6"/>
        <v>0</v>
      </c>
      <c r="BQ34" s="42" t="b">
        <f t="shared" si="7"/>
        <v>0</v>
      </c>
      <c r="BR34" s="42" t="b">
        <f t="shared" si="8"/>
        <v>0</v>
      </c>
      <c r="BS34" s="42" t="str">
        <f t="shared" si="9"/>
        <v/>
      </c>
      <c r="BT34" s="42" t="str">
        <f t="shared" si="10"/>
        <v/>
      </c>
      <c r="BU34" s="42" t="str">
        <f t="shared" si="11"/>
        <v/>
      </c>
      <c r="BV34" s="42" t="str">
        <f t="shared" si="12"/>
        <v/>
      </c>
      <c r="BW34" s="47" t="str">
        <f t="shared" si="13"/>
        <v/>
      </c>
      <c r="BX34" s="48" t="str">
        <f t="shared" si="30"/>
        <v>INCORRECT</v>
      </c>
      <c r="BY34" s="42" t="b">
        <f t="shared" si="31"/>
        <v>0</v>
      </c>
      <c r="BZ34" s="49" t="str">
        <f t="shared" ref="BZ34:BZ40" si="43">LEFT(B34,6)</f>
        <v/>
      </c>
      <c r="CA34" s="42" t="b">
        <f t="shared" si="14"/>
        <v>0</v>
      </c>
      <c r="CB34" s="42" t="b">
        <f t="shared" si="15"/>
        <v>0</v>
      </c>
      <c r="CC34" s="42" t="b">
        <f t="shared" si="16"/>
        <v>0</v>
      </c>
      <c r="CD34" s="42" t="b">
        <f t="shared" si="17"/>
        <v>0</v>
      </c>
      <c r="CE34" s="42" t="b">
        <f t="shared" si="18"/>
        <v>0</v>
      </c>
      <c r="CF34" s="42" t="b">
        <f t="shared" si="19"/>
        <v>0</v>
      </c>
      <c r="CG34" s="42" t="str">
        <f t="shared" si="20"/>
        <v/>
      </c>
      <c r="CH34" s="42" t="str">
        <f t="shared" si="21"/>
        <v/>
      </c>
      <c r="CI34" s="42" t="str">
        <f t="shared" si="22"/>
        <v/>
      </c>
      <c r="CJ34" s="42" t="str">
        <f t="shared" si="23"/>
        <v/>
      </c>
      <c r="CK34" s="42" t="str">
        <f t="shared" si="24"/>
        <v/>
      </c>
      <c r="CL34" s="42"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42" t="b">
        <f t="shared" si="35"/>
        <v>0</v>
      </c>
      <c r="CU34" s="42" t="b">
        <f t="shared" si="36"/>
        <v>0</v>
      </c>
      <c r="CV34" s="42" t="b">
        <f t="shared" si="37"/>
        <v>0</v>
      </c>
      <c r="CW34" s="42" t="b">
        <f t="shared" si="38"/>
        <v>0</v>
      </c>
      <c r="CX34" s="49" t="str">
        <f t="shared" si="39"/>
        <v>SEQUENCE INCORRECT</v>
      </c>
      <c r="CY34" s="51">
        <f>COUNTIF(B21:B33,T(B34))</f>
        <v>13</v>
      </c>
    </row>
    <row r="35" spans="1:103" s="1" customFormat="1" ht="18.95" customHeight="1" thickBot="1">
      <c r="A35" s="39"/>
      <c r="B35" s="151"/>
      <c r="C35" s="152"/>
      <c r="D35" s="151"/>
      <c r="E35" s="152"/>
      <c r="F35" s="151"/>
      <c r="G35" s="152"/>
      <c r="H35" s="151"/>
      <c r="I35" s="152"/>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1"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5" t="b">
        <f t="shared" si="4"/>
        <v>0</v>
      </c>
      <c r="AG35" s="15" t="str">
        <f t="shared" si="5"/>
        <v>S# INCORRECT</v>
      </c>
      <c r="BO35" s="42" t="str">
        <f t="shared" si="42"/>
        <v/>
      </c>
      <c r="BP35" s="42" t="b">
        <f t="shared" si="6"/>
        <v>0</v>
      </c>
      <c r="BQ35" s="42" t="b">
        <f t="shared" si="7"/>
        <v>0</v>
      </c>
      <c r="BR35" s="42" t="b">
        <f t="shared" si="8"/>
        <v>0</v>
      </c>
      <c r="BS35" s="42" t="str">
        <f t="shared" si="9"/>
        <v/>
      </c>
      <c r="BT35" s="42" t="str">
        <f t="shared" si="10"/>
        <v/>
      </c>
      <c r="BU35" s="42" t="str">
        <f t="shared" si="11"/>
        <v/>
      </c>
      <c r="BV35" s="42" t="str">
        <f t="shared" si="12"/>
        <v/>
      </c>
      <c r="BW35" s="47" t="str">
        <f t="shared" si="13"/>
        <v/>
      </c>
      <c r="BX35" s="48" t="str">
        <f t="shared" si="30"/>
        <v>INCORRECT</v>
      </c>
      <c r="BY35" s="42" t="b">
        <f t="shared" si="31"/>
        <v>0</v>
      </c>
      <c r="BZ35" s="49" t="str">
        <f t="shared" si="43"/>
        <v/>
      </c>
      <c r="CA35" s="42" t="b">
        <f t="shared" si="14"/>
        <v>0</v>
      </c>
      <c r="CB35" s="42" t="b">
        <f t="shared" si="15"/>
        <v>0</v>
      </c>
      <c r="CC35" s="42" t="b">
        <f t="shared" si="16"/>
        <v>0</v>
      </c>
      <c r="CD35" s="42" t="b">
        <f t="shared" si="17"/>
        <v>0</v>
      </c>
      <c r="CE35" s="42" t="b">
        <f t="shared" si="18"/>
        <v>0</v>
      </c>
      <c r="CF35" s="42" t="b">
        <f t="shared" si="19"/>
        <v>0</v>
      </c>
      <c r="CG35" s="42" t="str">
        <f t="shared" si="20"/>
        <v/>
      </c>
      <c r="CH35" s="42" t="str">
        <f t="shared" si="21"/>
        <v/>
      </c>
      <c r="CI35" s="42" t="str">
        <f t="shared" si="22"/>
        <v/>
      </c>
      <c r="CJ35" s="42" t="str">
        <f t="shared" si="23"/>
        <v/>
      </c>
      <c r="CK35" s="42" t="str">
        <f t="shared" si="24"/>
        <v/>
      </c>
      <c r="CL35" s="42"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42" t="b">
        <f t="shared" si="35"/>
        <v>0</v>
      </c>
      <c r="CU35" s="42" t="b">
        <f t="shared" si="36"/>
        <v>0</v>
      </c>
      <c r="CV35" s="42" t="b">
        <f t="shared" si="37"/>
        <v>0</v>
      </c>
      <c r="CW35" s="42" t="b">
        <f t="shared" si="38"/>
        <v>0</v>
      </c>
      <c r="CX35" s="49" t="str">
        <f t="shared" si="39"/>
        <v>SEQUENCE INCORRECT</v>
      </c>
      <c r="CY35" s="51">
        <f>COUNTIF(B21:B34,T(B35))</f>
        <v>14</v>
      </c>
    </row>
    <row r="36" spans="1:103" s="1" customFormat="1" ht="18.95" customHeight="1" thickBot="1">
      <c r="A36" s="39"/>
      <c r="B36" s="151"/>
      <c r="C36" s="152"/>
      <c r="D36" s="151"/>
      <c r="E36" s="152"/>
      <c r="F36" s="151"/>
      <c r="G36" s="152"/>
      <c r="H36" s="151"/>
      <c r="I36" s="152"/>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1"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5" t="b">
        <f t="shared" si="4"/>
        <v>0</v>
      </c>
      <c r="AG36" s="15" t="str">
        <f t="shared" si="5"/>
        <v>S# INCORRECT</v>
      </c>
      <c r="BO36" s="42" t="str">
        <f t="shared" si="42"/>
        <v/>
      </c>
      <c r="BP36" s="42" t="b">
        <f t="shared" si="6"/>
        <v>0</v>
      </c>
      <c r="BQ36" s="42" t="b">
        <f t="shared" si="7"/>
        <v>0</v>
      </c>
      <c r="BR36" s="42" t="b">
        <f t="shared" si="8"/>
        <v>0</v>
      </c>
      <c r="BS36" s="42" t="str">
        <f t="shared" si="9"/>
        <v/>
      </c>
      <c r="BT36" s="42" t="str">
        <f t="shared" si="10"/>
        <v/>
      </c>
      <c r="BU36" s="42" t="str">
        <f t="shared" si="11"/>
        <v/>
      </c>
      <c r="BV36" s="42" t="str">
        <f t="shared" si="12"/>
        <v/>
      </c>
      <c r="BW36" s="47" t="str">
        <f t="shared" si="13"/>
        <v/>
      </c>
      <c r="BX36" s="48" t="str">
        <f t="shared" si="30"/>
        <v>INCORRECT</v>
      </c>
      <c r="BY36" s="42" t="b">
        <f t="shared" si="31"/>
        <v>0</v>
      </c>
      <c r="BZ36" s="49" t="str">
        <f t="shared" si="43"/>
        <v/>
      </c>
      <c r="CA36" s="42" t="b">
        <f t="shared" si="14"/>
        <v>0</v>
      </c>
      <c r="CB36" s="42" t="b">
        <f t="shared" si="15"/>
        <v>0</v>
      </c>
      <c r="CC36" s="42" t="b">
        <f t="shared" si="16"/>
        <v>0</v>
      </c>
      <c r="CD36" s="42" t="b">
        <f t="shared" si="17"/>
        <v>0</v>
      </c>
      <c r="CE36" s="42" t="b">
        <f t="shared" si="18"/>
        <v>0</v>
      </c>
      <c r="CF36" s="42" t="b">
        <f t="shared" si="19"/>
        <v>0</v>
      </c>
      <c r="CG36" s="42" t="str">
        <f t="shared" si="20"/>
        <v/>
      </c>
      <c r="CH36" s="42" t="str">
        <f t="shared" si="21"/>
        <v/>
      </c>
      <c r="CI36" s="42" t="str">
        <f t="shared" si="22"/>
        <v/>
      </c>
      <c r="CJ36" s="42" t="str">
        <f t="shared" si="23"/>
        <v/>
      </c>
      <c r="CK36" s="42" t="str">
        <f t="shared" si="24"/>
        <v/>
      </c>
      <c r="CL36" s="42"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42" t="b">
        <f t="shared" si="35"/>
        <v>0</v>
      </c>
      <c r="CU36" s="42" t="b">
        <f t="shared" si="36"/>
        <v>0</v>
      </c>
      <c r="CV36" s="42" t="b">
        <f t="shared" si="37"/>
        <v>0</v>
      </c>
      <c r="CW36" s="42" t="b">
        <f t="shared" si="38"/>
        <v>0</v>
      </c>
      <c r="CX36" s="49" t="str">
        <f t="shared" si="39"/>
        <v>SEQUENCE INCORRECT</v>
      </c>
      <c r="CY36" s="51">
        <f>COUNTIF(B21:B35,T(B36))</f>
        <v>15</v>
      </c>
    </row>
    <row r="37" spans="1:103" s="1" customFormat="1" ht="18.95" customHeight="1" thickBot="1">
      <c r="A37" s="39"/>
      <c r="B37" s="151"/>
      <c r="C37" s="152"/>
      <c r="D37" s="151"/>
      <c r="E37" s="152"/>
      <c r="F37" s="151"/>
      <c r="G37" s="152"/>
      <c r="H37" s="151"/>
      <c r="I37" s="152"/>
      <c r="J37" s="151"/>
      <c r="K37" s="152"/>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1"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5" t="b">
        <f t="shared" si="4"/>
        <v>0</v>
      </c>
      <c r="AG37" s="15" t="str">
        <f t="shared" si="5"/>
        <v>S# INCORRECT</v>
      </c>
      <c r="BO37" s="42" t="str">
        <f t="shared" si="42"/>
        <v/>
      </c>
      <c r="BP37" s="42" t="b">
        <f t="shared" si="6"/>
        <v>0</v>
      </c>
      <c r="BQ37" s="42" t="b">
        <f t="shared" si="7"/>
        <v>0</v>
      </c>
      <c r="BR37" s="42" t="b">
        <f t="shared" si="8"/>
        <v>0</v>
      </c>
      <c r="BS37" s="42" t="str">
        <f t="shared" si="9"/>
        <v/>
      </c>
      <c r="BT37" s="42" t="str">
        <f t="shared" si="10"/>
        <v/>
      </c>
      <c r="BU37" s="42" t="str">
        <f t="shared" si="11"/>
        <v/>
      </c>
      <c r="BV37" s="42" t="str">
        <f t="shared" si="12"/>
        <v/>
      </c>
      <c r="BW37" s="47" t="str">
        <f t="shared" si="13"/>
        <v/>
      </c>
      <c r="BX37" s="48" t="str">
        <f t="shared" si="30"/>
        <v>INCORRECT</v>
      </c>
      <c r="BY37" s="42" t="b">
        <f t="shared" si="31"/>
        <v>0</v>
      </c>
      <c r="BZ37" s="49" t="str">
        <f t="shared" si="43"/>
        <v/>
      </c>
      <c r="CA37" s="42" t="b">
        <f t="shared" si="14"/>
        <v>0</v>
      </c>
      <c r="CB37" s="42" t="b">
        <f t="shared" si="15"/>
        <v>0</v>
      </c>
      <c r="CC37" s="42" t="b">
        <f t="shared" si="16"/>
        <v>0</v>
      </c>
      <c r="CD37" s="42" t="b">
        <f t="shared" si="17"/>
        <v>0</v>
      </c>
      <c r="CE37" s="42" t="b">
        <f t="shared" si="18"/>
        <v>0</v>
      </c>
      <c r="CF37" s="42" t="b">
        <f t="shared" si="19"/>
        <v>0</v>
      </c>
      <c r="CG37" s="42" t="str">
        <f t="shared" si="20"/>
        <v/>
      </c>
      <c r="CH37" s="42" t="str">
        <f t="shared" si="21"/>
        <v/>
      </c>
      <c r="CI37" s="42" t="str">
        <f t="shared" si="22"/>
        <v/>
      </c>
      <c r="CJ37" s="42" t="str">
        <f t="shared" si="23"/>
        <v/>
      </c>
      <c r="CK37" s="42" t="str">
        <f t="shared" si="24"/>
        <v/>
      </c>
      <c r="CL37" s="42"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42" t="b">
        <f t="shared" si="35"/>
        <v>0</v>
      </c>
      <c r="CU37" s="42" t="b">
        <f t="shared" si="36"/>
        <v>0</v>
      </c>
      <c r="CV37" s="42" t="b">
        <f t="shared" si="37"/>
        <v>0</v>
      </c>
      <c r="CW37" s="42" t="b">
        <f t="shared" si="38"/>
        <v>0</v>
      </c>
      <c r="CX37" s="49" t="str">
        <f t="shared" si="39"/>
        <v>SEQUENCE INCORRECT</v>
      </c>
      <c r="CY37" s="51">
        <f>COUNTIF(B21:B36,T(B37))</f>
        <v>16</v>
      </c>
    </row>
    <row r="38" spans="1:103" s="1" customFormat="1" ht="18.95" customHeight="1" thickBot="1">
      <c r="A38" s="39"/>
      <c r="B38" s="151"/>
      <c r="C38" s="152"/>
      <c r="D38" s="151"/>
      <c r="E38" s="152"/>
      <c r="F38" s="151"/>
      <c r="G38" s="152"/>
      <c r="H38" s="151"/>
      <c r="I38" s="152"/>
      <c r="J38" s="151"/>
      <c r="K38" s="152"/>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1"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5" t="b">
        <f t="shared" si="4"/>
        <v>0</v>
      </c>
      <c r="AG38" s="15" t="str">
        <f t="shared" si="5"/>
        <v>S# INCORRECT</v>
      </c>
      <c r="BO38" s="42" t="str">
        <f t="shared" si="42"/>
        <v/>
      </c>
      <c r="BP38" s="42" t="b">
        <f t="shared" si="6"/>
        <v>0</v>
      </c>
      <c r="BQ38" s="42" t="b">
        <f t="shared" si="7"/>
        <v>0</v>
      </c>
      <c r="BR38" s="42" t="b">
        <f t="shared" si="8"/>
        <v>0</v>
      </c>
      <c r="BS38" s="42" t="str">
        <f t="shared" si="9"/>
        <v/>
      </c>
      <c r="BT38" s="42" t="str">
        <f t="shared" si="10"/>
        <v/>
      </c>
      <c r="BU38" s="42" t="str">
        <f t="shared" si="11"/>
        <v/>
      </c>
      <c r="BV38" s="42" t="str">
        <f t="shared" si="12"/>
        <v/>
      </c>
      <c r="BW38" s="47" t="str">
        <f t="shared" si="13"/>
        <v/>
      </c>
      <c r="BX38" s="48" t="str">
        <f t="shared" si="30"/>
        <v>INCORRECT</v>
      </c>
      <c r="BY38" s="42" t="b">
        <f t="shared" si="31"/>
        <v>0</v>
      </c>
      <c r="BZ38" s="49" t="str">
        <f t="shared" si="43"/>
        <v/>
      </c>
      <c r="CA38" s="42" t="b">
        <f t="shared" si="14"/>
        <v>0</v>
      </c>
      <c r="CB38" s="42" t="b">
        <f t="shared" si="15"/>
        <v>0</v>
      </c>
      <c r="CC38" s="42" t="b">
        <f t="shared" si="16"/>
        <v>0</v>
      </c>
      <c r="CD38" s="42" t="b">
        <f t="shared" si="17"/>
        <v>0</v>
      </c>
      <c r="CE38" s="42" t="b">
        <f t="shared" si="18"/>
        <v>0</v>
      </c>
      <c r="CF38" s="42" t="b">
        <f t="shared" si="19"/>
        <v>0</v>
      </c>
      <c r="CG38" s="42" t="str">
        <f t="shared" si="20"/>
        <v/>
      </c>
      <c r="CH38" s="42" t="str">
        <f t="shared" si="21"/>
        <v/>
      </c>
      <c r="CI38" s="42" t="str">
        <f t="shared" si="22"/>
        <v/>
      </c>
      <c r="CJ38" s="42" t="str">
        <f t="shared" si="23"/>
        <v/>
      </c>
      <c r="CK38" s="42" t="str">
        <f t="shared" si="24"/>
        <v/>
      </c>
      <c r="CL38" s="42"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42" t="b">
        <f t="shared" si="35"/>
        <v>0</v>
      </c>
      <c r="CU38" s="42" t="b">
        <f t="shared" si="36"/>
        <v>0</v>
      </c>
      <c r="CV38" s="42" t="b">
        <f t="shared" si="37"/>
        <v>0</v>
      </c>
      <c r="CW38" s="42" t="b">
        <f t="shared" si="38"/>
        <v>0</v>
      </c>
      <c r="CX38" s="49" t="str">
        <f t="shared" si="39"/>
        <v>SEQUENCE INCORRECT</v>
      </c>
      <c r="CY38" s="51">
        <f>COUNTIF(B21:B37,T(B38))</f>
        <v>17</v>
      </c>
    </row>
    <row r="39" spans="1:103" s="1" customFormat="1" ht="18.95" customHeight="1" thickBot="1">
      <c r="A39" s="39"/>
      <c r="B39" s="151"/>
      <c r="C39" s="152"/>
      <c r="D39" s="151"/>
      <c r="E39" s="152"/>
      <c r="F39" s="151"/>
      <c r="G39" s="152"/>
      <c r="H39" s="151"/>
      <c r="I39" s="152"/>
      <c r="J39" s="151"/>
      <c r="K39" s="152"/>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1"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5" t="b">
        <f t="shared" si="4"/>
        <v>0</v>
      </c>
      <c r="AG39" s="15" t="str">
        <f t="shared" si="5"/>
        <v>S# INCORRECT</v>
      </c>
      <c r="BO39" s="42" t="str">
        <f t="shared" si="42"/>
        <v/>
      </c>
      <c r="BP39" s="42" t="b">
        <f t="shared" si="6"/>
        <v>0</v>
      </c>
      <c r="BQ39" s="42" t="b">
        <f t="shared" si="7"/>
        <v>0</v>
      </c>
      <c r="BR39" s="42" t="b">
        <f t="shared" si="8"/>
        <v>0</v>
      </c>
      <c r="BS39" s="42" t="str">
        <f t="shared" si="9"/>
        <v/>
      </c>
      <c r="BT39" s="42" t="str">
        <f t="shared" si="10"/>
        <v/>
      </c>
      <c r="BU39" s="42" t="str">
        <f t="shared" si="11"/>
        <v/>
      </c>
      <c r="BV39" s="42" t="str">
        <f t="shared" si="12"/>
        <v/>
      </c>
      <c r="BW39" s="47" t="str">
        <f t="shared" si="13"/>
        <v/>
      </c>
      <c r="BX39" s="48" t="str">
        <f t="shared" si="30"/>
        <v>INCORRECT</v>
      </c>
      <c r="BY39" s="42" t="b">
        <f t="shared" si="31"/>
        <v>0</v>
      </c>
      <c r="BZ39" s="49" t="str">
        <f t="shared" si="43"/>
        <v/>
      </c>
      <c r="CA39" s="42" t="b">
        <f t="shared" si="14"/>
        <v>0</v>
      </c>
      <c r="CB39" s="42" t="b">
        <f t="shared" si="15"/>
        <v>0</v>
      </c>
      <c r="CC39" s="42" t="b">
        <f t="shared" si="16"/>
        <v>0</v>
      </c>
      <c r="CD39" s="42" t="b">
        <f t="shared" si="17"/>
        <v>0</v>
      </c>
      <c r="CE39" s="42" t="b">
        <f t="shared" si="18"/>
        <v>0</v>
      </c>
      <c r="CF39" s="42" t="b">
        <f t="shared" si="19"/>
        <v>0</v>
      </c>
      <c r="CG39" s="42" t="str">
        <f t="shared" si="20"/>
        <v/>
      </c>
      <c r="CH39" s="42" t="str">
        <f t="shared" si="21"/>
        <v/>
      </c>
      <c r="CI39" s="42" t="str">
        <f t="shared" si="22"/>
        <v/>
      </c>
      <c r="CJ39" s="42" t="str">
        <f t="shared" si="23"/>
        <v/>
      </c>
      <c r="CK39" s="42" t="str">
        <f t="shared" si="24"/>
        <v/>
      </c>
      <c r="CL39" s="42"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42" t="b">
        <f t="shared" si="35"/>
        <v>0</v>
      </c>
      <c r="CU39" s="42" t="b">
        <f t="shared" si="36"/>
        <v>0</v>
      </c>
      <c r="CV39" s="42" t="b">
        <f t="shared" si="37"/>
        <v>0</v>
      </c>
      <c r="CW39" s="42" t="b">
        <f t="shared" si="38"/>
        <v>0</v>
      </c>
      <c r="CX39" s="49" t="str">
        <f t="shared" si="39"/>
        <v>SEQUENCE INCORRECT</v>
      </c>
      <c r="CY39" s="51">
        <f>COUNTIF(B21:B38,T(B39))</f>
        <v>18</v>
      </c>
    </row>
    <row r="40" spans="1:103" s="1" customFormat="1" ht="18.95" customHeight="1" thickBot="1">
      <c r="A40" s="39"/>
      <c r="B40" s="151"/>
      <c r="C40" s="152"/>
      <c r="D40" s="151"/>
      <c r="E40" s="152"/>
      <c r="F40" s="151"/>
      <c r="G40" s="152"/>
      <c r="H40" s="151"/>
      <c r="I40" s="152"/>
      <c r="J40" s="151"/>
      <c r="K40" s="152"/>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1"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5" t="b">
        <f t="shared" si="4"/>
        <v>0</v>
      </c>
      <c r="AG40" s="15" t="str">
        <f t="shared" si="5"/>
        <v>S# INCORRECT</v>
      </c>
      <c r="BO40" s="42" t="str">
        <f t="shared" si="42"/>
        <v/>
      </c>
      <c r="BP40" s="42" t="b">
        <f t="shared" si="6"/>
        <v>0</v>
      </c>
      <c r="BQ40" s="42" t="b">
        <f t="shared" si="7"/>
        <v>0</v>
      </c>
      <c r="BR40" s="42" t="b">
        <f t="shared" si="8"/>
        <v>0</v>
      </c>
      <c r="BS40" s="42" t="str">
        <f t="shared" si="9"/>
        <v/>
      </c>
      <c r="BT40" s="42" t="str">
        <f t="shared" si="10"/>
        <v/>
      </c>
      <c r="BU40" s="42" t="str">
        <f t="shared" si="11"/>
        <v/>
      </c>
      <c r="BV40" s="42" t="str">
        <f t="shared" si="12"/>
        <v/>
      </c>
      <c r="BW40" s="47" t="str">
        <f t="shared" si="13"/>
        <v/>
      </c>
      <c r="BX40" s="48" t="str">
        <f t="shared" si="30"/>
        <v>INCORRECT</v>
      </c>
      <c r="BY40" s="42" t="b">
        <f t="shared" si="31"/>
        <v>0</v>
      </c>
      <c r="BZ40" s="49" t="str">
        <f t="shared" si="43"/>
        <v/>
      </c>
      <c r="CA40" s="42" t="b">
        <f t="shared" si="14"/>
        <v>0</v>
      </c>
      <c r="CB40" s="42" t="b">
        <f t="shared" si="15"/>
        <v>0</v>
      </c>
      <c r="CC40" s="42" t="b">
        <f t="shared" si="16"/>
        <v>0</v>
      </c>
      <c r="CD40" s="42" t="b">
        <f t="shared" si="17"/>
        <v>0</v>
      </c>
      <c r="CE40" s="42" t="b">
        <f t="shared" si="18"/>
        <v>0</v>
      </c>
      <c r="CF40" s="42" t="b">
        <f t="shared" si="19"/>
        <v>0</v>
      </c>
      <c r="CG40" s="42" t="str">
        <f t="shared" si="20"/>
        <v/>
      </c>
      <c r="CH40" s="42" t="str">
        <f t="shared" si="21"/>
        <v/>
      </c>
      <c r="CI40" s="42" t="str">
        <f t="shared" si="22"/>
        <v/>
      </c>
      <c r="CJ40" s="42" t="str">
        <f t="shared" si="23"/>
        <v/>
      </c>
      <c r="CK40" s="42" t="str">
        <f t="shared" si="24"/>
        <v/>
      </c>
      <c r="CL40" s="42"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42" t="b">
        <f t="shared" si="35"/>
        <v>0</v>
      </c>
      <c r="CU40" s="42" t="b">
        <f t="shared" si="36"/>
        <v>0</v>
      </c>
      <c r="CV40" s="42" t="b">
        <f t="shared" si="37"/>
        <v>0</v>
      </c>
      <c r="CW40" s="42" t="b">
        <f t="shared" si="38"/>
        <v>0</v>
      </c>
      <c r="CX40" s="49" t="str">
        <f t="shared" si="39"/>
        <v>SEQUENCE INCORRECT</v>
      </c>
      <c r="CY40" s="51">
        <f>COUNTIF(B21:B39,T(B40))</f>
        <v>19</v>
      </c>
    </row>
    <row r="41" spans="1:103" ht="16.5"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80"/>
      <c r="Z43" s="70"/>
      <c r="AA43" s="70"/>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80"/>
      <c r="Z44" s="70"/>
      <c r="AA44" s="70"/>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81"/>
      <c r="Z45" s="71"/>
      <c r="AA45" s="71"/>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81"/>
      <c r="Z46" s="71"/>
      <c r="AA46" s="71"/>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81"/>
      <c r="Z47" s="71"/>
      <c r="AA47" s="71"/>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81"/>
      <c r="Z48" s="71"/>
      <c r="AA48" s="71"/>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81"/>
      <c r="Z49" s="71"/>
      <c r="AA49" s="71"/>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53"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5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5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5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5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5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5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54">
        <v>7</v>
      </c>
      <c r="S62" s="284" t="s">
        <v>165</v>
      </c>
      <c r="T62" s="284"/>
      <c r="U62" s="284"/>
      <c r="V62" s="285">
        <v>7</v>
      </c>
      <c r="W62" s="286"/>
      <c r="X62" s="284" t="s">
        <v>166</v>
      </c>
      <c r="Y62" s="284"/>
      <c r="Z62" s="284"/>
      <c r="AA62" s="284"/>
      <c r="AB62" s="284"/>
      <c r="AC62" s="284"/>
    </row>
  </sheetData>
  <sheetProtection password="D5D8" sheet="1" objects="1" scenarios="1"/>
  <autoFilter ref="A20:C42">
    <filterColumn colId="1" showButton="0"/>
  </autoFilter>
  <dataConsolidate/>
  <mergeCells count="304">
    <mergeCell ref="X61:AC61"/>
    <mergeCell ref="S62:U62"/>
    <mergeCell ref="V62:W62"/>
    <mergeCell ref="X62:AC62"/>
    <mergeCell ref="S59:U59"/>
    <mergeCell ref="V59:W59"/>
    <mergeCell ref="X59:AC59"/>
    <mergeCell ref="S60:U60"/>
    <mergeCell ref="V60:W60"/>
    <mergeCell ref="X60:AC60"/>
    <mergeCell ref="S61:U61"/>
    <mergeCell ref="V61:W61"/>
    <mergeCell ref="R13:T13"/>
    <mergeCell ref="R15:S16"/>
    <mergeCell ref="V23:X23"/>
    <mergeCell ref="L14:M16"/>
    <mergeCell ref="H12:M13"/>
    <mergeCell ref="X57:AC57"/>
    <mergeCell ref="S58:U58"/>
    <mergeCell ref="V58:W58"/>
    <mergeCell ref="X58:AC58"/>
    <mergeCell ref="R50:AC52"/>
    <mergeCell ref="R53:AC54"/>
    <mergeCell ref="S55:U55"/>
    <mergeCell ref="V55:AC55"/>
    <mergeCell ref="S56:U56"/>
    <mergeCell ref="V56:W56"/>
    <mergeCell ref="S57:U57"/>
    <mergeCell ref="V57:W57"/>
    <mergeCell ref="X56:AC56"/>
    <mergeCell ref="A50:P62"/>
    <mergeCell ref="Q50:Q62"/>
    <mergeCell ref="B21:C21"/>
    <mergeCell ref="F25:G25"/>
    <mergeCell ref="D25:E25"/>
    <mergeCell ref="B25:C25"/>
    <mergeCell ref="F18:G18"/>
    <mergeCell ref="H18:I18"/>
    <mergeCell ref="J18:K18"/>
    <mergeCell ref="D19:E19"/>
    <mergeCell ref="L18:M18"/>
    <mergeCell ref="L19:M19"/>
    <mergeCell ref="F19:G19"/>
    <mergeCell ref="H19:I19"/>
    <mergeCell ref="J19:K19"/>
    <mergeCell ref="J26:K26"/>
    <mergeCell ref="H26:I26"/>
    <mergeCell ref="F26:G26"/>
    <mergeCell ref="D26:E26"/>
    <mergeCell ref="B26:C26"/>
    <mergeCell ref="F23:G23"/>
    <mergeCell ref="B40:C40"/>
    <mergeCell ref="N21:O21"/>
    <mergeCell ref="B22:C22"/>
    <mergeCell ref="F40:G40"/>
    <mergeCell ref="H40:I40"/>
    <mergeCell ref="J40:K40"/>
    <mergeCell ref="B35:C35"/>
    <mergeCell ref="D35:E35"/>
    <mergeCell ref="F35:G35"/>
    <mergeCell ref="H35:I35"/>
    <mergeCell ref="J35:K35"/>
    <mergeCell ref="L35:M35"/>
    <mergeCell ref="B32:C32"/>
    <mergeCell ref="D32:E32"/>
    <mergeCell ref="F32:G32"/>
    <mergeCell ref="H32:I32"/>
    <mergeCell ref="J32:K32"/>
    <mergeCell ref="L32:M32"/>
    <mergeCell ref="R11:T11"/>
    <mergeCell ref="R12:T12"/>
    <mergeCell ref="R45:X49"/>
    <mergeCell ref="B48:P49"/>
    <mergeCell ref="F45:I47"/>
    <mergeCell ref="A45:C47"/>
    <mergeCell ref="U43:V44"/>
    <mergeCell ref="D45:E47"/>
    <mergeCell ref="J45:K47"/>
    <mergeCell ref="R14:T14"/>
    <mergeCell ref="V22:X22"/>
    <mergeCell ref="L45:P47"/>
    <mergeCell ref="A43:P44"/>
    <mergeCell ref="V41:AC41"/>
    <mergeCell ref="W43:X44"/>
    <mergeCell ref="R43:T44"/>
    <mergeCell ref="C41:P42"/>
    <mergeCell ref="D40:E40"/>
    <mergeCell ref="S20:U20"/>
    <mergeCell ref="V20:X20"/>
    <mergeCell ref="B20:C20"/>
    <mergeCell ref="D20:E20"/>
    <mergeCell ref="F20:G20"/>
    <mergeCell ref="H20:I20"/>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S41:U41"/>
    <mergeCell ref="S40:U40"/>
    <mergeCell ref="L40:M40"/>
    <mergeCell ref="B39:C39"/>
    <mergeCell ref="Q1:Q49"/>
    <mergeCell ref="R8:T8"/>
    <mergeCell ref="B36:C36"/>
    <mergeCell ref="D36:E36"/>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B30:C30"/>
    <mergeCell ref="D30:E30"/>
    <mergeCell ref="F30:G30"/>
    <mergeCell ref="H30:I30"/>
    <mergeCell ref="J30:K30"/>
    <mergeCell ref="L30:M30"/>
    <mergeCell ref="B31:C31"/>
    <mergeCell ref="D31:E31"/>
    <mergeCell ref="F31:G31"/>
    <mergeCell ref="H31:I31"/>
    <mergeCell ref="J31:K31"/>
    <mergeCell ref="L31:M31"/>
    <mergeCell ref="H28:I28"/>
    <mergeCell ref="J28:K28"/>
    <mergeCell ref="L28:M28"/>
    <mergeCell ref="B29:C29"/>
    <mergeCell ref="D29:E29"/>
    <mergeCell ref="F29:G29"/>
    <mergeCell ref="H29:I29"/>
    <mergeCell ref="J29:K29"/>
    <mergeCell ref="L29:M29"/>
    <mergeCell ref="D12:G13"/>
    <mergeCell ref="F11:G11"/>
    <mergeCell ref="N38:O38"/>
    <mergeCell ref="N27:O27"/>
    <mergeCell ref="N28:O28"/>
    <mergeCell ref="I8:L8"/>
    <mergeCell ref="D14:E16"/>
    <mergeCell ref="B9:K9"/>
    <mergeCell ref="A11:C11"/>
    <mergeCell ref="A10:B10"/>
    <mergeCell ref="D11:E11"/>
    <mergeCell ref="A12:A19"/>
    <mergeCell ref="B12:C19"/>
    <mergeCell ref="H11:I11"/>
    <mergeCell ref="J11:K11"/>
    <mergeCell ref="L11:P11"/>
    <mergeCell ref="B27:C27"/>
    <mergeCell ref="D27:E27"/>
    <mergeCell ref="F27:G27"/>
    <mergeCell ref="H27:I27"/>
    <mergeCell ref="J27:K27"/>
    <mergeCell ref="B28:C28"/>
    <mergeCell ref="D28:E28"/>
    <mergeCell ref="F28:G28"/>
    <mergeCell ref="N40:O40"/>
    <mergeCell ref="N12:O16"/>
    <mergeCell ref="P12:P17"/>
    <mergeCell ref="N33:O33"/>
    <mergeCell ref="N34:O34"/>
    <mergeCell ref="N35:O35"/>
    <mergeCell ref="N26:O26"/>
    <mergeCell ref="N19:O19"/>
    <mergeCell ref="N36:O36"/>
    <mergeCell ref="N18:O18"/>
    <mergeCell ref="N39:O39"/>
    <mergeCell ref="N20:O20"/>
    <mergeCell ref="A7:B7"/>
    <mergeCell ref="B4:C4"/>
    <mergeCell ref="A1:A4"/>
    <mergeCell ref="A5:P5"/>
    <mergeCell ref="L4:P4"/>
    <mergeCell ref="A6:D6"/>
    <mergeCell ref="C7:P7"/>
    <mergeCell ref="R9:T9"/>
    <mergeCell ref="B2:N3"/>
    <mergeCell ref="B1:N1"/>
    <mergeCell ref="R10:T10"/>
    <mergeCell ref="O9:P9"/>
    <mergeCell ref="E8:F8"/>
    <mergeCell ref="G8:H8"/>
    <mergeCell ref="R1:T2"/>
    <mergeCell ref="R5:T5"/>
    <mergeCell ref="O1:P3"/>
    <mergeCell ref="D4:K4"/>
    <mergeCell ref="R6:T6"/>
    <mergeCell ref="R7:T7"/>
    <mergeCell ref="M8:P8"/>
    <mergeCell ref="L9:N9"/>
    <mergeCell ref="E6:P6"/>
    <mergeCell ref="C10:P10"/>
    <mergeCell ref="U13:X16"/>
    <mergeCell ref="S24:U24"/>
    <mergeCell ref="V38:X38"/>
    <mergeCell ref="V28:X28"/>
    <mergeCell ref="S27:U27"/>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B23:C23"/>
    <mergeCell ref="F22:G22"/>
    <mergeCell ref="S34:U34"/>
    <mergeCell ref="S33:U33"/>
    <mergeCell ref="V29:X29"/>
    <mergeCell ref="V30:X30"/>
    <mergeCell ref="V31:X31"/>
    <mergeCell ref="D18:E18"/>
    <mergeCell ref="J14:K16"/>
    <mergeCell ref="H14:I16"/>
    <mergeCell ref="N32:O32"/>
    <mergeCell ref="N22:O22"/>
    <mergeCell ref="N23:O23"/>
    <mergeCell ref="V21:X21"/>
    <mergeCell ref="N29:O29"/>
    <mergeCell ref="N30:O30"/>
    <mergeCell ref="N31:O31"/>
    <mergeCell ref="F14:G16"/>
    <mergeCell ref="L25:M25"/>
    <mergeCell ref="L26:M26"/>
    <mergeCell ref="H25:I25"/>
    <mergeCell ref="J25:K25"/>
    <mergeCell ref="B24:C24"/>
    <mergeCell ref="D24:E24"/>
    <mergeCell ref="V19:X19"/>
    <mergeCell ref="N24:O24"/>
    <mergeCell ref="D21:E21"/>
    <mergeCell ref="F21:G21"/>
    <mergeCell ref="H21:I21"/>
    <mergeCell ref="J21:K21"/>
    <mergeCell ref="D23:E23"/>
    <mergeCell ref="F24:G24"/>
    <mergeCell ref="H24:I24"/>
    <mergeCell ref="J24:K24"/>
    <mergeCell ref="L24:M24"/>
    <mergeCell ref="L22:M22"/>
    <mergeCell ref="S22:U22"/>
    <mergeCell ref="S23:U23"/>
    <mergeCell ref="H23:I23"/>
    <mergeCell ref="J23:K23"/>
    <mergeCell ref="H22:I22"/>
    <mergeCell ref="J22:K22"/>
    <mergeCell ref="D22:E22"/>
    <mergeCell ref="L21:M21"/>
    <mergeCell ref="J20:K20"/>
    <mergeCell ref="L20:M20"/>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s>
  <dataValidations xWindow="516" yWindow="329"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
        <v>192</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
        <v>203</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10</v>
      </c>
      <c r="F17" s="112" t="s">
        <v>8</v>
      </c>
      <c r="G17" s="27">
        <f>(30*O17)/100</f>
        <v>30</v>
      </c>
      <c r="H17" s="112" t="s">
        <v>8</v>
      </c>
      <c r="I17" s="27">
        <f>(30*O17)/100</f>
        <v>30</v>
      </c>
      <c r="J17" s="112" t="s">
        <v>8</v>
      </c>
      <c r="K17" s="27">
        <f>(30*O17)/100</f>
        <v>30</v>
      </c>
      <c r="L17" s="112" t="s">
        <v>8</v>
      </c>
      <c r="M17" s="27">
        <f>(I17+K17)</f>
        <v>60</v>
      </c>
      <c r="N17" s="112"/>
      <c r="O17" s="55">
        <v>100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31"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11.xml><?xml version="1.0" encoding="utf-8"?>
<worksheet xmlns="http://schemas.openxmlformats.org/spreadsheetml/2006/main" xmlns:r="http://schemas.openxmlformats.org/officeDocument/2006/relationships">
  <sheetPr codeName="Sheet11"/>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
        <v>103</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
        <v>206</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
        <v>213</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10</v>
      </c>
      <c r="F17" s="112" t="s">
        <v>8</v>
      </c>
      <c r="G17" s="27">
        <f>(30*O17)/100</f>
        <v>30</v>
      </c>
      <c r="H17" s="112" t="s">
        <v>8</v>
      </c>
      <c r="I17" s="27">
        <f>(30*O17)/100</f>
        <v>30</v>
      </c>
      <c r="J17" s="112" t="s">
        <v>8</v>
      </c>
      <c r="K17" s="27">
        <f>(30*O17)/100</f>
        <v>30</v>
      </c>
      <c r="L17" s="112" t="s">
        <v>8</v>
      </c>
      <c r="M17" s="27">
        <f>(I17+K17)</f>
        <v>60</v>
      </c>
      <c r="N17" s="112"/>
      <c r="O17" s="55">
        <v>100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IF(N39="","",IF(N39*100/O17&gt;=90,"A+",IF(N39*100/O17&gt;=81,"A",IF(N39*100/O17&gt;=73,"B+",IF(N39*100/O17&gt;=65,"B",IF(N39*100/O17&gt;=60,"C+",IF(N39*100/O17&gt;=55,"C",IF(N39*100/O17&gt;=50,"C-","Fail"))))))))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IF(N40="","",IF(N40*100/O17&gt;=90,"A+",IF(N40*100/O17&gt;=81,"A",IF(N40*100/O17&gt;=73,"B+",IF(N40*100/O17&gt;=65,"B",IF(N40*100/O17&gt;=60,"C+",IF(N40*100/O17&gt;=55,"C",IF(N40*100/O17&gt;=50,"C-","Fail"))))))))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F19" sqref="F19"/>
    </sheetView>
  </sheetViews>
  <sheetFormatPr defaultRowHeight="15.75"/>
  <cols>
    <col min="1" max="1" width="40.42578125" style="6" bestFit="1" customWidth="1"/>
    <col min="2" max="2" width="9.7109375" bestFit="1" customWidth="1"/>
    <col min="3" max="3" width="8.7109375" bestFit="1" customWidth="1"/>
    <col min="4" max="5" width="7.85546875" bestFit="1" customWidth="1"/>
    <col min="6" max="6" width="24.28515625" bestFit="1" customWidth="1"/>
  </cols>
  <sheetData>
    <row r="1" spans="1:11">
      <c r="A1" s="5" t="s">
        <v>20</v>
      </c>
      <c r="B1" s="3"/>
      <c r="C1" s="3" t="s">
        <v>10</v>
      </c>
      <c r="D1" s="3" t="s">
        <v>10</v>
      </c>
      <c r="E1" s="3" t="s">
        <v>35</v>
      </c>
      <c r="F1" s="3" t="s">
        <v>249</v>
      </c>
      <c r="G1" s="4">
        <v>50</v>
      </c>
      <c r="H1" s="3" t="s">
        <v>113</v>
      </c>
      <c r="K1" s="3"/>
    </row>
    <row r="2" spans="1:11">
      <c r="A2" s="5" t="s">
        <v>12</v>
      </c>
      <c r="B2" s="3"/>
      <c r="C2" s="3" t="s">
        <v>18</v>
      </c>
      <c r="D2" s="3" t="s">
        <v>18</v>
      </c>
      <c r="E2" s="3" t="s">
        <v>36</v>
      </c>
      <c r="F2" s="3" t="s">
        <v>233</v>
      </c>
      <c r="G2" s="4">
        <v>100</v>
      </c>
      <c r="H2" s="3" t="s">
        <v>113</v>
      </c>
    </row>
    <row r="3" spans="1:11">
      <c r="A3" s="5" t="s">
        <v>21</v>
      </c>
      <c r="B3" s="3"/>
      <c r="C3" s="3" t="s">
        <v>102</v>
      </c>
      <c r="D3" s="3" t="s">
        <v>102</v>
      </c>
      <c r="E3" s="3" t="s">
        <v>37</v>
      </c>
      <c r="F3" s="3" t="s">
        <v>112</v>
      </c>
      <c r="G3" s="4">
        <v>150</v>
      </c>
      <c r="H3" s="3" t="s">
        <v>113</v>
      </c>
    </row>
    <row r="4" spans="1:11">
      <c r="A4" s="5" t="s">
        <v>22</v>
      </c>
      <c r="B4" s="3"/>
      <c r="C4" s="3" t="s">
        <v>103</v>
      </c>
      <c r="D4" s="3" t="s">
        <v>103</v>
      </c>
      <c r="E4" s="3" t="s">
        <v>38</v>
      </c>
      <c r="F4" s="3" t="s">
        <v>250</v>
      </c>
      <c r="G4" s="4">
        <v>200</v>
      </c>
      <c r="H4" s="3" t="s">
        <v>113</v>
      </c>
    </row>
    <row r="5" spans="1:11">
      <c r="A5" s="5" t="s">
        <v>23</v>
      </c>
      <c r="B5" s="3"/>
      <c r="C5" s="3" t="s">
        <v>104</v>
      </c>
      <c r="D5" s="3" t="s">
        <v>110</v>
      </c>
      <c r="E5" s="3" t="s">
        <v>39</v>
      </c>
      <c r="F5" s="3"/>
      <c r="G5" s="4">
        <v>250</v>
      </c>
      <c r="H5" s="3" t="s">
        <v>113</v>
      </c>
    </row>
    <row r="6" spans="1:11">
      <c r="A6" s="5" t="s">
        <v>24</v>
      </c>
      <c r="B6" s="3"/>
      <c r="C6" s="3" t="s">
        <v>105</v>
      </c>
      <c r="E6" s="3" t="s">
        <v>40</v>
      </c>
      <c r="G6" s="4">
        <v>300</v>
      </c>
      <c r="H6" s="3" t="s">
        <v>113</v>
      </c>
    </row>
    <row r="7" spans="1:11">
      <c r="A7" s="5" t="s">
        <v>25</v>
      </c>
      <c r="B7" s="3"/>
      <c r="C7" s="3" t="s">
        <v>106</v>
      </c>
      <c r="E7" s="3" t="s">
        <v>41</v>
      </c>
      <c r="F7" s="3"/>
      <c r="G7" s="4">
        <v>350</v>
      </c>
      <c r="H7" s="3" t="s">
        <v>113</v>
      </c>
    </row>
    <row r="8" spans="1:11">
      <c r="A8" s="5" t="s">
        <v>26</v>
      </c>
      <c r="C8" s="3" t="s">
        <v>107</v>
      </c>
      <c r="E8" s="3" t="s">
        <v>42</v>
      </c>
      <c r="F8" s="3"/>
      <c r="G8" s="4">
        <v>400</v>
      </c>
      <c r="H8" s="3" t="s">
        <v>113</v>
      </c>
    </row>
    <row r="9" spans="1:11">
      <c r="A9" s="5" t="s">
        <v>27</v>
      </c>
      <c r="C9" s="3" t="s">
        <v>108</v>
      </c>
      <c r="E9" s="3" t="s">
        <v>43</v>
      </c>
      <c r="G9" s="4">
        <v>450</v>
      </c>
      <c r="H9" s="3" t="s">
        <v>113</v>
      </c>
    </row>
    <row r="10" spans="1:11">
      <c r="A10" s="5" t="s">
        <v>28</v>
      </c>
      <c r="C10" s="3" t="s">
        <v>109</v>
      </c>
      <c r="E10" s="3" t="s">
        <v>44</v>
      </c>
      <c r="G10" s="4">
        <v>500</v>
      </c>
      <c r="H10" s="3" t="s">
        <v>113</v>
      </c>
    </row>
    <row r="11" spans="1:11">
      <c r="A11" s="5" t="s">
        <v>29</v>
      </c>
      <c r="E11" s="3" t="s">
        <v>45</v>
      </c>
      <c r="H11" s="3" t="s">
        <v>113</v>
      </c>
    </row>
    <row r="12" spans="1:11">
      <c r="A12" s="5" t="s">
        <v>114</v>
      </c>
      <c r="E12" s="3" t="s">
        <v>46</v>
      </c>
      <c r="H12" s="3" t="s">
        <v>113</v>
      </c>
    </row>
    <row r="13" spans="1:11">
      <c r="A13" s="5" t="s">
        <v>30</v>
      </c>
      <c r="E13" s="3" t="s">
        <v>47</v>
      </c>
      <c r="H13" s="3" t="s">
        <v>113</v>
      </c>
    </row>
    <row r="14" spans="1:11">
      <c r="A14" s="5" t="s">
        <v>31</v>
      </c>
      <c r="E14" s="3" t="s">
        <v>48</v>
      </c>
      <c r="H14" s="3" t="s">
        <v>113</v>
      </c>
    </row>
    <row r="15" spans="1:11">
      <c r="A15" s="5" t="s">
        <v>32</v>
      </c>
      <c r="E15" s="3" t="s">
        <v>49</v>
      </c>
      <c r="H15" s="3" t="s">
        <v>113</v>
      </c>
    </row>
    <row r="16" spans="1:11">
      <c r="A16" s="5" t="s">
        <v>33</v>
      </c>
      <c r="E16" s="3" t="s">
        <v>50</v>
      </c>
      <c r="H16" s="3" t="s">
        <v>115</v>
      </c>
    </row>
    <row r="17" spans="1:8">
      <c r="A17" s="5" t="s">
        <v>34</v>
      </c>
      <c r="E17" s="3" t="s">
        <v>51</v>
      </c>
      <c r="H17" s="3" t="s">
        <v>116</v>
      </c>
    </row>
    <row r="18" spans="1:8">
      <c r="E18" s="3" t="s">
        <v>52</v>
      </c>
      <c r="H18" s="3"/>
    </row>
    <row r="19" spans="1:8">
      <c r="E19" s="3" t="s">
        <v>11</v>
      </c>
    </row>
    <row r="20" spans="1:8">
      <c r="E20" s="3" t="s">
        <v>53</v>
      </c>
    </row>
    <row r="21" spans="1:8">
      <c r="E21" s="3" t="s">
        <v>54</v>
      </c>
    </row>
    <row r="22" spans="1:8">
      <c r="E22" s="3" t="s">
        <v>55</v>
      </c>
    </row>
    <row r="23" spans="1:8">
      <c r="E23" s="3" t="s">
        <v>56</v>
      </c>
    </row>
    <row r="24" spans="1:8">
      <c r="E24" s="3" t="s">
        <v>57</v>
      </c>
    </row>
    <row r="25" spans="1:8">
      <c r="E25" s="3" t="s">
        <v>58</v>
      </c>
    </row>
    <row r="26" spans="1:8">
      <c r="E26" s="3" t="s">
        <v>59</v>
      </c>
    </row>
    <row r="27" spans="1:8">
      <c r="E27" s="3" t="s">
        <v>60</v>
      </c>
    </row>
    <row r="28" spans="1:8">
      <c r="E28" s="3" t="s">
        <v>61</v>
      </c>
    </row>
    <row r="29" spans="1:8">
      <c r="E29" s="3" t="s">
        <v>62</v>
      </c>
    </row>
    <row r="30" spans="1:8">
      <c r="E30" s="3" t="s">
        <v>63</v>
      </c>
    </row>
    <row r="31" spans="1:8">
      <c r="E31" s="3" t="s">
        <v>64</v>
      </c>
    </row>
    <row r="32" spans="1:8">
      <c r="E32" s="3" t="s">
        <v>65</v>
      </c>
    </row>
    <row r="33" spans="5:5">
      <c r="E33" s="3" t="s">
        <v>66</v>
      </c>
    </row>
    <row r="34" spans="5:5">
      <c r="E34" s="3" t="s">
        <v>67</v>
      </c>
    </row>
    <row r="35" spans="5:5">
      <c r="E35" s="3" t="s">
        <v>68</v>
      </c>
    </row>
    <row r="36" spans="5:5">
      <c r="E36" s="3" t="s">
        <v>69</v>
      </c>
    </row>
    <row r="37" spans="5:5">
      <c r="E37" s="3" t="s">
        <v>70</v>
      </c>
    </row>
    <row r="38" spans="5:5">
      <c r="E38" s="3" t="s">
        <v>71</v>
      </c>
    </row>
    <row r="39" spans="5:5">
      <c r="E39" s="3" t="s">
        <v>72</v>
      </c>
    </row>
    <row r="40" spans="5:5">
      <c r="E40" s="3" t="s">
        <v>73</v>
      </c>
    </row>
    <row r="41" spans="5:5">
      <c r="E41" s="3" t="s">
        <v>74</v>
      </c>
    </row>
    <row r="42" spans="5:5">
      <c r="E42" s="3" t="s">
        <v>75</v>
      </c>
    </row>
    <row r="43" spans="5:5">
      <c r="E43" s="3" t="s">
        <v>76</v>
      </c>
    </row>
    <row r="44" spans="5:5">
      <c r="E44" s="3" t="s">
        <v>77</v>
      </c>
    </row>
    <row r="45" spans="5:5">
      <c r="E45" s="3" t="s">
        <v>78</v>
      </c>
    </row>
    <row r="46" spans="5:5">
      <c r="E46" s="3" t="s">
        <v>79</v>
      </c>
    </row>
    <row r="47" spans="5:5">
      <c r="E47" s="3" t="s">
        <v>80</v>
      </c>
    </row>
    <row r="48" spans="5:5">
      <c r="E48" s="3" t="s">
        <v>81</v>
      </c>
    </row>
    <row r="49" spans="5:5">
      <c r="E49" s="3" t="s">
        <v>82</v>
      </c>
    </row>
    <row r="50" spans="5:5">
      <c r="E50" s="3" t="s">
        <v>83</v>
      </c>
    </row>
    <row r="51" spans="5:5">
      <c r="E51" s="3" t="s">
        <v>84</v>
      </c>
    </row>
    <row r="52" spans="5:5">
      <c r="E52" s="3" t="s">
        <v>85</v>
      </c>
    </row>
    <row r="53" spans="5:5">
      <c r="E53" s="3" t="s">
        <v>86</v>
      </c>
    </row>
    <row r="54" spans="5:5">
      <c r="E54" s="3" t="s">
        <v>87</v>
      </c>
    </row>
    <row r="55" spans="5:5">
      <c r="E55" s="3" t="s">
        <v>88</v>
      </c>
    </row>
    <row r="56" spans="5:5">
      <c r="E56" s="3" t="s">
        <v>89</v>
      </c>
    </row>
    <row r="57" spans="5:5">
      <c r="E57" s="3" t="s">
        <v>90</v>
      </c>
    </row>
    <row r="58" spans="5:5">
      <c r="E58" s="3" t="s">
        <v>91</v>
      </c>
    </row>
    <row r="59" spans="5:5">
      <c r="E59" s="3" t="s">
        <v>92</v>
      </c>
    </row>
    <row r="60" spans="5:5">
      <c r="E60" s="3" t="s">
        <v>93</v>
      </c>
    </row>
    <row r="61" spans="5:5">
      <c r="E61" s="3" t="s">
        <v>94</v>
      </c>
    </row>
    <row r="62" spans="5:5">
      <c r="E62" s="3" t="s">
        <v>95</v>
      </c>
    </row>
    <row r="63" spans="5:5">
      <c r="E63" s="3" t="s">
        <v>96</v>
      </c>
    </row>
    <row r="64" spans="5:5">
      <c r="E64" s="3" t="s">
        <v>97</v>
      </c>
    </row>
    <row r="65" spans="5:5">
      <c r="E65" s="3" t="s">
        <v>98</v>
      </c>
    </row>
    <row r="66" spans="5:5">
      <c r="E66" s="3" t="s">
        <v>99</v>
      </c>
    </row>
    <row r="67" spans="5:5">
      <c r="E67" s="3" t="s">
        <v>100</v>
      </c>
    </row>
    <row r="68" spans="5:5">
      <c r="E68" s="3" t="s">
        <v>101</v>
      </c>
    </row>
  </sheetData>
  <sheetProtection algorithmName="SHA-512" hashValue="ofOlibOCfVwb/L2xL6qEymou20pXr8LIfqZj+BKSvwXAjHRg0XDeh4QBr2d2m9m7fYFqjY77SKmcbXnqtAgeog==" saltValue="kgI2SWy/orkB88LKFqyqC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3"/>
  <dimension ref="A1:P777"/>
  <sheetViews>
    <sheetView topLeftCell="K28" zoomScale="95" zoomScaleNormal="95" workbookViewId="0">
      <selection activeCell="I42" sqref="I42:I45"/>
    </sheetView>
  </sheetViews>
  <sheetFormatPr defaultRowHeight="15"/>
  <cols>
    <col min="1" max="1" width="48.42578125" customWidth="1"/>
    <col min="2" max="2" width="8" customWidth="1"/>
    <col min="8" max="8" width="54.85546875" bestFit="1" customWidth="1"/>
    <col min="9" max="13" width="56.5703125" bestFit="1" customWidth="1"/>
  </cols>
  <sheetData>
    <row r="1" spans="1:13" ht="46.5">
      <c r="A1" s="8" t="s">
        <v>120</v>
      </c>
      <c r="B1" s="300" t="s">
        <v>3</v>
      </c>
      <c r="C1" s="300"/>
      <c r="D1" s="300"/>
      <c r="E1" s="300"/>
      <c r="F1" s="300"/>
      <c r="G1" s="75"/>
      <c r="H1" s="301" t="s">
        <v>121</v>
      </c>
      <c r="I1" s="301"/>
      <c r="J1" s="301"/>
      <c r="K1" s="301"/>
      <c r="L1" s="301"/>
      <c r="M1" s="301"/>
    </row>
    <row r="2" spans="1:13" ht="15.75" customHeight="1">
      <c r="A2" s="5" t="s">
        <v>188</v>
      </c>
      <c r="B2" t="s">
        <v>203</v>
      </c>
      <c r="C2" t="s">
        <v>204</v>
      </c>
      <c r="D2" t="s">
        <v>205</v>
      </c>
      <c r="E2" t="s">
        <v>206</v>
      </c>
      <c r="F2" t="s">
        <v>207</v>
      </c>
      <c r="G2" t="s">
        <v>265</v>
      </c>
      <c r="H2" s="302" t="s">
        <v>208</v>
      </c>
      <c r="I2" s="302" t="s">
        <v>209</v>
      </c>
      <c r="J2" s="302" t="s">
        <v>210</v>
      </c>
      <c r="K2" s="302" t="s">
        <v>211</v>
      </c>
      <c r="L2" s="302" t="s">
        <v>212</v>
      </c>
      <c r="M2" s="302" t="s">
        <v>241</v>
      </c>
    </row>
    <row r="3" spans="1:13" ht="15.75" customHeight="1">
      <c r="A3" s="5" t="s">
        <v>25</v>
      </c>
      <c r="B3" t="s">
        <v>255</v>
      </c>
      <c r="C3" t="s">
        <v>257</v>
      </c>
      <c r="D3" t="s">
        <v>259</v>
      </c>
      <c r="E3" t="s">
        <v>261</v>
      </c>
      <c r="F3" t="s">
        <v>263</v>
      </c>
      <c r="G3" t="s">
        <v>352</v>
      </c>
      <c r="H3" s="302"/>
      <c r="I3" s="302"/>
      <c r="J3" s="302"/>
      <c r="K3" s="302"/>
      <c r="L3" s="302"/>
      <c r="M3" s="302"/>
    </row>
    <row r="4" spans="1:13" ht="15.75" customHeight="1">
      <c r="A4" s="5" t="s">
        <v>189</v>
      </c>
      <c r="B4" t="s">
        <v>256</v>
      </c>
      <c r="C4" t="s">
        <v>258</v>
      </c>
      <c r="D4" t="s">
        <v>260</v>
      </c>
      <c r="E4" t="s">
        <v>262</v>
      </c>
      <c r="F4" t="s">
        <v>264</v>
      </c>
      <c r="G4" t="s">
        <v>355</v>
      </c>
      <c r="H4" s="302"/>
      <c r="I4" s="302"/>
      <c r="J4" s="302"/>
      <c r="K4" s="302"/>
      <c r="L4" s="302"/>
      <c r="M4" s="302"/>
    </row>
    <row r="5" spans="1:13" ht="15.75" customHeight="1">
      <c r="A5" s="5" t="s">
        <v>190</v>
      </c>
      <c r="H5" s="302"/>
      <c r="I5" s="302"/>
      <c r="J5" s="302"/>
      <c r="K5" s="302"/>
      <c r="L5" s="302"/>
      <c r="M5" s="302"/>
    </row>
    <row r="6" spans="1:13" ht="15.75" customHeight="1">
      <c r="A6" s="5" t="s">
        <v>30</v>
      </c>
      <c r="H6" s="302"/>
      <c r="I6" s="302"/>
      <c r="J6" s="302"/>
      <c r="K6" s="302"/>
      <c r="L6" s="302"/>
      <c r="M6" s="302"/>
    </row>
    <row r="7" spans="1:13" ht="15.75" customHeight="1">
      <c r="A7" s="5" t="s">
        <v>239</v>
      </c>
      <c r="H7" s="302"/>
      <c r="I7" s="302"/>
      <c r="J7" s="302"/>
      <c r="K7" s="302"/>
      <c r="L7" s="302"/>
      <c r="M7" s="302"/>
    </row>
    <row r="8" spans="1:13" ht="15.75" customHeight="1">
      <c r="A8" s="5"/>
      <c r="H8" s="302"/>
      <c r="I8" s="302"/>
      <c r="J8" s="302"/>
      <c r="K8" s="302"/>
      <c r="L8" s="302"/>
      <c r="M8" s="302"/>
    </row>
    <row r="9" spans="1:13" ht="15.75" customHeight="1">
      <c r="A9" s="5"/>
      <c r="H9" s="302"/>
      <c r="I9" s="302"/>
      <c r="J9" s="302"/>
      <c r="K9" s="302"/>
      <c r="L9" s="302"/>
      <c r="M9" s="302"/>
    </row>
    <row r="10" spans="1:13" ht="15.75" customHeight="1">
      <c r="A10" s="5" t="s">
        <v>191</v>
      </c>
      <c r="H10" s="302"/>
      <c r="I10" s="302"/>
      <c r="J10" s="302"/>
      <c r="K10" s="302"/>
      <c r="L10" s="302"/>
      <c r="M10" s="302"/>
    </row>
    <row r="11" spans="1:13" ht="15.75" customHeight="1">
      <c r="A11" s="5" t="s">
        <v>192</v>
      </c>
      <c r="H11" s="302"/>
      <c r="I11" s="302"/>
      <c r="J11" s="302"/>
      <c r="K11" s="302"/>
      <c r="L11" s="302"/>
      <c r="M11" s="302"/>
    </row>
    <row r="12" spans="1:13" ht="15.75" customHeight="1">
      <c r="A12" s="5" t="s">
        <v>193</v>
      </c>
      <c r="H12" s="302"/>
      <c r="I12" s="302"/>
      <c r="J12" s="302"/>
      <c r="K12" s="302"/>
      <c r="L12" s="302"/>
      <c r="M12" s="302"/>
    </row>
    <row r="13" spans="1:13" ht="15.75" customHeight="1">
      <c r="A13" s="5" t="s">
        <v>194</v>
      </c>
      <c r="H13" s="302"/>
      <c r="I13" s="302"/>
      <c r="J13" s="302"/>
      <c r="K13" s="302"/>
      <c r="L13" s="302"/>
      <c r="M13" s="302"/>
    </row>
    <row r="14" spans="1:13" ht="15.75" customHeight="1">
      <c r="A14" s="5" t="s">
        <v>195</v>
      </c>
      <c r="H14" s="302"/>
      <c r="I14" s="302"/>
      <c r="J14" s="302"/>
      <c r="K14" s="302"/>
      <c r="L14" s="302"/>
      <c r="M14" s="302"/>
    </row>
    <row r="15" spans="1:13" ht="15.75" customHeight="1">
      <c r="A15" s="5" t="s">
        <v>238</v>
      </c>
      <c r="H15" s="302"/>
      <c r="I15" s="302"/>
      <c r="J15" s="302"/>
      <c r="K15" s="302"/>
      <c r="L15" s="302"/>
      <c r="M15" s="302"/>
    </row>
    <row r="16" spans="1:13" ht="15.75" customHeight="1">
      <c r="A16" s="5"/>
      <c r="H16" s="302"/>
      <c r="I16" s="302"/>
      <c r="J16" s="302"/>
      <c r="K16" s="302"/>
      <c r="L16" s="302"/>
      <c r="M16" s="302"/>
    </row>
    <row r="17" spans="1:13" ht="15.75" customHeight="1">
      <c r="A17" s="5"/>
      <c r="H17" s="302"/>
      <c r="I17" s="302"/>
      <c r="J17" s="302"/>
      <c r="K17" s="302"/>
      <c r="L17" s="302"/>
      <c r="M17" s="302"/>
    </row>
    <row r="18" spans="1:13" ht="15.75" customHeight="1">
      <c r="A18" s="5"/>
      <c r="H18" s="302"/>
      <c r="I18" s="302"/>
      <c r="J18" s="302"/>
      <c r="K18" s="302"/>
      <c r="L18" s="302"/>
      <c r="M18" s="302"/>
    </row>
    <row r="19" spans="1:13" ht="15.75" customHeight="1">
      <c r="A19" s="5"/>
      <c r="H19" s="302"/>
      <c r="I19" s="302"/>
      <c r="J19" s="302"/>
      <c r="K19" s="302"/>
      <c r="L19" s="302"/>
      <c r="M19" s="302"/>
    </row>
    <row r="20" spans="1:13" ht="15" customHeight="1">
      <c r="H20" s="302"/>
      <c r="I20" s="302" t="s">
        <v>117</v>
      </c>
      <c r="J20" s="302" t="s">
        <v>118</v>
      </c>
      <c r="K20" s="302" t="s">
        <v>119</v>
      </c>
      <c r="L20" s="302" t="s">
        <v>122</v>
      </c>
      <c r="M20" s="302"/>
    </row>
    <row r="21" spans="1:13" ht="30" customHeight="1">
      <c r="H21" s="120" t="s">
        <v>203</v>
      </c>
      <c r="I21" s="120" t="s">
        <v>204</v>
      </c>
      <c r="J21" s="120" t="s">
        <v>205</v>
      </c>
      <c r="K21" s="120" t="s">
        <v>206</v>
      </c>
      <c r="L21" s="120"/>
      <c r="M21" s="120" t="s">
        <v>265</v>
      </c>
    </row>
    <row r="22" spans="1:13" ht="15" customHeight="1">
      <c r="J22" s="68" t="s">
        <v>10</v>
      </c>
    </row>
    <row r="23" spans="1:13" ht="15" customHeight="1">
      <c r="H23" s="119" t="s">
        <v>10</v>
      </c>
      <c r="I23" s="119" t="s">
        <v>10</v>
      </c>
      <c r="K23" s="119" t="s">
        <v>10</v>
      </c>
      <c r="L23" s="119"/>
      <c r="M23" s="139" t="s">
        <v>10</v>
      </c>
    </row>
    <row r="24" spans="1:13" ht="15" customHeight="1">
      <c r="H24" t="s">
        <v>213</v>
      </c>
      <c r="I24" t="s">
        <v>228</v>
      </c>
      <c r="K24" t="s">
        <v>220</v>
      </c>
      <c r="M24" t="s">
        <v>242</v>
      </c>
    </row>
    <row r="25" spans="1:13" ht="15" customHeight="1">
      <c r="H25" t="s">
        <v>214</v>
      </c>
      <c r="I25" t="s">
        <v>216</v>
      </c>
    </row>
    <row r="26" spans="1:13" ht="15" customHeight="1">
      <c r="H26" t="s">
        <v>215</v>
      </c>
    </row>
    <row r="27" spans="1:13" ht="15" customHeight="1">
      <c r="H27" t="s">
        <v>217</v>
      </c>
    </row>
    <row r="28" spans="1:13">
      <c r="H28" t="s">
        <v>218</v>
      </c>
    </row>
    <row r="29" spans="1:13">
      <c r="H29" t="s">
        <v>219</v>
      </c>
    </row>
    <row r="30" spans="1:13">
      <c r="H30" s="125"/>
    </row>
    <row r="31" spans="1:13" ht="15.75" thickBot="1">
      <c r="H31" s="119" t="s">
        <v>18</v>
      </c>
      <c r="I31" s="119" t="s">
        <v>18</v>
      </c>
      <c r="J31" s="68" t="s">
        <v>18</v>
      </c>
      <c r="K31" s="119" t="s">
        <v>18</v>
      </c>
      <c r="L31" s="119"/>
      <c r="M31" s="132" t="s">
        <v>18</v>
      </c>
    </row>
    <row r="32" spans="1:13" ht="17.25" thickTop="1" thickBot="1">
      <c r="H32" s="133" t="s">
        <v>331</v>
      </c>
      <c r="I32" s="134" t="s">
        <v>287</v>
      </c>
      <c r="J32" s="133" t="s">
        <v>266</v>
      </c>
      <c r="K32" s="133" t="s">
        <v>309</v>
      </c>
      <c r="M32" s="133"/>
    </row>
    <row r="33" spans="8:13" ht="16.5" thickBot="1">
      <c r="H33" s="134" t="s">
        <v>332</v>
      </c>
      <c r="I33" s="134" t="s">
        <v>288</v>
      </c>
      <c r="J33" s="134" t="s">
        <v>267</v>
      </c>
      <c r="K33" s="134" t="s">
        <v>310</v>
      </c>
      <c r="M33" s="134"/>
    </row>
    <row r="34" spans="8:13" ht="16.5" thickBot="1">
      <c r="H34" s="134" t="s">
        <v>333</v>
      </c>
      <c r="J34" s="135" t="s">
        <v>268</v>
      </c>
      <c r="K34" s="134" t="s">
        <v>311</v>
      </c>
      <c r="M34" s="134"/>
    </row>
    <row r="35" spans="8:13" ht="16.5" thickBot="1">
      <c r="H35" s="134" t="s">
        <v>334</v>
      </c>
      <c r="J35" s="134" t="s">
        <v>269</v>
      </c>
      <c r="K35" s="134" t="s">
        <v>312</v>
      </c>
      <c r="M35" s="134"/>
    </row>
    <row r="36" spans="8:13" ht="16.5" thickBot="1">
      <c r="H36" s="134" t="s">
        <v>293</v>
      </c>
      <c r="I36" s="134"/>
      <c r="J36" s="134" t="s">
        <v>270</v>
      </c>
      <c r="K36" s="134" t="s">
        <v>313</v>
      </c>
      <c r="M36" s="134"/>
    </row>
    <row r="37" spans="8:13" ht="16.5" thickBot="1">
      <c r="H37" s="134" t="s">
        <v>335</v>
      </c>
      <c r="I37" s="66"/>
      <c r="J37" s="136" t="s">
        <v>241</v>
      </c>
      <c r="K37" s="134" t="s">
        <v>245</v>
      </c>
    </row>
    <row r="38" spans="8:13">
      <c r="H38" s="10"/>
      <c r="I38" s="66"/>
      <c r="J38" s="10"/>
    </row>
    <row r="39" spans="8:13">
      <c r="J39" s="93" t="s">
        <v>102</v>
      </c>
      <c r="M39" s="138" t="s">
        <v>251</v>
      </c>
    </row>
    <row r="40" spans="8:13">
      <c r="J40" s="88"/>
      <c r="M40" s="61" t="s">
        <v>253</v>
      </c>
    </row>
    <row r="41" spans="8:13">
      <c r="H41" s="30" t="s">
        <v>102</v>
      </c>
      <c r="I41" s="30" t="s">
        <v>102</v>
      </c>
      <c r="J41" s="88"/>
      <c r="K41" s="30" t="s">
        <v>102</v>
      </c>
      <c r="L41" s="30"/>
      <c r="M41" s="139" t="s">
        <v>102</v>
      </c>
    </row>
    <row r="42" spans="8:13">
      <c r="I42" t="s">
        <v>229</v>
      </c>
      <c r="J42" s="88"/>
      <c r="M42" t="s">
        <v>353</v>
      </c>
    </row>
    <row r="43" spans="8:13">
      <c r="I43" s="303" t="s">
        <v>221</v>
      </c>
      <c r="J43" s="95"/>
      <c r="M43" t="s">
        <v>354</v>
      </c>
    </row>
    <row r="44" spans="8:13">
      <c r="I44" t="s">
        <v>231</v>
      </c>
      <c r="J44" s="88"/>
    </row>
    <row r="45" spans="8:13" ht="15.75" thickBot="1">
      <c r="I45" t="s">
        <v>232</v>
      </c>
      <c r="J45" s="132" t="s">
        <v>103</v>
      </c>
    </row>
    <row r="46" spans="8:13" ht="17.25" thickTop="1" thickBot="1">
      <c r="J46" s="133" t="s">
        <v>271</v>
      </c>
    </row>
    <row r="47" spans="8:13" ht="16.5" thickBot="1">
      <c r="J47" s="134" t="s">
        <v>272</v>
      </c>
    </row>
    <row r="48" spans="8:13" ht="16.5" thickBot="1">
      <c r="J48" s="134" t="s">
        <v>273</v>
      </c>
      <c r="K48" s="132" t="s">
        <v>103</v>
      </c>
    </row>
    <row r="49" spans="8:13" ht="17.25" thickTop="1" thickBot="1">
      <c r="H49" s="30" t="s">
        <v>103</v>
      </c>
      <c r="I49" s="30" t="s">
        <v>103</v>
      </c>
      <c r="J49" s="134" t="s">
        <v>274</v>
      </c>
      <c r="K49" s="133" t="s">
        <v>314</v>
      </c>
      <c r="L49" s="30"/>
      <c r="M49" s="132" t="s">
        <v>103</v>
      </c>
    </row>
    <row r="50" spans="8:13" ht="17.25" thickTop="1" thickBot="1">
      <c r="H50" s="133" t="s">
        <v>336</v>
      </c>
      <c r="I50" s="137" t="s">
        <v>289</v>
      </c>
      <c r="J50" s="134" t="s">
        <v>275</v>
      </c>
      <c r="K50" s="134" t="s">
        <v>315</v>
      </c>
      <c r="M50" s="133" t="s">
        <v>303</v>
      </c>
    </row>
    <row r="51" spans="8:13" ht="16.5" thickBot="1">
      <c r="H51" s="134" t="s">
        <v>337</v>
      </c>
      <c r="I51" s="134" t="s">
        <v>290</v>
      </c>
      <c r="J51" s="136" t="s">
        <v>276</v>
      </c>
      <c r="K51" s="134" t="s">
        <v>316</v>
      </c>
      <c r="M51" s="134" t="s">
        <v>304</v>
      </c>
    </row>
    <row r="52" spans="8:13" ht="16.5" thickBot="1">
      <c r="H52" s="134" t="s">
        <v>338</v>
      </c>
      <c r="I52" s="134" t="s">
        <v>291</v>
      </c>
      <c r="K52" s="134" t="s">
        <v>317</v>
      </c>
      <c r="M52" s="134" t="s">
        <v>305</v>
      </c>
    </row>
    <row r="53" spans="8:13" ht="16.5" thickBot="1">
      <c r="H53" s="134" t="s">
        <v>339</v>
      </c>
      <c r="I53" s="134" t="s">
        <v>292</v>
      </c>
      <c r="J53" s="68" t="s">
        <v>104</v>
      </c>
      <c r="K53" s="134" t="s">
        <v>318</v>
      </c>
      <c r="M53" s="134" t="s">
        <v>306</v>
      </c>
    </row>
    <row r="54" spans="8:13" ht="16.5" thickBot="1">
      <c r="H54" s="134" t="s">
        <v>340</v>
      </c>
      <c r="I54" s="134" t="s">
        <v>293</v>
      </c>
      <c r="K54" s="134" t="s">
        <v>319</v>
      </c>
      <c r="M54" s="134" t="s">
        <v>307</v>
      </c>
    </row>
    <row r="55" spans="8:13" ht="16.5" thickBot="1">
      <c r="H55" s="10"/>
      <c r="M55" s="134" t="s">
        <v>308</v>
      </c>
    </row>
    <row r="56" spans="8:13">
      <c r="H56" s="30" t="s">
        <v>104</v>
      </c>
      <c r="I56" s="30" t="s">
        <v>104</v>
      </c>
      <c r="K56" s="30" t="s">
        <v>104</v>
      </c>
      <c r="L56" s="30"/>
      <c r="M56" s="30"/>
    </row>
    <row r="57" spans="8:13">
      <c r="I57" s="128" t="s">
        <v>243</v>
      </c>
      <c r="K57" s="59" t="s">
        <v>248</v>
      </c>
      <c r="L57" s="128"/>
    </row>
    <row r="58" spans="8:13">
      <c r="I58" s="128" t="s">
        <v>244</v>
      </c>
      <c r="L58" s="128"/>
    </row>
    <row r="59" spans="8:13" ht="15.75" thickBot="1">
      <c r="I59" s="128" t="s">
        <v>245</v>
      </c>
      <c r="J59" s="132" t="s">
        <v>105</v>
      </c>
      <c r="L59" s="128"/>
    </row>
    <row r="60" spans="8:13" ht="17.25" thickTop="1" thickBot="1">
      <c r="I60" s="128" t="s">
        <v>246</v>
      </c>
      <c r="J60" s="133" t="s">
        <v>277</v>
      </c>
    </row>
    <row r="61" spans="8:13" ht="16.5" thickBot="1">
      <c r="H61" s="30" t="s">
        <v>105</v>
      </c>
      <c r="I61" s="128" t="s">
        <v>247</v>
      </c>
      <c r="J61" s="134" t="s">
        <v>278</v>
      </c>
    </row>
    <row r="62" spans="8:13" ht="17.25" thickTop="1" thickBot="1">
      <c r="H62" s="133" t="s">
        <v>341</v>
      </c>
      <c r="J62" s="134" t="s">
        <v>279</v>
      </c>
    </row>
    <row r="63" spans="8:13" ht="16.5" thickBot="1">
      <c r="H63" s="134" t="s">
        <v>342</v>
      </c>
      <c r="J63" s="134" t="s">
        <v>280</v>
      </c>
      <c r="K63" s="132" t="s">
        <v>105</v>
      </c>
    </row>
    <row r="64" spans="8:13" ht="17.25" thickTop="1" thickBot="1">
      <c r="H64" s="134" t="s">
        <v>343</v>
      </c>
      <c r="I64" s="30" t="s">
        <v>105</v>
      </c>
      <c r="J64" s="134" t="s">
        <v>281</v>
      </c>
      <c r="K64" s="133" t="s">
        <v>320</v>
      </c>
      <c r="L64" s="30"/>
      <c r="M64" s="30"/>
    </row>
    <row r="65" spans="8:13" ht="17.25" thickTop="1" thickBot="1">
      <c r="H65" s="134" t="s">
        <v>344</v>
      </c>
      <c r="I65" s="133" t="s">
        <v>294</v>
      </c>
      <c r="J65" s="134" t="s">
        <v>282</v>
      </c>
      <c r="K65" s="134" t="s">
        <v>321</v>
      </c>
    </row>
    <row r="66" spans="8:13" ht="16.5" thickBot="1">
      <c r="H66" s="134" t="s">
        <v>345</v>
      </c>
      <c r="I66" s="134" t="s">
        <v>295</v>
      </c>
      <c r="K66" s="134" t="s">
        <v>322</v>
      </c>
    </row>
    <row r="67" spans="8:13" ht="16.5" thickBot="1">
      <c r="I67" s="134" t="s">
        <v>296</v>
      </c>
      <c r="J67" s="68" t="s">
        <v>106</v>
      </c>
      <c r="K67" s="134" t="s">
        <v>323</v>
      </c>
    </row>
    <row r="68" spans="8:13" ht="16.5" thickBot="1">
      <c r="I68" s="134" t="s">
        <v>297</v>
      </c>
      <c r="K68" s="134" t="s">
        <v>324</v>
      </c>
    </row>
    <row r="69" spans="8:13" ht="16.5" thickBot="1">
      <c r="I69" s="134" t="s">
        <v>298</v>
      </c>
      <c r="K69" s="134" t="s">
        <v>325</v>
      </c>
    </row>
    <row r="70" spans="8:13">
      <c r="K70" s="63"/>
    </row>
    <row r="71" spans="8:13">
      <c r="H71" s="30" t="s">
        <v>106</v>
      </c>
      <c r="I71" s="30" t="s">
        <v>106</v>
      </c>
      <c r="K71" s="30" t="s">
        <v>106</v>
      </c>
      <c r="L71" s="30"/>
      <c r="M71" s="30"/>
    </row>
    <row r="73" spans="8:13" ht="15.75" thickBot="1">
      <c r="J73" s="68" t="s">
        <v>107</v>
      </c>
    </row>
    <row r="74" spans="8:13" ht="17.25" thickTop="1" thickBot="1">
      <c r="J74" s="133" t="s">
        <v>283</v>
      </c>
    </row>
    <row r="75" spans="8:13" ht="16.5" thickBot="1">
      <c r="J75" s="134" t="s">
        <v>284</v>
      </c>
    </row>
    <row r="76" spans="8:13" ht="16.5" thickBot="1">
      <c r="J76" s="134" t="s">
        <v>285</v>
      </c>
    </row>
    <row r="77" spans="8:13" ht="16.5" thickBot="1">
      <c r="J77" s="134" t="s">
        <v>286</v>
      </c>
    </row>
    <row r="79" spans="8:13" ht="15.75" thickBot="1">
      <c r="H79" s="30" t="s">
        <v>107</v>
      </c>
      <c r="I79" s="30" t="s">
        <v>107</v>
      </c>
      <c r="J79" s="30"/>
      <c r="K79" s="30" t="s">
        <v>107</v>
      </c>
      <c r="L79" s="30"/>
      <c r="M79" s="30"/>
    </row>
    <row r="80" spans="8:13" ht="17.25" thickTop="1" thickBot="1">
      <c r="H80" s="133" t="s">
        <v>346</v>
      </c>
      <c r="I80" s="133" t="s">
        <v>299</v>
      </c>
      <c r="K80" s="133" t="s">
        <v>326</v>
      </c>
    </row>
    <row r="81" spans="8:13" ht="16.5" thickBot="1">
      <c r="H81" s="134" t="s">
        <v>347</v>
      </c>
      <c r="I81" s="134" t="s">
        <v>300</v>
      </c>
      <c r="K81" s="134" t="s">
        <v>327</v>
      </c>
    </row>
    <row r="82" spans="8:13" ht="16.5" thickBot="1">
      <c r="H82" s="134" t="s">
        <v>348</v>
      </c>
      <c r="I82" s="134" t="s">
        <v>301</v>
      </c>
      <c r="K82" s="134" t="s">
        <v>328</v>
      </c>
    </row>
    <row r="83" spans="8:13" ht="16.5" thickBot="1">
      <c r="H83" s="134" t="s">
        <v>349</v>
      </c>
      <c r="I83" s="134" t="s">
        <v>302</v>
      </c>
      <c r="K83" s="134" t="s">
        <v>329</v>
      </c>
    </row>
    <row r="84" spans="8:13" ht="16.5" thickBot="1">
      <c r="H84" s="134" t="s">
        <v>350</v>
      </c>
      <c r="K84" s="134" t="s">
        <v>330</v>
      </c>
    </row>
    <row r="85" spans="8:13">
      <c r="H85" s="30"/>
      <c r="I85" s="30"/>
      <c r="J85" s="30"/>
      <c r="K85" s="30"/>
      <c r="L85" s="30"/>
      <c r="M85" s="30"/>
    </row>
    <row r="91" spans="8:13">
      <c r="H91" s="30"/>
      <c r="I91" s="30"/>
      <c r="J91" s="30"/>
      <c r="K91" s="30"/>
      <c r="L91" s="30"/>
      <c r="M91" s="30"/>
    </row>
    <row r="97" spans="8:13" ht="23.25">
      <c r="H97" s="120" t="s">
        <v>196</v>
      </c>
      <c r="I97" s="120" t="s">
        <v>257</v>
      </c>
      <c r="J97" s="120" t="s">
        <v>197</v>
      </c>
      <c r="K97" s="120" t="s">
        <v>198</v>
      </c>
      <c r="L97" s="120"/>
      <c r="M97" s="31" t="s">
        <v>352</v>
      </c>
    </row>
    <row r="98" spans="8:13">
      <c r="H98" s="126" t="s">
        <v>10</v>
      </c>
      <c r="I98" s="30" t="s">
        <v>10</v>
      </c>
      <c r="J98" s="30" t="s">
        <v>10</v>
      </c>
      <c r="K98" s="30" t="s">
        <v>10</v>
      </c>
      <c r="L98" s="30"/>
      <c r="M98" s="139" t="s">
        <v>10</v>
      </c>
    </row>
    <row r="99" spans="8:13">
      <c r="I99" t="s">
        <v>227</v>
      </c>
      <c r="K99" t="s">
        <v>226</v>
      </c>
      <c r="M99" t="s">
        <v>242</v>
      </c>
    </row>
    <row r="100" spans="8:13">
      <c r="I100" t="s">
        <v>228</v>
      </c>
    </row>
    <row r="101" spans="8:13">
      <c r="I101" t="s">
        <v>223</v>
      </c>
    </row>
    <row r="109" spans="8:13">
      <c r="H109" s="30" t="s">
        <v>18</v>
      </c>
      <c r="I109" s="30" t="s">
        <v>18</v>
      </c>
      <c r="J109" s="30" t="s">
        <v>18</v>
      </c>
      <c r="K109" s="30" t="s">
        <v>18</v>
      </c>
      <c r="L109" s="30"/>
      <c r="M109" s="139" t="s">
        <v>18</v>
      </c>
    </row>
    <row r="110" spans="8:13">
      <c r="M110" s="138" t="s">
        <v>251</v>
      </c>
    </row>
    <row r="111" spans="8:13">
      <c r="M111" s="61" t="s">
        <v>253</v>
      </c>
    </row>
    <row r="112" spans="8:13">
      <c r="I112" t="s">
        <v>222</v>
      </c>
      <c r="M112" s="139" t="s">
        <v>102</v>
      </c>
    </row>
    <row r="113" spans="8:13">
      <c r="M113" t="s">
        <v>353</v>
      </c>
    </row>
    <row r="114" spans="8:13">
      <c r="M114" t="s">
        <v>354</v>
      </c>
    </row>
    <row r="117" spans="8:13">
      <c r="H117" s="30" t="s">
        <v>102</v>
      </c>
      <c r="I117" s="30" t="s">
        <v>102</v>
      </c>
      <c r="J117" s="30" t="s">
        <v>102</v>
      </c>
      <c r="K117" s="30" t="s">
        <v>102</v>
      </c>
      <c r="L117" s="30"/>
      <c r="M117" s="30"/>
    </row>
    <row r="118" spans="8:13">
      <c r="I118" t="s">
        <v>229</v>
      </c>
    </row>
    <row r="119" spans="8:13">
      <c r="I119" t="s">
        <v>230</v>
      </c>
    </row>
    <row r="120" spans="8:13">
      <c r="I120" t="s">
        <v>231</v>
      </c>
    </row>
    <row r="121" spans="8:13">
      <c r="I121" t="s">
        <v>232</v>
      </c>
    </row>
    <row r="123" spans="8:13">
      <c r="K123" s="63"/>
    </row>
    <row r="125" spans="8:13">
      <c r="H125" s="30" t="s">
        <v>103</v>
      </c>
      <c r="I125" s="30" t="s">
        <v>103</v>
      </c>
      <c r="J125" s="30" t="s">
        <v>103</v>
      </c>
      <c r="K125" s="30" t="s">
        <v>103</v>
      </c>
      <c r="L125" s="30"/>
      <c r="M125" s="30"/>
    </row>
    <row r="126" spans="8:13">
      <c r="H126" s="64"/>
      <c r="I126" t="s">
        <v>235</v>
      </c>
      <c r="M126" s="63"/>
    </row>
    <row r="127" spans="8:13">
      <c r="H127" s="10"/>
      <c r="I127" t="s">
        <v>234</v>
      </c>
    </row>
    <row r="128" spans="8:13">
      <c r="H128" s="10"/>
      <c r="I128" t="s">
        <v>236</v>
      </c>
    </row>
    <row r="129" spans="8:13">
      <c r="H129" s="10"/>
      <c r="K129" s="63"/>
    </row>
    <row r="130" spans="8:13">
      <c r="H130" s="10"/>
      <c r="L130" s="63"/>
    </row>
    <row r="131" spans="8:13">
      <c r="H131" s="10"/>
      <c r="M131" s="63"/>
    </row>
    <row r="132" spans="8:13">
      <c r="H132" s="30" t="s">
        <v>104</v>
      </c>
      <c r="I132" s="30" t="s">
        <v>104</v>
      </c>
      <c r="J132" s="30" t="s">
        <v>104</v>
      </c>
      <c r="K132" s="30" t="s">
        <v>104</v>
      </c>
      <c r="L132" s="30"/>
      <c r="M132" s="30"/>
    </row>
    <row r="140" spans="8:13">
      <c r="H140" s="30" t="s">
        <v>105</v>
      </c>
      <c r="I140" s="30" t="s">
        <v>105</v>
      </c>
      <c r="J140" s="30" t="s">
        <v>105</v>
      </c>
      <c r="K140" s="30" t="s">
        <v>105</v>
      </c>
      <c r="L140" s="30"/>
      <c r="M140" s="30"/>
    </row>
    <row r="142" spans="8:13">
      <c r="K142" s="63"/>
    </row>
    <row r="145" spans="8:13">
      <c r="K145" s="63"/>
    </row>
    <row r="146" spans="8:13">
      <c r="K146" s="63"/>
    </row>
    <row r="147" spans="8:13">
      <c r="H147" s="30" t="s">
        <v>106</v>
      </c>
      <c r="I147" s="30" t="s">
        <v>106</v>
      </c>
      <c r="J147" s="30" t="s">
        <v>106</v>
      </c>
      <c r="K147" s="30" t="s">
        <v>106</v>
      </c>
      <c r="L147" s="30"/>
      <c r="M147" s="30"/>
    </row>
    <row r="153" spans="8:13">
      <c r="H153" s="30" t="s">
        <v>107</v>
      </c>
      <c r="I153" s="30" t="s">
        <v>107</v>
      </c>
      <c r="J153" s="30" t="s">
        <v>107</v>
      </c>
      <c r="K153" s="30" t="s">
        <v>107</v>
      </c>
      <c r="L153" s="30"/>
      <c r="M153" s="30"/>
    </row>
    <row r="159" spans="8:13">
      <c r="H159" s="30"/>
      <c r="I159" s="30"/>
      <c r="J159" s="30"/>
      <c r="K159" s="30"/>
      <c r="L159" s="30"/>
      <c r="M159" s="30"/>
    </row>
    <row r="165" spans="8:13">
      <c r="H165" s="30"/>
      <c r="I165" s="30"/>
      <c r="J165" s="30"/>
      <c r="K165" s="30"/>
      <c r="L165" s="30"/>
      <c r="M165" s="30"/>
    </row>
    <row r="172" spans="8:13" ht="23.25">
      <c r="H172" s="120" t="s">
        <v>199</v>
      </c>
      <c r="I172" s="120" t="s">
        <v>200</v>
      </c>
      <c r="J172" s="120" t="s">
        <v>201</v>
      </c>
      <c r="K172" s="120" t="s">
        <v>202</v>
      </c>
      <c r="L172" s="120"/>
      <c r="M172" s="31" t="s">
        <v>237</v>
      </c>
    </row>
    <row r="173" spans="8:13">
      <c r="H173" s="30" t="s">
        <v>146</v>
      </c>
      <c r="I173" s="30" t="s">
        <v>10</v>
      </c>
      <c r="J173" s="30" t="s">
        <v>10</v>
      </c>
      <c r="K173" s="30" t="s">
        <v>10</v>
      </c>
      <c r="L173" s="30"/>
      <c r="M173" s="129" t="s">
        <v>10</v>
      </c>
    </row>
    <row r="174" spans="8:13">
      <c r="I174" t="s">
        <v>227</v>
      </c>
      <c r="K174" t="s">
        <v>226</v>
      </c>
      <c r="M174" s="61" t="s">
        <v>242</v>
      </c>
    </row>
    <row r="175" spans="8:13">
      <c r="I175" t="s">
        <v>228</v>
      </c>
      <c r="M175" s="61"/>
    </row>
    <row r="176" spans="8:13">
      <c r="M176" s="61"/>
    </row>
    <row r="177" spans="8:13">
      <c r="I177" s="63"/>
      <c r="M177" s="61"/>
    </row>
    <row r="178" spans="8:13">
      <c r="M178" s="61"/>
    </row>
    <row r="179" spans="8:13">
      <c r="M179" s="61"/>
    </row>
    <row r="182" spans="8:13">
      <c r="H182" s="30" t="s">
        <v>147</v>
      </c>
      <c r="I182" s="30" t="s">
        <v>18</v>
      </c>
      <c r="J182" s="30" t="s">
        <v>18</v>
      </c>
      <c r="K182" s="30" t="s">
        <v>18</v>
      </c>
      <c r="L182" s="129"/>
      <c r="M182" s="129" t="s">
        <v>18</v>
      </c>
    </row>
    <row r="183" spans="8:13">
      <c r="H183" s="10"/>
      <c r="I183" t="s">
        <v>221</v>
      </c>
      <c r="J183" s="10"/>
      <c r="K183" s="10"/>
      <c r="M183" s="10" t="s">
        <v>253</v>
      </c>
    </row>
    <row r="184" spans="8:13">
      <c r="H184" s="10"/>
      <c r="I184" t="s">
        <v>223</v>
      </c>
      <c r="J184" s="10"/>
      <c r="K184" s="10"/>
      <c r="M184" s="10" t="s">
        <v>252</v>
      </c>
    </row>
    <row r="185" spans="8:13">
      <c r="H185" s="10"/>
      <c r="I185" t="s">
        <v>222</v>
      </c>
      <c r="J185" s="10"/>
      <c r="K185" s="10"/>
      <c r="M185" s="10" t="s">
        <v>251</v>
      </c>
    </row>
    <row r="186" spans="8:13">
      <c r="H186" s="10"/>
      <c r="I186" s="10"/>
      <c r="J186" s="10"/>
      <c r="K186" s="10"/>
      <c r="M186" s="10"/>
    </row>
    <row r="187" spans="8:13">
      <c r="H187" s="65"/>
      <c r="I187" s="66"/>
      <c r="J187" s="10"/>
      <c r="K187" s="10"/>
      <c r="M187" s="10"/>
    </row>
    <row r="188" spans="8:13">
      <c r="H188" s="10"/>
      <c r="J188" s="10"/>
      <c r="K188" s="10"/>
      <c r="M188" s="10"/>
    </row>
    <row r="190" spans="8:13">
      <c r="H190" s="30" t="s">
        <v>102</v>
      </c>
      <c r="I190" s="30" t="s">
        <v>102</v>
      </c>
      <c r="J190" s="30" t="s">
        <v>102</v>
      </c>
      <c r="K190" s="30" t="s">
        <v>102</v>
      </c>
      <c r="M190" s="30"/>
    </row>
    <row r="191" spans="8:13">
      <c r="I191" t="s">
        <v>229</v>
      </c>
    </row>
    <row r="192" spans="8:13">
      <c r="I192" t="s">
        <v>230</v>
      </c>
      <c r="L192" s="127"/>
    </row>
    <row r="193" spans="8:13">
      <c r="I193" t="s">
        <v>231</v>
      </c>
    </row>
    <row r="194" spans="8:13">
      <c r="I194" t="s">
        <v>232</v>
      </c>
    </row>
    <row r="196" spans="8:13">
      <c r="K196" s="63"/>
    </row>
    <row r="198" spans="8:13">
      <c r="H198" s="30" t="s">
        <v>103</v>
      </c>
      <c r="I198" s="30" t="s">
        <v>103</v>
      </c>
      <c r="J198" s="30" t="s">
        <v>103</v>
      </c>
      <c r="K198" s="30" t="s">
        <v>103</v>
      </c>
      <c r="M198" s="30"/>
    </row>
    <row r="199" spans="8:13">
      <c r="H199" s="64"/>
      <c r="I199" t="s">
        <v>235</v>
      </c>
      <c r="M199" s="63"/>
    </row>
    <row r="200" spans="8:13">
      <c r="H200" s="10"/>
      <c r="I200" t="s">
        <v>234</v>
      </c>
      <c r="L200" s="127"/>
    </row>
    <row r="201" spans="8:13">
      <c r="H201" s="10"/>
      <c r="I201" t="s">
        <v>236</v>
      </c>
    </row>
    <row r="202" spans="8:13">
      <c r="H202" s="10"/>
      <c r="K202" s="63"/>
    </row>
    <row r="203" spans="8:13">
      <c r="H203" s="10"/>
    </row>
    <row r="204" spans="8:13">
      <c r="H204" s="10"/>
      <c r="M204" s="63"/>
    </row>
    <row r="205" spans="8:13">
      <c r="H205" s="30" t="s">
        <v>104</v>
      </c>
      <c r="I205" s="30" t="s">
        <v>104</v>
      </c>
      <c r="J205" s="30" t="s">
        <v>104</v>
      </c>
      <c r="K205" s="30" t="s">
        <v>104</v>
      </c>
      <c r="L205" s="30"/>
      <c r="M205" s="30"/>
    </row>
    <row r="211" spans="8:13">
      <c r="H211" s="30" t="s">
        <v>105</v>
      </c>
      <c r="I211" s="30" t="s">
        <v>105</v>
      </c>
      <c r="J211" s="30" t="s">
        <v>105</v>
      </c>
      <c r="K211" s="30" t="s">
        <v>105</v>
      </c>
      <c r="L211" s="30"/>
      <c r="M211" s="30"/>
    </row>
    <row r="217" spans="8:13">
      <c r="H217" s="30" t="s">
        <v>106</v>
      </c>
      <c r="I217" s="30" t="s">
        <v>106</v>
      </c>
      <c r="J217" s="30" t="s">
        <v>106</v>
      </c>
      <c r="K217" s="30" t="s">
        <v>106</v>
      </c>
      <c r="L217" s="30"/>
      <c r="M217" s="30"/>
    </row>
    <row r="223" spans="8:13">
      <c r="H223" s="30" t="s">
        <v>107</v>
      </c>
      <c r="I223" s="30" t="s">
        <v>107</v>
      </c>
      <c r="J223" s="30" t="s">
        <v>107</v>
      </c>
      <c r="K223" s="30" t="s">
        <v>107</v>
      </c>
      <c r="L223" s="30"/>
      <c r="M223" s="30"/>
    </row>
    <row r="229" spans="8:13">
      <c r="H229" s="30"/>
      <c r="I229" s="30"/>
      <c r="J229" s="30"/>
      <c r="K229" s="30"/>
      <c r="L229" s="30"/>
      <c r="M229" s="30"/>
    </row>
    <row r="235" spans="8:13">
      <c r="H235" s="30"/>
      <c r="I235" s="30"/>
      <c r="J235" s="30"/>
      <c r="K235" s="30"/>
      <c r="L235" s="30"/>
      <c r="M235" s="30"/>
    </row>
    <row r="244" spans="8:13" ht="23.25">
      <c r="H244" s="120" t="s">
        <v>203</v>
      </c>
      <c r="I244" s="120" t="s">
        <v>204</v>
      </c>
      <c r="K244" s="120" t="s">
        <v>206</v>
      </c>
      <c r="L244" s="120"/>
      <c r="M244" s="31"/>
    </row>
    <row r="245" spans="8:13">
      <c r="H245" s="68" t="s">
        <v>178</v>
      </c>
      <c r="I245" s="68" t="s">
        <v>10</v>
      </c>
      <c r="K245" s="68" t="s">
        <v>10</v>
      </c>
      <c r="L245" s="68"/>
      <c r="M245" s="68"/>
    </row>
    <row r="254" spans="8:13">
      <c r="H254" s="92" t="s">
        <v>18</v>
      </c>
      <c r="I254" s="68" t="s">
        <v>18</v>
      </c>
      <c r="K254" s="68" t="s">
        <v>18</v>
      </c>
      <c r="L254" s="68"/>
      <c r="M254" s="68"/>
    </row>
    <row r="255" spans="8:13">
      <c r="H255" s="10"/>
      <c r="I255" s="10"/>
      <c r="K255" s="10"/>
      <c r="L255" s="10"/>
      <c r="M255" s="10"/>
    </row>
    <row r="256" spans="8:13">
      <c r="H256" s="10"/>
      <c r="I256" s="10"/>
      <c r="K256" s="10"/>
      <c r="L256" s="10"/>
      <c r="M256" s="10"/>
    </row>
    <row r="257" spans="8:13">
      <c r="H257" s="10"/>
      <c r="I257" s="10"/>
      <c r="K257" s="10"/>
      <c r="L257" s="10"/>
      <c r="M257" s="10"/>
    </row>
    <row r="258" spans="8:13">
      <c r="H258" s="10"/>
      <c r="I258" s="10"/>
      <c r="K258" s="10"/>
      <c r="L258" s="10"/>
      <c r="M258" s="10"/>
    </row>
    <row r="259" spans="8:13">
      <c r="H259" s="66"/>
      <c r="I259" s="66"/>
      <c r="K259" s="10"/>
      <c r="M259" s="10"/>
    </row>
    <row r="260" spans="8:13">
      <c r="H260" s="10"/>
      <c r="I260" s="10"/>
      <c r="K260" s="10"/>
      <c r="L260" s="10"/>
      <c r="M260" s="10"/>
    </row>
    <row r="261" spans="8:13">
      <c r="H261" s="10"/>
      <c r="I261" s="10"/>
      <c r="K261" s="10"/>
      <c r="L261" s="10"/>
      <c r="M261" s="10"/>
    </row>
    <row r="262" spans="8:13">
      <c r="H262" s="93" t="s">
        <v>102</v>
      </c>
      <c r="I262" s="93" t="s">
        <v>102</v>
      </c>
      <c r="K262" s="93" t="s">
        <v>102</v>
      </c>
      <c r="L262" s="93"/>
      <c r="M262" s="93"/>
    </row>
    <row r="263" spans="8:13" ht="15.75">
      <c r="H263" s="86"/>
      <c r="I263" s="86"/>
      <c r="K263" s="89"/>
      <c r="L263" s="90"/>
      <c r="M263" s="87"/>
    </row>
    <row r="264" spans="8:13" ht="15.75">
      <c r="H264" s="86"/>
      <c r="I264" s="86"/>
      <c r="K264" s="89"/>
      <c r="L264" s="90"/>
      <c r="M264" s="87"/>
    </row>
    <row r="265" spans="8:13">
      <c r="K265" s="89"/>
      <c r="L265" s="87"/>
      <c r="M265" s="87"/>
    </row>
    <row r="266" spans="8:13">
      <c r="K266" s="89"/>
      <c r="L266" s="87"/>
      <c r="M266" s="87"/>
    </row>
    <row r="267" spans="8:13" ht="15.75">
      <c r="H267" s="86"/>
      <c r="I267" s="86"/>
      <c r="K267" s="89"/>
      <c r="L267" s="90"/>
      <c r="M267" s="87"/>
    </row>
    <row r="268" spans="8:13" ht="15.75">
      <c r="I268" s="86"/>
    </row>
    <row r="273" spans="8:13">
      <c r="H273" s="68" t="s">
        <v>103</v>
      </c>
      <c r="I273" s="68" t="s">
        <v>103</v>
      </c>
      <c r="K273" s="68" t="s">
        <v>103</v>
      </c>
      <c r="L273" s="68"/>
      <c r="M273" s="68"/>
    </row>
    <row r="274" spans="8:13">
      <c r="H274" s="10"/>
      <c r="M274" s="87"/>
    </row>
    <row r="275" spans="8:13">
      <c r="H275" s="10"/>
      <c r="M275" s="87"/>
    </row>
    <row r="276" spans="8:13">
      <c r="H276" s="10"/>
      <c r="M276" s="87"/>
    </row>
    <row r="277" spans="8:13">
      <c r="H277" s="10"/>
    </row>
    <row r="278" spans="8:13">
      <c r="H278" s="10"/>
    </row>
    <row r="279" spans="8:13">
      <c r="H279" s="10"/>
    </row>
    <row r="280" spans="8:13">
      <c r="H280" s="68" t="s">
        <v>104</v>
      </c>
      <c r="I280" s="68" t="s">
        <v>104</v>
      </c>
      <c r="K280" s="68" t="s">
        <v>104</v>
      </c>
      <c r="L280" s="68"/>
      <c r="M280" s="68"/>
    </row>
    <row r="281" spans="8:13">
      <c r="H281" s="10"/>
    </row>
    <row r="282" spans="8:13">
      <c r="H282" s="10"/>
    </row>
    <row r="283" spans="8:13">
      <c r="H283" s="10"/>
    </row>
    <row r="286" spans="8:13">
      <c r="H286" s="68" t="s">
        <v>105</v>
      </c>
      <c r="I286" s="68" t="s">
        <v>105</v>
      </c>
      <c r="K286" s="68" t="s">
        <v>105</v>
      </c>
      <c r="L286" s="68"/>
      <c r="M286" s="68"/>
    </row>
    <row r="292" spans="8:13">
      <c r="H292" s="68" t="s">
        <v>106</v>
      </c>
      <c r="I292" s="68" t="s">
        <v>106</v>
      </c>
      <c r="K292" s="68" t="s">
        <v>106</v>
      </c>
      <c r="L292" s="68"/>
      <c r="M292" s="68"/>
    </row>
    <row r="298" spans="8:13">
      <c r="H298" s="68" t="s">
        <v>107</v>
      </c>
      <c r="I298" s="68" t="s">
        <v>107</v>
      </c>
      <c r="K298" s="68" t="s">
        <v>107</v>
      </c>
      <c r="L298" s="68"/>
      <c r="M298" s="68"/>
    </row>
    <row r="306" spans="8:13" ht="23.25">
      <c r="H306" s="121"/>
      <c r="I306" s="121"/>
      <c r="J306" s="121"/>
      <c r="K306" s="121"/>
      <c r="L306" s="121"/>
      <c r="M306" s="122"/>
    </row>
    <row r="307" spans="8:13">
      <c r="H307" s="78"/>
      <c r="I307" s="78"/>
      <c r="J307" s="78"/>
      <c r="K307" s="78"/>
      <c r="L307" s="78"/>
      <c r="M307" s="78"/>
    </row>
    <row r="316" spans="8:13">
      <c r="H316" s="78"/>
      <c r="I316" s="78"/>
      <c r="J316" s="78"/>
      <c r="K316" s="78"/>
      <c r="L316" s="78"/>
      <c r="M316" s="78"/>
    </row>
    <row r="317" spans="8:13">
      <c r="H317" s="10"/>
      <c r="I317" s="10"/>
      <c r="J317" s="10"/>
      <c r="K317" s="10"/>
      <c r="L317" s="10"/>
      <c r="M317" s="10"/>
    </row>
    <row r="318" spans="8:13">
      <c r="H318" s="10"/>
      <c r="I318" s="10"/>
      <c r="J318" s="10"/>
      <c r="K318" s="10"/>
      <c r="L318" s="10"/>
      <c r="M318" s="10"/>
    </row>
    <row r="319" spans="8:13">
      <c r="H319" s="10"/>
      <c r="I319" s="10"/>
      <c r="J319" s="10"/>
      <c r="K319" s="10"/>
      <c r="L319" s="10"/>
      <c r="M319" s="10"/>
    </row>
    <row r="320" spans="8:13">
      <c r="H320" s="10"/>
      <c r="I320" s="10"/>
      <c r="J320" s="10"/>
      <c r="K320" s="10"/>
      <c r="L320" s="10"/>
      <c r="M320" s="10"/>
    </row>
    <row r="321" spans="8:13">
      <c r="H321" s="65"/>
      <c r="I321" s="66"/>
      <c r="J321" s="10"/>
      <c r="K321" s="10"/>
      <c r="L321" s="10"/>
      <c r="M321" s="10"/>
    </row>
    <row r="322" spans="8:13">
      <c r="H322" s="10"/>
      <c r="J322" s="10"/>
      <c r="K322" s="10"/>
      <c r="L322" s="10"/>
      <c r="M322" s="10"/>
    </row>
    <row r="323" spans="8:13">
      <c r="L323" s="10"/>
    </row>
    <row r="324" spans="8:13">
      <c r="H324" s="78"/>
      <c r="I324" s="78"/>
      <c r="J324" s="78"/>
      <c r="K324" s="78"/>
      <c r="L324" s="78"/>
      <c r="M324" s="78"/>
    </row>
    <row r="325" spans="8:13" ht="15.75">
      <c r="I325" s="86"/>
      <c r="J325" s="88"/>
      <c r="K325" s="89"/>
      <c r="L325" s="90"/>
      <c r="M325" s="87"/>
    </row>
    <row r="326" spans="8:13" ht="15.75">
      <c r="H326" s="86"/>
      <c r="I326" s="86"/>
      <c r="J326" s="88"/>
      <c r="K326" s="89"/>
      <c r="L326" s="90"/>
      <c r="M326" s="87"/>
    </row>
    <row r="327" spans="8:13" ht="15.75">
      <c r="I327" s="86"/>
      <c r="J327" s="88"/>
      <c r="K327" s="89"/>
      <c r="M327" s="87"/>
    </row>
    <row r="328" spans="8:13">
      <c r="K328" s="89"/>
    </row>
    <row r="332" spans="8:13">
      <c r="H332" s="78"/>
      <c r="I332" s="78"/>
      <c r="J332" s="78"/>
      <c r="K332" s="78"/>
      <c r="L332" s="78"/>
      <c r="M332" s="78"/>
    </row>
    <row r="333" spans="8:13">
      <c r="H333" s="10"/>
      <c r="M333" s="87"/>
    </row>
    <row r="334" spans="8:13">
      <c r="H334" s="10"/>
      <c r="M334" s="87"/>
    </row>
    <row r="335" spans="8:13">
      <c r="H335" s="10"/>
      <c r="M335" s="87"/>
    </row>
    <row r="336" spans="8:13">
      <c r="H336" s="10"/>
      <c r="M336" s="87"/>
    </row>
    <row r="337" spans="8:13">
      <c r="H337" s="10"/>
      <c r="M337" s="87"/>
    </row>
    <row r="338" spans="8:13">
      <c r="H338" s="10"/>
      <c r="M338" s="87"/>
    </row>
    <row r="339" spans="8:13">
      <c r="H339" s="93"/>
      <c r="I339" s="93"/>
      <c r="J339" s="93"/>
      <c r="K339" s="93"/>
      <c r="L339" s="93"/>
      <c r="M339" s="93"/>
    </row>
    <row r="345" spans="8:13">
      <c r="H345" s="78"/>
      <c r="I345" s="78"/>
      <c r="J345" s="78"/>
      <c r="K345" s="78"/>
      <c r="L345" s="78"/>
      <c r="M345" s="78"/>
    </row>
    <row r="347" spans="8:13">
      <c r="K347" s="63"/>
    </row>
    <row r="350" spans="8:13">
      <c r="K350" s="63"/>
    </row>
    <row r="351" spans="8:13">
      <c r="H351" s="78"/>
      <c r="I351" s="78"/>
      <c r="J351" s="78"/>
      <c r="K351" s="78"/>
      <c r="L351" s="98"/>
      <c r="M351" s="66"/>
    </row>
    <row r="352" spans="8:13">
      <c r="M352" s="66"/>
    </row>
    <row r="353" spans="8:13">
      <c r="M353" s="66"/>
    </row>
    <row r="354" spans="8:13">
      <c r="J354" s="98"/>
      <c r="M354" s="98"/>
    </row>
    <row r="355" spans="8:13">
      <c r="J355" s="98"/>
      <c r="K355" s="98"/>
      <c r="M355" s="78"/>
    </row>
    <row r="357" spans="8:13">
      <c r="M357" s="66"/>
    </row>
    <row r="361" spans="8:13">
      <c r="H361" s="78"/>
      <c r="I361" s="78"/>
      <c r="J361" s="78"/>
      <c r="K361" s="78"/>
      <c r="L361" s="78"/>
      <c r="M361" s="78"/>
    </row>
    <row r="369" spans="8:13" ht="23.25">
      <c r="H369" s="121"/>
      <c r="I369" s="121"/>
      <c r="J369" s="121"/>
      <c r="K369" s="121"/>
      <c r="L369" s="121"/>
      <c r="M369" s="122"/>
    </row>
    <row r="370" spans="8:13">
      <c r="H370" s="94"/>
      <c r="I370" s="94"/>
      <c r="J370" s="94"/>
      <c r="K370" s="94"/>
      <c r="L370" s="94"/>
      <c r="M370" s="94"/>
    </row>
    <row r="374" spans="8:13">
      <c r="I374" s="96"/>
      <c r="L374" s="96"/>
    </row>
    <row r="375" spans="8:13">
      <c r="I375" s="10"/>
      <c r="J375" s="96"/>
      <c r="K375" s="96"/>
      <c r="L375" s="10"/>
    </row>
    <row r="376" spans="8:13">
      <c r="H376" s="96"/>
      <c r="I376" s="66"/>
      <c r="J376" s="10"/>
      <c r="K376" s="10"/>
      <c r="L376" s="10"/>
      <c r="M376" s="96"/>
    </row>
    <row r="377" spans="8:13">
      <c r="H377" s="10"/>
      <c r="I377" s="10"/>
      <c r="J377" s="10"/>
      <c r="K377" s="10"/>
      <c r="L377" s="10"/>
      <c r="M377" s="10"/>
    </row>
    <row r="378" spans="8:13">
      <c r="H378" s="66"/>
      <c r="J378" s="10"/>
      <c r="K378" s="10"/>
      <c r="L378" s="10"/>
      <c r="M378" s="10"/>
    </row>
    <row r="379" spans="8:13">
      <c r="H379" s="10"/>
      <c r="I379" s="98"/>
      <c r="J379" s="10"/>
      <c r="K379" s="10"/>
      <c r="M379" s="10"/>
    </row>
    <row r="380" spans="8:13">
      <c r="H380" s="10"/>
      <c r="J380" s="10"/>
      <c r="K380" s="10"/>
      <c r="L380" s="98"/>
      <c r="M380" s="98"/>
    </row>
    <row r="381" spans="8:13">
      <c r="H381" s="98"/>
      <c r="J381" s="10"/>
      <c r="K381" s="10"/>
      <c r="L381" s="90"/>
      <c r="M381" s="87"/>
    </row>
    <row r="382" spans="8:13">
      <c r="H382" s="10"/>
      <c r="K382" s="98"/>
      <c r="L382" s="90"/>
      <c r="M382" s="87"/>
    </row>
    <row r="383" spans="8:13">
      <c r="H383" s="10"/>
      <c r="J383" s="98"/>
      <c r="K383" s="89"/>
      <c r="M383" s="87"/>
    </row>
    <row r="384" spans="8:13">
      <c r="J384" s="88"/>
      <c r="K384" s="89"/>
      <c r="M384" s="87"/>
    </row>
    <row r="385" spans="8:12">
      <c r="J385" s="88"/>
      <c r="K385" s="89"/>
    </row>
    <row r="386" spans="8:12">
      <c r="J386" s="88"/>
      <c r="K386" s="89"/>
    </row>
    <row r="387" spans="8:12" ht="23.25">
      <c r="H387" s="122"/>
      <c r="I387" s="122"/>
      <c r="J387" s="122"/>
      <c r="K387" s="122"/>
      <c r="L387" s="123"/>
    </row>
    <row r="388" spans="8:12">
      <c r="H388" s="98"/>
      <c r="I388" s="98"/>
      <c r="J388" s="98"/>
      <c r="K388" s="98"/>
    </row>
    <row r="389" spans="8:12">
      <c r="J389" s="100"/>
      <c r="K389" s="89"/>
    </row>
    <row r="402" spans="8:13">
      <c r="H402" s="68"/>
      <c r="I402" s="68"/>
      <c r="J402" s="68"/>
      <c r="K402" s="68"/>
      <c r="L402" s="68"/>
      <c r="M402" s="68"/>
    </row>
    <row r="403" spans="8:13" ht="23.25">
      <c r="H403" s="122"/>
      <c r="I403" s="122"/>
      <c r="J403" s="122"/>
      <c r="K403" s="122"/>
      <c r="L403" s="122"/>
      <c r="M403" s="122"/>
    </row>
    <row r="404" spans="8:13">
      <c r="H404" s="30"/>
      <c r="I404" s="30"/>
      <c r="J404" s="30"/>
      <c r="K404" s="30"/>
      <c r="L404" s="30"/>
      <c r="M404" s="30"/>
    </row>
    <row r="410" spans="8:13">
      <c r="H410" s="9"/>
    </row>
    <row r="413" spans="8:13">
      <c r="H413" s="35"/>
      <c r="I413" s="35"/>
      <c r="J413" s="35"/>
      <c r="K413" s="30"/>
      <c r="L413" s="30"/>
      <c r="M413" s="30"/>
    </row>
    <row r="421" spans="8:13">
      <c r="H421" s="35"/>
      <c r="I421" s="35"/>
      <c r="J421" s="35"/>
      <c r="K421" s="30"/>
      <c r="L421" s="30"/>
      <c r="M421" s="30"/>
    </row>
    <row r="429" spans="8:13">
      <c r="H429" s="35"/>
      <c r="I429" s="35"/>
      <c r="J429" s="35"/>
      <c r="K429" s="30"/>
      <c r="L429" s="30"/>
      <c r="M429" s="30"/>
    </row>
    <row r="430" spans="8:13">
      <c r="H430" s="10"/>
    </row>
    <row r="431" spans="8:13">
      <c r="H431" s="10"/>
    </row>
    <row r="432" spans="8:13">
      <c r="H432" s="10"/>
    </row>
    <row r="433" spans="8:13">
      <c r="H433" s="10"/>
    </row>
    <row r="434" spans="8:13">
      <c r="H434" s="10"/>
    </row>
    <row r="435" spans="8:13">
      <c r="H435" s="10"/>
    </row>
    <row r="436" spans="8:13">
      <c r="H436" s="30"/>
      <c r="I436" s="30"/>
      <c r="J436" s="30"/>
      <c r="K436" s="30"/>
      <c r="L436" s="30"/>
      <c r="M436" s="30"/>
    </row>
    <row r="442" spans="8:13">
      <c r="H442" s="30"/>
      <c r="I442" s="30"/>
      <c r="J442" s="30"/>
      <c r="K442" s="30"/>
      <c r="L442" s="30"/>
      <c r="M442" s="30"/>
    </row>
    <row r="449" spans="8:13">
      <c r="H449" s="30"/>
      <c r="I449" s="30"/>
      <c r="J449" s="30"/>
      <c r="K449" s="30"/>
      <c r="L449" s="30"/>
      <c r="M449" s="30"/>
    </row>
    <row r="457" spans="8:13">
      <c r="H457" s="30"/>
      <c r="I457" s="30"/>
      <c r="J457" s="30"/>
      <c r="K457" s="30"/>
      <c r="L457" s="30"/>
      <c r="M457" s="30"/>
    </row>
    <row r="463" spans="8:13">
      <c r="H463" s="30"/>
      <c r="I463" s="30"/>
      <c r="J463" s="30"/>
      <c r="K463" s="30"/>
      <c r="L463" s="30"/>
      <c r="M463" s="30"/>
    </row>
    <row r="469" spans="8:16">
      <c r="H469" s="30"/>
      <c r="I469" s="30"/>
      <c r="J469" s="30"/>
      <c r="K469" s="30"/>
      <c r="L469" s="30"/>
      <c r="M469" s="30"/>
    </row>
    <row r="475" spans="8:16" ht="23.25">
      <c r="H475" s="122"/>
      <c r="I475" s="122"/>
      <c r="J475" s="122"/>
      <c r="K475" s="122"/>
      <c r="L475" s="122"/>
      <c r="M475" s="122"/>
      <c r="N475" s="123"/>
      <c r="O475" s="123"/>
      <c r="P475" s="123"/>
    </row>
    <row r="476" spans="8:16">
      <c r="H476" s="30"/>
      <c r="I476" s="30"/>
      <c r="J476" s="30"/>
      <c r="K476" s="30"/>
      <c r="L476" s="30"/>
      <c r="M476" s="30"/>
    </row>
    <row r="480" spans="8:16">
      <c r="H480" s="32"/>
    </row>
    <row r="485" spans="8:13">
      <c r="H485" s="35"/>
      <c r="I485" s="35"/>
      <c r="J485" s="35"/>
      <c r="K485" s="30"/>
      <c r="L485" s="30"/>
      <c r="M485" s="30"/>
    </row>
    <row r="493" spans="8:13">
      <c r="H493" s="30"/>
      <c r="I493" s="30"/>
      <c r="J493" s="30"/>
      <c r="K493" s="30"/>
      <c r="L493" s="30"/>
      <c r="M493" s="30"/>
    </row>
    <row r="501" spans="8:13">
      <c r="H501" s="30"/>
      <c r="I501" s="30"/>
      <c r="J501" s="30"/>
      <c r="K501" s="30"/>
      <c r="L501" s="30"/>
      <c r="M501" s="30"/>
    </row>
    <row r="502" spans="8:13">
      <c r="H502" s="64"/>
    </row>
    <row r="503" spans="8:13">
      <c r="H503" s="10"/>
      <c r="I503" s="63"/>
    </row>
    <row r="504" spans="8:13">
      <c r="H504" s="10"/>
    </row>
    <row r="505" spans="8:13">
      <c r="H505" s="10"/>
    </row>
    <row r="506" spans="8:13">
      <c r="H506" s="10"/>
    </row>
    <row r="507" spans="8:13">
      <c r="H507" s="10"/>
    </row>
    <row r="508" spans="8:13">
      <c r="H508" s="30"/>
      <c r="I508" s="30"/>
      <c r="J508" s="30"/>
      <c r="K508" s="30"/>
      <c r="L508" s="30"/>
      <c r="M508" s="30"/>
    </row>
    <row r="516" spans="8:13">
      <c r="H516" s="30"/>
      <c r="I516" s="30"/>
      <c r="J516" s="30"/>
      <c r="K516" s="30"/>
      <c r="L516" s="30"/>
      <c r="M516" s="30"/>
    </row>
    <row r="518" spans="8:13">
      <c r="K518" s="63"/>
    </row>
    <row r="521" spans="8:13">
      <c r="K521" s="63"/>
    </row>
    <row r="522" spans="8:13">
      <c r="K522" s="63"/>
    </row>
    <row r="523" spans="8:13">
      <c r="H523" s="30"/>
      <c r="I523" s="30"/>
      <c r="J523" s="30"/>
      <c r="K523" s="30"/>
      <c r="L523" s="30"/>
      <c r="M523" s="30"/>
    </row>
    <row r="529" spans="8:13">
      <c r="H529" s="30"/>
      <c r="I529" s="30"/>
      <c r="J529" s="30"/>
      <c r="K529" s="30"/>
      <c r="L529" s="30"/>
      <c r="M529" s="30"/>
    </row>
    <row r="535" spans="8:13">
      <c r="H535" s="30"/>
      <c r="I535" s="30"/>
      <c r="J535" s="30"/>
      <c r="K535" s="30"/>
      <c r="L535" s="30"/>
      <c r="M535" s="30"/>
    </row>
    <row r="541" spans="8:13">
      <c r="H541" s="30"/>
      <c r="I541" s="30"/>
      <c r="J541" s="30"/>
      <c r="K541" s="30"/>
      <c r="L541" s="30"/>
      <c r="M541" s="30"/>
    </row>
    <row r="548" spans="8:14" ht="23.25">
      <c r="H548" s="122"/>
      <c r="I548" s="122"/>
      <c r="J548" s="122"/>
      <c r="K548" s="122"/>
      <c r="L548" s="122"/>
      <c r="M548" s="122"/>
      <c r="N548" s="123"/>
    </row>
    <row r="549" spans="8:14">
      <c r="H549" s="30"/>
      <c r="I549" s="30"/>
      <c r="J549" s="30"/>
      <c r="K549" s="30"/>
      <c r="L549" s="30"/>
      <c r="M549" s="30"/>
    </row>
    <row r="550" spans="8:14">
      <c r="H550" s="32"/>
      <c r="I550" s="32"/>
      <c r="J550" s="32"/>
      <c r="K550" s="32"/>
      <c r="L550" s="32"/>
      <c r="M550" s="32"/>
    </row>
    <row r="551" spans="8:14">
      <c r="H551" s="32"/>
      <c r="I551" s="32"/>
      <c r="J551" s="32"/>
      <c r="K551" s="32"/>
      <c r="L551" s="32"/>
      <c r="M551" s="32"/>
    </row>
    <row r="552" spans="8:14">
      <c r="H552" s="32"/>
      <c r="I552" s="32"/>
      <c r="J552" s="32"/>
      <c r="K552" s="32"/>
      <c r="L552" s="32"/>
      <c r="M552" s="32"/>
    </row>
    <row r="553" spans="8:14">
      <c r="I553" s="63"/>
      <c r="J553" s="32"/>
      <c r="K553" s="32"/>
      <c r="L553" s="32"/>
      <c r="M553" s="32"/>
    </row>
    <row r="554" spans="8:14">
      <c r="I554" s="32"/>
      <c r="K554" s="32"/>
      <c r="L554" s="32"/>
      <c r="M554" s="32"/>
    </row>
    <row r="555" spans="8:14">
      <c r="H555" s="9"/>
      <c r="I555" s="32"/>
      <c r="J555" s="32"/>
      <c r="K555" s="32"/>
      <c r="L555" s="32"/>
      <c r="M555" s="32"/>
    </row>
    <row r="556" spans="8:14">
      <c r="I556" s="32"/>
      <c r="J556" s="32"/>
      <c r="K556" s="32"/>
      <c r="L556" s="32"/>
      <c r="M556" s="32"/>
    </row>
    <row r="557" spans="8:14">
      <c r="I557" s="32"/>
      <c r="J557" s="32"/>
      <c r="K557" s="32"/>
      <c r="L557" s="32"/>
      <c r="M557" s="32"/>
    </row>
    <row r="558" spans="8:14">
      <c r="H558" s="30"/>
      <c r="I558" s="30"/>
      <c r="J558" s="30"/>
      <c r="K558" s="30"/>
      <c r="L558" s="30"/>
      <c r="M558" s="30"/>
    </row>
    <row r="559" spans="8:14">
      <c r="H559" s="10"/>
      <c r="I559" s="10"/>
      <c r="J559" s="10"/>
    </row>
    <row r="560" spans="8:14">
      <c r="H560" s="10"/>
      <c r="I560" s="10"/>
      <c r="J560" s="10"/>
    </row>
    <row r="561" spans="8:13">
      <c r="H561" s="10"/>
      <c r="I561" s="10"/>
      <c r="J561" s="10"/>
    </row>
    <row r="562" spans="8:13">
      <c r="H562" s="10"/>
      <c r="I562" s="10"/>
      <c r="J562" s="10"/>
    </row>
    <row r="563" spans="8:13">
      <c r="H563" s="65"/>
      <c r="I563" s="66"/>
      <c r="J563" s="10"/>
    </row>
    <row r="564" spans="8:13">
      <c r="H564" s="10"/>
      <c r="J564" s="10"/>
    </row>
    <row r="566" spans="8:13">
      <c r="H566" s="30"/>
      <c r="I566" s="30"/>
      <c r="J566" s="30"/>
      <c r="K566" s="30"/>
      <c r="L566" s="30"/>
      <c r="M566" s="30"/>
    </row>
    <row r="574" spans="8:13">
      <c r="H574" s="30"/>
      <c r="I574" s="30"/>
      <c r="J574" s="30"/>
      <c r="K574" s="30"/>
      <c r="L574" s="30"/>
      <c r="M574" s="30"/>
    </row>
    <row r="575" spans="8:13">
      <c r="H575" s="64"/>
    </row>
    <row r="576" spans="8:13">
      <c r="H576" s="10"/>
      <c r="I576" s="63"/>
    </row>
    <row r="577" spans="8:13">
      <c r="H577" s="10"/>
    </row>
    <row r="578" spans="8:13">
      <c r="H578" s="10"/>
    </row>
    <row r="579" spans="8:13">
      <c r="H579" s="10"/>
    </row>
    <row r="580" spans="8:13">
      <c r="H580" s="10"/>
    </row>
    <row r="581" spans="8:13">
      <c r="H581" s="30"/>
      <c r="I581" s="30"/>
      <c r="J581" s="30"/>
      <c r="K581" s="30"/>
      <c r="L581" s="30"/>
      <c r="M581" s="30"/>
    </row>
    <row r="587" spans="8:13">
      <c r="H587" s="30"/>
      <c r="I587" s="30"/>
      <c r="J587" s="30"/>
      <c r="K587" s="30"/>
      <c r="L587" s="30"/>
      <c r="M587" s="30"/>
    </row>
    <row r="593" spans="8:14">
      <c r="H593" s="30"/>
      <c r="I593" s="30"/>
      <c r="J593" s="30"/>
      <c r="K593" s="30"/>
      <c r="L593" s="30"/>
      <c r="M593" s="30"/>
    </row>
    <row r="599" spans="8:14">
      <c r="H599" s="30"/>
      <c r="I599" s="30"/>
      <c r="J599" s="30"/>
      <c r="K599" s="30"/>
      <c r="L599" s="30"/>
      <c r="M599" s="30"/>
    </row>
    <row r="605" spans="8:14">
      <c r="H605" s="30"/>
      <c r="I605" s="30"/>
      <c r="J605" s="30"/>
      <c r="K605" s="30"/>
      <c r="L605" s="30"/>
      <c r="M605" s="30"/>
    </row>
    <row r="608" spans="8:14" ht="23.25">
      <c r="H608" s="122"/>
      <c r="I608" s="122"/>
      <c r="J608" s="122"/>
      <c r="K608" s="122"/>
      <c r="L608" s="122"/>
      <c r="M608" s="122"/>
      <c r="N608" s="123"/>
    </row>
    <row r="609" spans="8:13">
      <c r="H609" s="68"/>
      <c r="I609" s="68"/>
      <c r="J609" s="68"/>
      <c r="K609" s="68"/>
      <c r="L609" s="68"/>
      <c r="M609" s="68"/>
    </row>
    <row r="610" spans="8:13">
      <c r="H610" s="32"/>
      <c r="I610" s="32"/>
      <c r="J610" s="32"/>
      <c r="L610" s="32"/>
      <c r="M610" s="32"/>
    </row>
    <row r="611" spans="8:13">
      <c r="H611" s="32"/>
      <c r="I611" s="32"/>
      <c r="J611" s="32"/>
      <c r="L611" s="32"/>
      <c r="M611" s="32"/>
    </row>
    <row r="612" spans="8:13">
      <c r="H612" s="32"/>
      <c r="I612" s="32"/>
      <c r="J612" s="32"/>
      <c r="L612" s="32"/>
      <c r="M612" s="32"/>
    </row>
    <row r="613" spans="8:13">
      <c r="I613" s="63"/>
      <c r="J613" s="32"/>
      <c r="L613" s="32"/>
      <c r="M613" s="32"/>
    </row>
    <row r="614" spans="8:13">
      <c r="I614" s="32"/>
      <c r="L614" s="32"/>
      <c r="M614" s="32"/>
    </row>
    <row r="615" spans="8:13">
      <c r="H615" s="9"/>
      <c r="I615" s="32"/>
      <c r="J615" s="32"/>
      <c r="L615" s="32"/>
      <c r="M615" s="32"/>
    </row>
    <row r="616" spans="8:13">
      <c r="I616" s="32"/>
      <c r="J616" s="32"/>
      <c r="K616" s="32"/>
      <c r="L616" s="32"/>
      <c r="M616" s="32"/>
    </row>
    <row r="617" spans="8:13">
      <c r="I617" s="32"/>
      <c r="J617" s="32"/>
      <c r="K617" s="32"/>
      <c r="L617" s="32"/>
      <c r="M617" s="32"/>
    </row>
    <row r="618" spans="8:13">
      <c r="H618" s="68"/>
      <c r="I618" s="68"/>
      <c r="J618" s="68"/>
      <c r="K618" s="68"/>
      <c r="L618" s="68"/>
      <c r="M618" s="68"/>
    </row>
    <row r="619" spans="8:13">
      <c r="H619" s="10"/>
      <c r="I619" s="10"/>
      <c r="J619" s="10"/>
      <c r="K619" s="10"/>
    </row>
    <row r="620" spans="8:13">
      <c r="H620" s="10"/>
      <c r="I620" s="10"/>
      <c r="J620" s="10"/>
      <c r="K620" s="10"/>
    </row>
    <row r="621" spans="8:13">
      <c r="H621" s="10"/>
      <c r="I621" s="10"/>
      <c r="J621" s="10"/>
      <c r="K621" s="10"/>
    </row>
    <row r="622" spans="8:13">
      <c r="H622" s="10"/>
      <c r="I622" s="10"/>
      <c r="J622" s="10"/>
      <c r="K622" s="10"/>
    </row>
    <row r="623" spans="8:13">
      <c r="H623" s="65"/>
      <c r="I623" s="66"/>
      <c r="J623" s="10"/>
      <c r="K623" s="10"/>
    </row>
    <row r="624" spans="8:13">
      <c r="H624" s="10"/>
      <c r="J624" s="10"/>
      <c r="K624" s="10"/>
    </row>
    <row r="626" spans="8:13">
      <c r="H626" s="68"/>
      <c r="I626" s="68"/>
      <c r="J626" s="68"/>
      <c r="K626" s="68"/>
      <c r="L626" s="68"/>
      <c r="M626" s="68"/>
    </row>
    <row r="634" spans="8:13">
      <c r="H634" s="68"/>
      <c r="I634" s="68"/>
      <c r="J634" s="68"/>
      <c r="K634" s="68"/>
      <c r="L634" s="68"/>
      <c r="M634" s="68"/>
    </row>
    <row r="635" spans="8:13">
      <c r="H635" s="10"/>
    </row>
    <row r="636" spans="8:13">
      <c r="H636" s="10"/>
    </row>
    <row r="637" spans="8:13">
      <c r="H637" s="10"/>
    </row>
    <row r="638" spans="8:13">
      <c r="H638" s="10"/>
    </row>
    <row r="639" spans="8:13">
      <c r="H639" s="10"/>
    </row>
    <row r="640" spans="8:13">
      <c r="H640" s="10"/>
    </row>
    <row r="641" spans="8:13">
      <c r="H641" s="68"/>
      <c r="I641" s="68"/>
      <c r="J641" s="68"/>
      <c r="K641" s="68"/>
      <c r="L641" s="68"/>
      <c r="M641" s="68"/>
    </row>
    <row r="647" spans="8:13">
      <c r="H647" s="68"/>
      <c r="I647" s="68"/>
      <c r="J647" s="68"/>
      <c r="K647" s="68"/>
      <c r="L647" s="68"/>
      <c r="M647" s="68"/>
    </row>
    <row r="653" spans="8:13">
      <c r="H653" s="68"/>
      <c r="I653" s="68"/>
      <c r="J653" s="68"/>
      <c r="K653" s="68"/>
      <c r="L653" s="68"/>
      <c r="M653" s="68"/>
    </row>
    <row r="659" spans="8:13">
      <c r="H659" s="68"/>
      <c r="I659" s="68"/>
      <c r="J659" s="68"/>
      <c r="K659" s="68"/>
      <c r="L659" s="68"/>
      <c r="M659" s="68"/>
    </row>
    <row r="665" spans="8:13">
      <c r="H665" s="68"/>
      <c r="I665" s="68"/>
      <c r="J665" s="68"/>
      <c r="K665" s="68"/>
      <c r="L665" s="68"/>
      <c r="M665" s="68"/>
    </row>
    <row r="667" spans="8:13" ht="23.25">
      <c r="H667" s="122"/>
      <c r="I667" s="122"/>
      <c r="J667" s="122"/>
      <c r="K667" s="122"/>
      <c r="L667" s="122"/>
      <c r="M667" s="122"/>
    </row>
    <row r="668" spans="8:13">
      <c r="H668" s="78"/>
      <c r="I668" s="78"/>
      <c r="J668" s="78"/>
      <c r="K668" s="78"/>
      <c r="L668" s="78"/>
      <c r="M668" s="78"/>
    </row>
    <row r="677" spans="8:13">
      <c r="H677" s="78"/>
      <c r="I677" s="78"/>
      <c r="J677" s="78"/>
      <c r="K677" s="78"/>
      <c r="L677" s="78"/>
      <c r="M677" s="78"/>
    </row>
    <row r="678" spans="8:13">
      <c r="H678" s="10"/>
      <c r="I678" s="10"/>
      <c r="J678" s="10"/>
      <c r="K678" s="10"/>
    </row>
    <row r="679" spans="8:13">
      <c r="H679" s="10"/>
      <c r="I679" s="10"/>
      <c r="J679" s="10"/>
      <c r="K679" s="10"/>
    </row>
    <row r="680" spans="8:13">
      <c r="H680" s="10"/>
      <c r="I680" s="10"/>
      <c r="J680" s="10"/>
      <c r="K680" s="10"/>
    </row>
    <row r="681" spans="8:13">
      <c r="H681" s="10"/>
      <c r="I681" s="10"/>
      <c r="J681" s="10"/>
      <c r="K681" s="10"/>
    </row>
    <row r="682" spans="8:13">
      <c r="H682" s="65"/>
      <c r="I682" s="66"/>
      <c r="J682" s="10"/>
      <c r="K682" s="10"/>
    </row>
    <row r="683" spans="8:13">
      <c r="H683" s="10"/>
      <c r="J683" s="10"/>
      <c r="K683" s="10"/>
    </row>
    <row r="685" spans="8:13">
      <c r="H685" s="78"/>
      <c r="I685" s="78"/>
      <c r="J685" s="78"/>
      <c r="K685" s="78"/>
      <c r="L685" s="78"/>
      <c r="M685" s="78"/>
    </row>
    <row r="686" spans="8:13" ht="15.75">
      <c r="I686" s="86"/>
      <c r="J686" s="88"/>
      <c r="K686" s="89"/>
    </row>
    <row r="687" spans="8:13" ht="15.75">
      <c r="H687" s="86"/>
      <c r="I687" s="86"/>
      <c r="J687" s="88"/>
      <c r="K687" s="89"/>
    </row>
    <row r="688" spans="8:13" ht="15.75">
      <c r="I688" s="86"/>
      <c r="J688" s="88"/>
      <c r="K688" s="89"/>
    </row>
    <row r="693" spans="8:13">
      <c r="H693" s="78"/>
      <c r="I693" s="78"/>
      <c r="J693" s="78"/>
      <c r="K693" s="78"/>
      <c r="L693" s="78"/>
      <c r="M693" s="78"/>
    </row>
    <row r="694" spans="8:13">
      <c r="H694" s="10"/>
      <c r="M694" s="87"/>
    </row>
    <row r="695" spans="8:13">
      <c r="H695" s="10"/>
      <c r="M695" s="87"/>
    </row>
    <row r="696" spans="8:13">
      <c r="H696" s="10"/>
      <c r="M696" s="87"/>
    </row>
    <row r="697" spans="8:13">
      <c r="H697" s="10"/>
      <c r="M697" s="87"/>
    </row>
    <row r="698" spans="8:13">
      <c r="H698" s="10"/>
      <c r="M698" s="87"/>
    </row>
    <row r="699" spans="8:13">
      <c r="H699" s="10"/>
      <c r="M699" s="87"/>
    </row>
    <row r="700" spans="8:13">
      <c r="H700" s="93"/>
      <c r="I700" s="93"/>
      <c r="J700" s="93"/>
      <c r="K700" s="93"/>
      <c r="L700" s="93"/>
      <c r="M700" s="93"/>
    </row>
    <row r="706" spans="8:13">
      <c r="H706" s="78"/>
      <c r="I706" s="78"/>
      <c r="J706" s="78"/>
      <c r="K706" s="78"/>
      <c r="L706" s="78"/>
      <c r="M706" s="78"/>
    </row>
    <row r="708" spans="8:13">
      <c r="K708" s="63"/>
    </row>
    <row r="711" spans="8:13">
      <c r="K711" s="63"/>
    </row>
    <row r="712" spans="8:13">
      <c r="H712" s="78"/>
      <c r="I712" s="78"/>
      <c r="J712" s="78"/>
      <c r="K712" s="78"/>
      <c r="L712" s="78"/>
      <c r="M712" s="78"/>
    </row>
    <row r="718" spans="8:13">
      <c r="H718" s="78"/>
      <c r="I718" s="78"/>
      <c r="J718" s="78"/>
      <c r="K718" s="78"/>
      <c r="L718" s="78"/>
      <c r="M718" s="78"/>
    </row>
    <row r="719" spans="8:13">
      <c r="H719" s="92"/>
      <c r="I719" s="92"/>
      <c r="J719" s="92"/>
      <c r="K719" s="92"/>
      <c r="L719" s="92"/>
      <c r="M719" s="92"/>
    </row>
    <row r="720" spans="8:13">
      <c r="H720" s="92"/>
      <c r="I720" s="92"/>
      <c r="J720" s="92"/>
      <c r="K720" s="92"/>
      <c r="L720" s="92"/>
      <c r="M720" s="92"/>
    </row>
    <row r="721" spans="8:14" ht="18.75">
      <c r="H721" s="124"/>
      <c r="I721" s="124"/>
      <c r="J721" s="124"/>
      <c r="K721" s="124"/>
      <c r="L721" s="123"/>
      <c r="M721" s="123"/>
      <c r="N721" s="123"/>
    </row>
    <row r="722" spans="8:14">
      <c r="H722" s="91"/>
      <c r="I722" s="91"/>
      <c r="J722" s="91"/>
      <c r="K722" s="91"/>
    </row>
    <row r="726" spans="8:14">
      <c r="I726" s="78"/>
      <c r="J726" s="78"/>
      <c r="K726" s="78"/>
      <c r="L726" s="78"/>
      <c r="M726" s="78"/>
    </row>
    <row r="729" spans="8:14">
      <c r="H729" s="92"/>
      <c r="I729" s="92"/>
      <c r="J729" s="92"/>
      <c r="K729" s="92"/>
      <c r="L729" s="92"/>
      <c r="M729" s="92"/>
    </row>
    <row r="730" spans="8:14">
      <c r="H730" s="10"/>
      <c r="I730" s="10"/>
      <c r="J730" s="10"/>
      <c r="K730" s="10"/>
      <c r="L730" s="10"/>
      <c r="M730" s="10"/>
    </row>
    <row r="731" spans="8:14">
      <c r="H731" s="10"/>
      <c r="I731" s="10"/>
      <c r="J731" s="10"/>
      <c r="K731" s="10"/>
      <c r="L731" s="10"/>
      <c r="M731" s="10"/>
    </row>
    <row r="732" spans="8:14">
      <c r="H732" s="10"/>
      <c r="I732" s="10"/>
      <c r="J732" s="10"/>
      <c r="K732" s="10"/>
      <c r="L732" s="10"/>
      <c r="M732" s="10"/>
    </row>
    <row r="733" spans="8:14">
      <c r="H733" s="10"/>
      <c r="I733" s="10"/>
      <c r="J733" s="10"/>
      <c r="K733" s="10"/>
      <c r="L733" s="10"/>
      <c r="M733" s="10"/>
    </row>
    <row r="734" spans="8:14">
      <c r="H734" s="66"/>
      <c r="I734" s="66"/>
      <c r="J734" s="10"/>
      <c r="K734" s="10"/>
      <c r="M734" s="10"/>
    </row>
    <row r="735" spans="8:14">
      <c r="H735" s="10"/>
      <c r="J735" s="10"/>
      <c r="K735" s="10"/>
      <c r="L735" s="10"/>
      <c r="M735" s="10"/>
    </row>
    <row r="737" spans="8:13">
      <c r="H737" s="93"/>
      <c r="I737" s="93"/>
      <c r="J737" s="93"/>
      <c r="K737" s="93"/>
      <c r="L737" s="93"/>
      <c r="M737" s="93"/>
    </row>
    <row r="738" spans="8:13" ht="15.75">
      <c r="H738" s="86"/>
      <c r="I738" s="86"/>
      <c r="J738" s="88"/>
      <c r="K738" s="89"/>
      <c r="L738" s="90"/>
      <c r="M738" s="87"/>
    </row>
    <row r="739" spans="8:13" ht="15.75">
      <c r="H739" s="86"/>
      <c r="I739" s="86"/>
      <c r="J739" s="88"/>
      <c r="K739" s="89"/>
      <c r="L739" s="90"/>
      <c r="M739" s="87"/>
    </row>
    <row r="740" spans="8:13" ht="15.75">
      <c r="H740" s="86"/>
      <c r="I740" s="99"/>
      <c r="J740" s="88"/>
      <c r="K740" s="89"/>
      <c r="L740" s="87"/>
      <c r="M740" s="87"/>
    </row>
    <row r="741" spans="8:13">
      <c r="H741" s="96"/>
      <c r="J741" s="95"/>
      <c r="K741" s="89"/>
      <c r="L741" s="87"/>
      <c r="M741" s="87"/>
    </row>
    <row r="742" spans="8:13">
      <c r="H742" s="10"/>
      <c r="J742" s="96"/>
      <c r="K742" s="89"/>
      <c r="L742" s="90"/>
      <c r="M742" s="87"/>
    </row>
    <row r="743" spans="8:13">
      <c r="H743" s="10"/>
      <c r="K743" s="96"/>
    </row>
    <row r="744" spans="8:13">
      <c r="H744" s="10"/>
    </row>
    <row r="745" spans="8:13">
      <c r="H745" s="10"/>
    </row>
    <row r="746" spans="8:13">
      <c r="H746" s="10"/>
    </row>
    <row r="747" spans="8:13">
      <c r="H747" s="10"/>
    </row>
    <row r="748" spans="8:13" ht="15.75">
      <c r="I748" s="99"/>
      <c r="J748" s="98"/>
    </row>
    <row r="749" spans="8:13">
      <c r="H749" s="98"/>
    </row>
    <row r="750" spans="8:13">
      <c r="H750" s="10"/>
      <c r="K750" s="98"/>
    </row>
    <row r="751" spans="8:13">
      <c r="H751" s="10"/>
    </row>
    <row r="752" spans="8:13">
      <c r="H752" s="10"/>
    </row>
    <row r="755" spans="8:13" ht="23.25">
      <c r="H755" s="122"/>
      <c r="I755" s="122"/>
      <c r="J755" s="122"/>
      <c r="K755" s="122"/>
      <c r="L755" s="122"/>
      <c r="M755" s="122"/>
    </row>
    <row r="756" spans="8:13">
      <c r="H756" s="94"/>
      <c r="I756" s="94"/>
      <c r="J756" s="94"/>
      <c r="K756" s="94"/>
      <c r="L756" s="94"/>
      <c r="M756" s="94"/>
    </row>
    <row r="760" spans="8:13">
      <c r="I760" s="96"/>
    </row>
    <row r="761" spans="8:13">
      <c r="I761" s="10"/>
      <c r="J761" s="96"/>
      <c r="K761" s="96"/>
    </row>
    <row r="762" spans="8:13">
      <c r="H762" s="96"/>
      <c r="I762" s="66"/>
      <c r="J762" s="10"/>
      <c r="K762" s="10"/>
    </row>
    <row r="763" spans="8:13">
      <c r="H763" s="10"/>
      <c r="I763" s="10"/>
      <c r="J763" s="10"/>
      <c r="K763" s="10"/>
    </row>
    <row r="764" spans="8:13">
      <c r="H764" s="66"/>
      <c r="J764" s="10"/>
      <c r="K764" s="10"/>
    </row>
    <row r="765" spans="8:13">
      <c r="H765" s="10"/>
      <c r="I765" s="98"/>
      <c r="J765" s="10"/>
      <c r="K765" s="10"/>
    </row>
    <row r="766" spans="8:13">
      <c r="J766" s="10"/>
      <c r="K766" s="10"/>
    </row>
    <row r="767" spans="8:13">
      <c r="H767" s="98"/>
      <c r="J767" s="10"/>
      <c r="K767" s="10"/>
    </row>
    <row r="768" spans="8:13">
      <c r="H768" s="10"/>
    </row>
    <row r="769" spans="8:11">
      <c r="H769" s="10"/>
      <c r="J769" s="98"/>
      <c r="K769" s="98"/>
    </row>
    <row r="770" spans="8:11">
      <c r="H770" s="10"/>
      <c r="J770" s="88"/>
      <c r="K770" s="89"/>
    </row>
    <row r="771" spans="8:11">
      <c r="H771" s="10"/>
      <c r="J771" s="88"/>
      <c r="K771" s="89"/>
    </row>
    <row r="772" spans="8:11">
      <c r="H772" s="10"/>
      <c r="J772" s="88"/>
      <c r="K772" s="89"/>
    </row>
    <row r="773" spans="8:11">
      <c r="H773" s="10"/>
      <c r="K773" s="89"/>
    </row>
    <row r="774" spans="8:11">
      <c r="H774" s="10"/>
    </row>
    <row r="775" spans="8:11" ht="23.25">
      <c r="H775" s="122"/>
      <c r="I775" s="122"/>
      <c r="J775" s="122"/>
      <c r="K775" s="122"/>
    </row>
    <row r="776" spans="8:11">
      <c r="H776" s="98"/>
      <c r="I776" s="98"/>
      <c r="J776" s="98"/>
      <c r="K776" s="98"/>
    </row>
    <row r="777" spans="8:11">
      <c r="J777" s="100"/>
      <c r="K777" s="89"/>
    </row>
  </sheetData>
  <sheetProtection password="D5D8" sheet="1" objects="1" scenarios="1"/>
  <mergeCells count="8">
    <mergeCell ref="B1:F1"/>
    <mergeCell ref="H1:M1"/>
    <mergeCell ref="H2:H20"/>
    <mergeCell ref="I2:I20"/>
    <mergeCell ref="J2:J20"/>
    <mergeCell ref="K2:K20"/>
    <mergeCell ref="L2:L20"/>
    <mergeCell ref="M2:M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H1"/>
  <sheetViews>
    <sheetView workbookViewId="0">
      <selection activeCell="H14" sqref="H14"/>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171</v>
      </c>
      <c r="B1" t="s">
        <v>1</v>
      </c>
      <c r="C1" t="s">
        <v>172</v>
      </c>
      <c r="D1" t="s">
        <v>173</v>
      </c>
      <c r="E1" t="s">
        <v>140</v>
      </c>
      <c r="F1" t="s">
        <v>174</v>
      </c>
      <c r="G1" t="s">
        <v>175</v>
      </c>
      <c r="H1" t="s">
        <v>176</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L224"/>
  <sheetViews>
    <sheetView topLeftCell="E1" workbookViewId="0">
      <selection activeCell="I2" sqref="I2"/>
    </sheetView>
  </sheetViews>
  <sheetFormatPr defaultRowHeight="15"/>
  <cols>
    <col min="3" max="3" width="12" bestFit="1" customWidth="1"/>
    <col min="4" max="4" width="51.28515625" customWidth="1"/>
    <col min="5" max="5" width="18.28515625" style="59" customWidth="1"/>
    <col min="6" max="6" width="15.28515625" style="59" customWidth="1"/>
    <col min="7" max="7" width="19" style="59" customWidth="1"/>
    <col min="8" max="8" width="25" style="59" bestFit="1" customWidth="1"/>
    <col min="9" max="9" width="21.42578125" style="59" bestFit="1" customWidth="1"/>
    <col min="10" max="10" width="16.28515625" style="59" customWidth="1"/>
    <col min="11" max="11" width="12" bestFit="1" customWidth="1"/>
    <col min="12" max="12" width="15.28515625" bestFit="1" customWidth="1"/>
  </cols>
  <sheetData>
    <row r="1" spans="1:12">
      <c r="A1" t="s">
        <v>171</v>
      </c>
      <c r="B1" t="s">
        <v>1</v>
      </c>
      <c r="C1" t="s">
        <v>172</v>
      </c>
      <c r="D1" t="s">
        <v>173</v>
      </c>
      <c r="E1" s="59" t="s">
        <v>224</v>
      </c>
      <c r="F1" s="59" t="s">
        <v>225</v>
      </c>
      <c r="G1" s="59" t="s">
        <v>141</v>
      </c>
      <c r="H1" s="59" t="s">
        <v>186</v>
      </c>
      <c r="I1" s="59" t="s">
        <v>176</v>
      </c>
      <c r="J1" s="59" t="s">
        <v>187</v>
      </c>
      <c r="K1" s="59" t="s">
        <v>177</v>
      </c>
      <c r="L1" s="59" t="s">
        <v>5</v>
      </c>
    </row>
    <row r="2" spans="1:12">
      <c r="A2" s="57" t="str">
        <f>IF(OR(LEFT(Sheet1!G8,2)="FK",LEFT(Sheet1!G8,1)="K", AND(LEN(Sheet1!G8=4),RIGHT(Sheet1!G8,3)&lt;&gt;"CRP",RIGHT(Sheet1!G8,3)&lt;&gt;"MTE")),RIGHT(Sheet1!G8,2),RIGHT(Sheet1!G8,3))</f>
        <v>ES</v>
      </c>
      <c r="B2" s="57" t="str">
        <f>Sheet1!B8</f>
        <v>Third</v>
      </c>
      <c r="C2" s="57" t="str">
        <f>IF(Sheet1!B21&lt;&gt;"",Sheet1!B21,"")</f>
        <v/>
      </c>
      <c r="D2" s="57" t="str">
        <f>Sheet1!B9</f>
        <v xml:space="preserve">Environmental Fluid Mechanics </v>
      </c>
      <c r="E2" s="60" t="str">
        <f>IF(C2&lt;&gt;"",IF(Sheet1!D21="ABS",0,Sheet1!D21),"")</f>
        <v/>
      </c>
      <c r="F2" s="60" t="str">
        <f>IF(C2&lt;&gt;"",IF(Sheet1!F21="ABS","A", Sheet1!F21),"")</f>
        <v/>
      </c>
      <c r="G2" s="60" t="str">
        <f>IF(C2&lt;&gt;"",IF(Sheet1!H21="ABS","A", Sheet1!H21),"")</f>
        <v/>
      </c>
      <c r="H2" s="60" t="str">
        <f>IF(C2&lt;&gt;"",IF(Sheet1!J21="ABS","A", Sheet1!J21),"")</f>
        <v/>
      </c>
      <c r="I2" s="60" t="str">
        <f>IF(C2&lt;&gt;"",IF(Sheet1!J21="ABS","A",SUM(Sheet1!H21,Sheet1!J21)),"")</f>
        <v/>
      </c>
      <c r="J2" s="60" t="str">
        <f>IF(C2&lt;&gt;"",IF(Sheet1!N21="ABS","A", Sheet1!N21),"")</f>
        <v/>
      </c>
      <c r="K2" t="str">
        <f>IF(C2&lt;&gt;"",IF(Sheet1!O17=50,1,IF(Sheet1!O17=100,2,IF(Sheet1!O17=150,3,IF(Sheet1!O17=200,4)))),"")</f>
        <v/>
      </c>
      <c r="L2" s="67" t="str">
        <f>Sheet1!O9</f>
        <v>23/11/2023</v>
      </c>
    </row>
    <row r="3" spans="1:12">
      <c r="A3" t="str">
        <f>IF(C3&lt;&gt;"",A2,"")</f>
        <v/>
      </c>
      <c r="B3" t="str">
        <f>IF(C3&lt;&gt;"",B2,"")</f>
        <v/>
      </c>
      <c r="C3" s="56" t="str">
        <f>IF(Sheet1!B22&lt;&gt;"",Sheet1!B22,"")</f>
        <v/>
      </c>
      <c r="D3" t="str">
        <f>IF(C3&lt;&gt;"",D2,"")</f>
        <v/>
      </c>
      <c r="E3" s="61" t="str">
        <f>IF(C3&lt;&gt;"",IF(Sheet1!D22="ABS",0,Sheet1!D22),"")</f>
        <v/>
      </c>
      <c r="F3" s="61" t="str">
        <f>IF(C3&lt;&gt;"",IF(Sheet1!F22="ABS","A", Sheet1!F22),"")</f>
        <v/>
      </c>
      <c r="G3" s="61" t="str">
        <f>IF(C2&lt;&gt;"",IF(Sheet1!H22="ABS","A", Sheet1!H22),"")</f>
        <v/>
      </c>
      <c r="H3" s="61" t="str">
        <f>IF(C2&lt;&gt;"",IF(Sheet1!J22="ABS","A", Sheet1!J22),"")</f>
        <v/>
      </c>
      <c r="I3" s="61" t="str">
        <f>IF(C3&lt;&gt;"",IF(Sheet1!J22="ABS","A",SUM(Sheet1!H22,Sheet1!J22)),"")</f>
        <v/>
      </c>
      <c r="J3" s="61" t="str">
        <f>IF(C2&lt;&gt;"",IF(Sheet1!N22="ABS","A", Sheet1!N22),"")</f>
        <v/>
      </c>
      <c r="K3" t="str">
        <f>IF(C3&lt;&gt;"",IF(Sheet1!O17=50,1,IF(Sheet1!O17=100,2,IF(Sheet1!O17=150,3,IF(Sheet1!O17=200,4)))),"")</f>
        <v/>
      </c>
      <c r="L3" t="str">
        <f>IF(C3&lt;&gt;"",L2,"")</f>
        <v/>
      </c>
    </row>
    <row r="4" spans="1:12">
      <c r="A4" t="str">
        <f>IF(C4&lt;&gt;"",A2,"")</f>
        <v/>
      </c>
      <c r="B4" t="str">
        <f>IF(C4&lt;&gt;"",B2,"")</f>
        <v/>
      </c>
      <c r="C4" s="56" t="str">
        <f>IF(Sheet1!B23&lt;&gt;"",Sheet1!B23,"")</f>
        <v/>
      </c>
      <c r="D4" t="str">
        <f>IF(C4&lt;&gt;"",D2,"")</f>
        <v/>
      </c>
      <c r="E4" s="61" t="str">
        <f>IF(C4&lt;&gt;"",IF(Sheet1!D23="ABS",0,Sheet1!D23),"")</f>
        <v/>
      </c>
      <c r="F4" s="61" t="str">
        <f>IF(C4&lt;&gt;"",IF(Sheet1!F23="ABS","A", Sheet1!F23),"")</f>
        <v/>
      </c>
      <c r="G4" s="61" t="str">
        <f>IF(C3&lt;&gt;"",IF(Sheet1!H23="ABS","A", Sheet1!H23),"")</f>
        <v/>
      </c>
      <c r="H4" s="61" t="str">
        <f>IF(C3&lt;&gt;"",IF(Sheet1!J23="ABS","A", Sheet1!J23),"")</f>
        <v/>
      </c>
      <c r="I4" s="61" t="str">
        <f>IF(C4&lt;&gt;"",IF(Sheet1!J23="ABS","A",SUM(Sheet1!H23,Sheet1!J23)),"")</f>
        <v/>
      </c>
      <c r="J4" s="61" t="str">
        <f>IF(C3&lt;&gt;"",IF(Sheet1!N23="ABS","A", Sheet1!N23),"")</f>
        <v/>
      </c>
      <c r="K4" t="str">
        <f>IF(C4&lt;&gt;"",IF(Sheet1!O17=50,1,IF(Sheet1!O17=100,2,IF(Sheet1!O17=150,3,IF(Sheet1!O17=200,4)))),"")</f>
        <v/>
      </c>
      <c r="L4" t="str">
        <f>IF(C4&lt;&gt;"",L2,"")</f>
        <v/>
      </c>
    </row>
    <row r="5" spans="1:12">
      <c r="A5" t="str">
        <f>IF(C5&lt;&gt;"",A2,"")</f>
        <v/>
      </c>
      <c r="B5" t="str">
        <f>IF(C5&lt;&gt;"",B2,"")</f>
        <v/>
      </c>
      <c r="C5" s="56" t="str">
        <f>IF(Sheet1!B24&lt;&gt;"",Sheet1!B24,"")</f>
        <v/>
      </c>
      <c r="D5" t="str">
        <f>IF(C5&lt;&gt;"",D2,"")</f>
        <v/>
      </c>
      <c r="E5" s="61" t="str">
        <f>IF(C5&lt;&gt;"",IF(Sheet1!D24="ABS",0,Sheet1!D24),"")</f>
        <v/>
      </c>
      <c r="F5" s="61" t="str">
        <f>IF(C5&lt;&gt;"",IF(Sheet1!F24="ABS","A", Sheet1!F24),"")</f>
        <v/>
      </c>
      <c r="G5" s="61" t="str">
        <f>IF(C4&lt;&gt;"",IF(Sheet1!H24="ABS","A", Sheet1!H24),"")</f>
        <v/>
      </c>
      <c r="H5" s="61" t="str">
        <f>IF(C4&lt;&gt;"",IF(Sheet1!J24="ABS","A", Sheet1!J24),"")</f>
        <v/>
      </c>
      <c r="I5" s="61" t="str">
        <f>IF(C5&lt;&gt;"",IF(Sheet1!J24="ABS","A",SUM(Sheet1!H24,Sheet1!J24)),"")</f>
        <v/>
      </c>
      <c r="J5" s="61" t="str">
        <f>IF(C4&lt;&gt;"",IF(Sheet1!N24="ABS","A", Sheet1!N24),"")</f>
        <v/>
      </c>
      <c r="K5" t="str">
        <f>IF(C5&lt;&gt;"",IF(Sheet1!O17=50,1,IF(Sheet1!O17=100,2,IF(Sheet1!O17=150,3,IF(Sheet1!O17=200,4)))),"")</f>
        <v/>
      </c>
      <c r="L5" t="str">
        <f>IF(C5&lt;&gt;"",L2,"")</f>
        <v/>
      </c>
    </row>
    <row r="6" spans="1:12">
      <c r="A6" t="str">
        <f>IF(C6&lt;&gt;"",A2,"")</f>
        <v/>
      </c>
      <c r="B6" t="str">
        <f>IF(C6&lt;&gt;"",B2,"")</f>
        <v/>
      </c>
      <c r="C6" s="56" t="str">
        <f>IF(Sheet1!B25&lt;&gt;"",Sheet1!B25,"")</f>
        <v/>
      </c>
      <c r="D6" t="str">
        <f>IF(C6&lt;&gt;"",D2,"")</f>
        <v/>
      </c>
      <c r="E6" s="61" t="str">
        <f>IF(C6&lt;&gt;"",IF(Sheet1!D25="ABS",0,Sheet1!D25),"")</f>
        <v/>
      </c>
      <c r="F6" s="61" t="str">
        <f>IF(C6&lt;&gt;"",IF(Sheet1!F25="ABS","A", Sheet1!F25),"")</f>
        <v/>
      </c>
      <c r="G6" s="61" t="str">
        <f>IF(C5&lt;&gt;"",IF(Sheet1!H25="ABS","A", Sheet1!H25),"")</f>
        <v/>
      </c>
      <c r="H6" s="61" t="str">
        <f>IF(C5&lt;&gt;"",IF(Sheet1!J25="ABS","A", Sheet1!J25),"")</f>
        <v/>
      </c>
      <c r="I6" s="61" t="str">
        <f>IF(C6&lt;&gt;"",IF(Sheet1!J25="ABS","A",SUM(Sheet1!H25,Sheet1!J25)),"")</f>
        <v/>
      </c>
      <c r="J6" s="61" t="str">
        <f>IF(C5&lt;&gt;"",IF(Sheet1!N25="ABS","A", Sheet1!N25),"")</f>
        <v/>
      </c>
      <c r="K6" t="str">
        <f>IF(C6&lt;&gt;"",IF(Sheet1!O17=50,1,IF(Sheet1!O17=100,2,IF(Sheet1!O17=150,3,IF(Sheet1!O17=200,4)))),"")</f>
        <v/>
      </c>
      <c r="L6" t="str">
        <f>IF(C6&lt;&gt;"",L2,"")</f>
        <v/>
      </c>
    </row>
    <row r="7" spans="1:12">
      <c r="A7" t="str">
        <f>IF(C7&lt;&gt;"",A2,"")</f>
        <v/>
      </c>
      <c r="B7" t="str">
        <f>IF(C7&lt;&gt;"",B2,"")</f>
        <v/>
      </c>
      <c r="C7" s="56" t="str">
        <f>IF(Sheet1!B26&lt;&gt;"",Sheet1!B26,"")</f>
        <v/>
      </c>
      <c r="D7" t="str">
        <f>IF(C7&lt;&gt;"",D2,"")</f>
        <v/>
      </c>
      <c r="E7" s="61" t="str">
        <f>IF(C7&lt;&gt;"",IF(Sheet1!D26="ABS",0,Sheet1!D26),"")</f>
        <v/>
      </c>
      <c r="F7" s="61" t="str">
        <f>IF(C7&lt;&gt;"",IF(Sheet1!F26="ABS","A", Sheet1!F26),"")</f>
        <v/>
      </c>
      <c r="G7" s="61" t="str">
        <f>IF(C6&lt;&gt;"",IF(Sheet1!H26="ABS","A", Sheet1!H26),"")</f>
        <v/>
      </c>
      <c r="H7" s="61" t="str">
        <f>IF(C6&lt;&gt;"",IF(Sheet1!J26="ABS","A", Sheet1!J26),"")</f>
        <v/>
      </c>
      <c r="I7" s="61" t="str">
        <f>IF(C7&lt;&gt;"",IF(Sheet1!J26="ABS","A",SUM(Sheet1!H26,Sheet1!J26)),"")</f>
        <v/>
      </c>
      <c r="J7" s="61" t="str">
        <f>IF(C6&lt;&gt;"",IF(Sheet1!N26="ABS","A", Sheet1!N26),"")</f>
        <v/>
      </c>
      <c r="K7" t="str">
        <f>IF(C7&lt;&gt;"",IF(Sheet1!O17=50,1,IF(Sheet1!O17=100,2,IF(Sheet1!O17=150,3,IF(Sheet1!O17=200,4)))),"")</f>
        <v/>
      </c>
      <c r="L7" t="str">
        <f>IF(C7&lt;&gt;"",L2,"")</f>
        <v/>
      </c>
    </row>
    <row r="8" spans="1:12">
      <c r="A8" t="str">
        <f>IF(C8&lt;&gt;"",A2,"")</f>
        <v/>
      </c>
      <c r="B8" t="str">
        <f>IF(C8&lt;&gt;"",B2,"")</f>
        <v/>
      </c>
      <c r="C8" s="56" t="str">
        <f>IF(Sheet1!B27&lt;&gt;"",Sheet1!B27,"")</f>
        <v/>
      </c>
      <c r="D8" t="str">
        <f>IF(C8&lt;&gt;"",D2,"")</f>
        <v/>
      </c>
      <c r="E8" s="61" t="str">
        <f>IF(C8&lt;&gt;"",IF(Sheet1!D27="ABS",0,Sheet1!D27),"")</f>
        <v/>
      </c>
      <c r="F8" s="61" t="str">
        <f>IF(C8&lt;&gt;"",IF(Sheet1!F27="ABS","A", Sheet1!F27),"")</f>
        <v/>
      </c>
      <c r="G8" s="61" t="str">
        <f>IF(C7&lt;&gt;"",IF(Sheet1!H27="ABS","A", Sheet1!H27),"")</f>
        <v/>
      </c>
      <c r="H8" s="61" t="str">
        <f>IF(C7&lt;&gt;"",IF(Sheet1!J27="ABS","A", Sheet1!J27),"")</f>
        <v/>
      </c>
      <c r="I8" s="61" t="str">
        <f>IF(C8&lt;&gt;"",IF(Sheet1!J27="ABS","A",SUM(Sheet1!H27,Sheet1!J27)),"")</f>
        <v/>
      </c>
      <c r="J8" s="61" t="str">
        <f>IF(C7&lt;&gt;"",IF(Sheet1!N27="ABS","A", Sheet1!N27),"")</f>
        <v/>
      </c>
      <c r="K8" t="str">
        <f>IF(C8&lt;&gt;"",IF(Sheet1!O17=50,1,IF(Sheet1!O17=100,2,IF(Sheet1!O17=150,3,IF(Sheet1!O17=200,4)))),"")</f>
        <v/>
      </c>
      <c r="L8" t="str">
        <f>IF(C8&lt;&gt;"",L2,"")</f>
        <v/>
      </c>
    </row>
    <row r="9" spans="1:12">
      <c r="A9" t="str">
        <f>IF(C9&lt;&gt;"",A2,"")</f>
        <v/>
      </c>
      <c r="B9" t="str">
        <f>IF(C9&lt;&gt;"",B2,"")</f>
        <v/>
      </c>
      <c r="C9" s="56" t="str">
        <f>IF(Sheet1!B28&lt;&gt;"",Sheet1!B28,"")</f>
        <v/>
      </c>
      <c r="D9" t="str">
        <f>IF(C9&lt;&gt;"",D2,"")</f>
        <v/>
      </c>
      <c r="E9" s="61" t="str">
        <f>IF(C9&lt;&gt;"",IF(Sheet1!D28="ABS",0,Sheet1!D28),"")</f>
        <v/>
      </c>
      <c r="F9" s="61" t="str">
        <f>IF(C9&lt;&gt;"",IF(Sheet1!F28="ABS","A", Sheet1!F28),"")</f>
        <v/>
      </c>
      <c r="G9" s="61" t="str">
        <f>IF(C8&lt;&gt;"",IF(Sheet1!H28="ABS","A", Sheet1!H28),"")</f>
        <v/>
      </c>
      <c r="H9" s="61" t="str">
        <f>IF(C8&lt;&gt;"",IF(Sheet1!J28="ABS","A", Sheet1!J28),"")</f>
        <v/>
      </c>
      <c r="I9" s="61" t="str">
        <f>IF(C9&lt;&gt;"",IF(Sheet1!J28="ABS","A",SUM(Sheet1!H28,Sheet1!J28)),"")</f>
        <v/>
      </c>
      <c r="J9" s="61" t="str">
        <f>IF(C8&lt;&gt;"",IF(Sheet1!N28="ABS","A", Sheet1!N28),"")</f>
        <v/>
      </c>
      <c r="K9" t="str">
        <f>IF(C9&lt;&gt;"",IF(Sheet1!O17=50,1,IF(Sheet1!O17=100,2,IF(Sheet1!O17=150,3,IF(Sheet1!O17=200,4)))),"")</f>
        <v/>
      </c>
      <c r="L9" t="str">
        <f>IF(C9&lt;&gt;"",L2,"")</f>
        <v/>
      </c>
    </row>
    <row r="10" spans="1:12">
      <c r="A10" t="str">
        <f>IF(C10&lt;&gt;"",A2,"")</f>
        <v/>
      </c>
      <c r="B10" t="str">
        <f>IF(C10&lt;&gt;"",B2,"")</f>
        <v/>
      </c>
      <c r="C10" s="56" t="str">
        <f>IF(Sheet1!B29&lt;&gt;"",Sheet1!B29,"")</f>
        <v/>
      </c>
      <c r="D10" t="str">
        <f>IF(C10&lt;&gt;"",D2,"")</f>
        <v/>
      </c>
      <c r="E10" s="61" t="str">
        <f>IF(C10&lt;&gt;"",IF(Sheet1!D29="ABS",0,Sheet1!D29),"")</f>
        <v/>
      </c>
      <c r="F10" s="61" t="str">
        <f>IF(C10&lt;&gt;"",IF(Sheet1!F29="ABS","A", Sheet1!F29),"")</f>
        <v/>
      </c>
      <c r="G10" s="61" t="str">
        <f>IF(C9&lt;&gt;"",IF(Sheet1!H29="ABS","A", Sheet1!H29),"")</f>
        <v/>
      </c>
      <c r="H10" s="61" t="str">
        <f>IF(C9&lt;&gt;"",IF(Sheet1!J29="ABS","A", Sheet1!J29),"")</f>
        <v/>
      </c>
      <c r="I10" s="61" t="str">
        <f>IF(C10&lt;&gt;"",IF(Sheet1!J29="ABS","A",SUM(Sheet1!H29,Sheet1!J29)),"")</f>
        <v/>
      </c>
      <c r="J10" s="61" t="str">
        <f>IF(C9&lt;&gt;"",IF(Sheet1!N29="ABS","A", Sheet1!N29),"")</f>
        <v/>
      </c>
      <c r="K10" t="str">
        <f>IF(C10&lt;&gt;"",IF(Sheet1!O17=50,1,IF(Sheet1!O17=100,2,IF(Sheet1!O17=150,3,IF(Sheet1!O17=200,4)))),"")</f>
        <v/>
      </c>
      <c r="L10" t="str">
        <f>IF(C10&lt;&gt;"",L2,"")</f>
        <v/>
      </c>
    </row>
    <row r="11" spans="1:12">
      <c r="A11" t="str">
        <f>IF(C11&lt;&gt;"",A2,"")</f>
        <v/>
      </c>
      <c r="B11" t="str">
        <f>IF(C11&lt;&gt;"",B2,"")</f>
        <v/>
      </c>
      <c r="C11" s="56" t="str">
        <f>IF(Sheet1!B30&lt;&gt;"",Sheet1!B30,"")</f>
        <v/>
      </c>
      <c r="D11" t="str">
        <f>IF(C11&lt;&gt;"",D2,"")</f>
        <v/>
      </c>
      <c r="E11" s="61" t="str">
        <f>IF(C11&lt;&gt;"",IF(Sheet1!D30="ABS",0,Sheet1!D30),"")</f>
        <v/>
      </c>
      <c r="F11" s="61" t="str">
        <f>IF(C11&lt;&gt;"",IF(Sheet1!F30="ABS","A", Sheet1!F30),"")</f>
        <v/>
      </c>
      <c r="G11" s="61" t="str">
        <f>IF(C10&lt;&gt;"",IF(Sheet1!H30="ABS","A", Sheet1!H30),"")</f>
        <v/>
      </c>
      <c r="H11" s="61" t="str">
        <f>IF(C10&lt;&gt;"",IF(Sheet1!J30="ABS","A", Sheet1!J30),"")</f>
        <v/>
      </c>
      <c r="I11" s="61" t="str">
        <f>IF(C11&lt;&gt;"",IF(Sheet1!J30="ABS","A",SUM(Sheet1!H30,Sheet1!J30)),"")</f>
        <v/>
      </c>
      <c r="J11" s="61" t="str">
        <f>IF(C10&lt;&gt;"",IF(Sheet1!N30="ABS","A", Sheet1!N30),"")</f>
        <v/>
      </c>
      <c r="K11" t="str">
        <f>IF(C11&lt;&gt;"",IF(Sheet1!O17=50,1,IF(Sheet1!O17=100,2,IF(Sheet1!O17=150,3,IF(Sheet1!O17=200,4)))),"")</f>
        <v/>
      </c>
      <c r="L11" t="str">
        <f>IF(C11&lt;&gt;"",L2,"")</f>
        <v/>
      </c>
    </row>
    <row r="12" spans="1:12">
      <c r="A12" t="str">
        <f>IF(C12&lt;&gt;"",A2,"")</f>
        <v/>
      </c>
      <c r="B12" t="str">
        <f>IF(C12&lt;&gt;"",B2,"")</f>
        <v/>
      </c>
      <c r="C12" s="56" t="str">
        <f>IF(Sheet1!B31&lt;&gt;"",Sheet1!B31,"")</f>
        <v/>
      </c>
      <c r="D12" t="str">
        <f>IF(C12&lt;&gt;"",D2,"")</f>
        <v/>
      </c>
      <c r="E12" s="61" t="str">
        <f>IF(C12&lt;&gt;"",IF(Sheet1!D31="ABS",0,Sheet1!D31),"")</f>
        <v/>
      </c>
      <c r="F12" s="61" t="str">
        <f>IF(C12&lt;&gt;"",IF(Sheet1!F31="ABS","A", Sheet1!F31),"")</f>
        <v/>
      </c>
      <c r="G12" s="61" t="str">
        <f>IF(C11&lt;&gt;"",IF(Sheet1!H31="ABS","A", Sheet1!H31),"")</f>
        <v/>
      </c>
      <c r="H12" s="61" t="str">
        <f>IF(C11&lt;&gt;"",IF(Sheet1!J31="ABS","A", Sheet1!J31),"")</f>
        <v/>
      </c>
      <c r="I12" s="61" t="str">
        <f>IF(C12&lt;&gt;"",IF(Sheet1!J31="ABS","A",SUM(Sheet1!H31,Sheet1!J31)),"")</f>
        <v/>
      </c>
      <c r="J12" s="61" t="str">
        <f>IF(C11&lt;&gt;"",IF(Sheet1!N31="ABS","A", Sheet1!N31),"")</f>
        <v/>
      </c>
      <c r="K12" t="str">
        <f>IF(C12&lt;&gt;"",IF(Sheet1!O17=50,1,IF(Sheet1!O17=100,2,IF(Sheet1!O17=150,3,IF(Sheet1!O17=200,4)))),"")</f>
        <v/>
      </c>
      <c r="L12" t="str">
        <f>IF(C12&lt;&gt;"",L2,"")</f>
        <v/>
      </c>
    </row>
    <row r="13" spans="1:12">
      <c r="A13" t="str">
        <f>IF(C13&lt;&gt;"",A2,"")</f>
        <v/>
      </c>
      <c r="B13" t="str">
        <f>IF(C13&lt;&gt;"",B2,"")</f>
        <v/>
      </c>
      <c r="C13" s="56" t="str">
        <f>IF(Sheet1!B32&lt;&gt;"",Sheet1!B32,"")</f>
        <v/>
      </c>
      <c r="D13" t="str">
        <f>IF(C13&lt;&gt;"",D2,"")</f>
        <v/>
      </c>
      <c r="E13" s="61" t="str">
        <f>IF(C13&lt;&gt;"",IF(Sheet1!D32="ABS",0,Sheet1!D32),"")</f>
        <v/>
      </c>
      <c r="F13" s="61" t="str">
        <f>IF(C13&lt;&gt;"",IF(Sheet1!F32="ABS","A", Sheet1!F32),"")</f>
        <v/>
      </c>
      <c r="G13" s="61" t="str">
        <f>IF(C12&lt;&gt;"",IF(Sheet1!H32="ABS","A", Sheet1!H32),"")</f>
        <v/>
      </c>
      <c r="H13" s="61" t="str">
        <f>IF(C12&lt;&gt;"",IF(Sheet1!J32="ABS","A", Sheet1!J32),"")</f>
        <v/>
      </c>
      <c r="I13" s="61" t="str">
        <f>IF(C13&lt;&gt;"",IF(Sheet1!J32="ABS","A",SUM(Sheet1!H32,Sheet1!J32)),"")</f>
        <v/>
      </c>
      <c r="J13" s="61" t="str">
        <f>IF(C12&lt;&gt;"",IF(Sheet1!N32="ABS","A", Sheet1!N32),"")</f>
        <v/>
      </c>
      <c r="K13" t="str">
        <f>IF(C13&lt;&gt;"",IF(Sheet1!O17=50,1,IF(Sheet1!O17=100,2,IF(Sheet1!O17=150,3,IF(Sheet1!O17=200,4)))),"")</f>
        <v/>
      </c>
      <c r="L13" t="str">
        <f>IF(C13&lt;&gt;"",L2,"")</f>
        <v/>
      </c>
    </row>
    <row r="14" spans="1:12">
      <c r="A14" t="str">
        <f>IF(C14&lt;&gt;"",A2,"")</f>
        <v/>
      </c>
      <c r="B14" t="str">
        <f>IF(C14&lt;&gt;"",B2,"")</f>
        <v/>
      </c>
      <c r="C14" s="56" t="str">
        <f>IF(Sheet1!B33&lt;&gt;"",Sheet1!B33,"")</f>
        <v/>
      </c>
      <c r="D14" t="str">
        <f>IF(C14&lt;&gt;"",D2,"")</f>
        <v/>
      </c>
      <c r="E14" s="61" t="str">
        <f>IF(C14&lt;&gt;"",IF(Sheet1!D33="ABS",0,Sheet1!D33),"")</f>
        <v/>
      </c>
      <c r="F14" s="61" t="str">
        <f>IF(C14&lt;&gt;"",IF(Sheet1!F33="ABS","A", Sheet1!F33),"")</f>
        <v/>
      </c>
      <c r="G14" s="61" t="str">
        <f>IF(C13&lt;&gt;"",IF(Sheet1!H33="ABS","A", Sheet1!H33),"")</f>
        <v/>
      </c>
      <c r="H14" s="61" t="str">
        <f>IF(C13&lt;&gt;"",IF(Sheet1!J33="ABS","A", Sheet1!J33),"")</f>
        <v/>
      </c>
      <c r="I14" s="61" t="str">
        <f>IF(C14&lt;&gt;"",IF(Sheet1!J33="ABS","A",SUM(Sheet1!H33,Sheet1!J33)),"")</f>
        <v/>
      </c>
      <c r="J14" s="61" t="str">
        <f>IF(C13&lt;&gt;"",IF(Sheet1!N33="ABS","A", Sheet1!N33),"")</f>
        <v/>
      </c>
      <c r="K14" t="str">
        <f>IF(C14&lt;&gt;"",IF(Sheet1!O17=50,1,IF(Sheet1!O17=100,2,IF(Sheet1!O17=150,3,IF(Sheet1!O17=200,4)))),"")</f>
        <v/>
      </c>
      <c r="L14" t="str">
        <f>IF(C14&lt;&gt;"",L2,"")</f>
        <v/>
      </c>
    </row>
    <row r="15" spans="1:12">
      <c r="A15" t="str">
        <f>IF(C15&lt;&gt;"",A2,"")</f>
        <v/>
      </c>
      <c r="B15" t="str">
        <f>IF(C15&lt;&gt;"",B2,"")</f>
        <v/>
      </c>
      <c r="C15" s="56" t="str">
        <f>IF(Sheet1!B34&lt;&gt;"",Sheet1!B34,"")</f>
        <v/>
      </c>
      <c r="D15" t="str">
        <f>IF(C15&lt;&gt;"",D2,"")</f>
        <v/>
      </c>
      <c r="E15" s="61" t="str">
        <f>IF(C15&lt;&gt;"",IF(Sheet1!D34="ABS",0,Sheet1!D34),"")</f>
        <v/>
      </c>
      <c r="F15" s="61" t="str">
        <f>IF(C15&lt;&gt;"",IF(Sheet1!F34="ABS","A", Sheet1!F34),"")</f>
        <v/>
      </c>
      <c r="G15" s="61" t="str">
        <f>IF(C14&lt;&gt;"",IF(Sheet1!H34="ABS","A", Sheet1!H34),"")</f>
        <v/>
      </c>
      <c r="H15" s="61" t="str">
        <f>IF(C14&lt;&gt;"",IF(Sheet1!J34="ABS","A", Sheet1!J34),"")</f>
        <v/>
      </c>
      <c r="I15" s="61" t="str">
        <f>IF(C15&lt;&gt;"",IF(Sheet1!J34="ABS","A",SUM(Sheet1!H34,Sheet1!J34)),"")</f>
        <v/>
      </c>
      <c r="J15" s="61" t="str">
        <f>IF(C14&lt;&gt;"",IF(Sheet1!N34="ABS","A", Sheet1!N34),"")</f>
        <v/>
      </c>
      <c r="K15" t="str">
        <f>IF(C15&lt;&gt;"",IF(Sheet1!O17=50,1,IF(Sheet1!O17=100,2,IF(Sheet1!O17=150,3,IF(Sheet1!O17=200,4)))),"")</f>
        <v/>
      </c>
      <c r="L15" t="str">
        <f>IF(C15&lt;&gt;"",L2,"")</f>
        <v/>
      </c>
    </row>
    <row r="16" spans="1:12">
      <c r="A16" t="str">
        <f>IF(C16&lt;&gt;"",A2,"")</f>
        <v/>
      </c>
      <c r="B16" t="str">
        <f>IF(C16&lt;&gt;"",B2,"")</f>
        <v/>
      </c>
      <c r="C16" s="56" t="str">
        <f>IF(Sheet1!B35&lt;&gt;"",Sheet1!B35,"")</f>
        <v/>
      </c>
      <c r="D16" t="str">
        <f>IF(C16&lt;&gt;"",D2,"")</f>
        <v/>
      </c>
      <c r="E16" s="61" t="str">
        <f>IF(C16&lt;&gt;"",IF(Sheet1!D35="ABS",0,Sheet1!D35),"")</f>
        <v/>
      </c>
      <c r="F16" s="61" t="str">
        <f>IF(C16&lt;&gt;"",IF(Sheet1!F35="ABS","A", Sheet1!F35),"")</f>
        <v/>
      </c>
      <c r="G16" s="61" t="str">
        <f>IF(C15&lt;&gt;"",IF(Sheet1!H35="ABS","A", Sheet1!H35),"")</f>
        <v/>
      </c>
      <c r="H16" s="61" t="str">
        <f>IF(C15&lt;&gt;"",IF(Sheet1!J35="ABS","A", Sheet1!J35),"")</f>
        <v/>
      </c>
      <c r="I16" s="61" t="str">
        <f>IF(C16&lt;&gt;"",IF(Sheet1!J35="ABS","A",SUM(Sheet1!H35,Sheet1!J35)),"")</f>
        <v/>
      </c>
      <c r="J16" s="61" t="str">
        <f>IF(C15&lt;&gt;"",IF(Sheet1!N35="ABS","A", Sheet1!N35),"")</f>
        <v/>
      </c>
      <c r="K16" t="str">
        <f>IF(C16&lt;&gt;"",IF(Sheet1!O17=50,1,IF(Sheet1!O17=100,2,IF(Sheet1!O17=150,3,IF(Sheet1!O17=200,4)))),"")</f>
        <v/>
      </c>
      <c r="L16" t="str">
        <f>IF(C16&lt;&gt;"",L2,"")</f>
        <v/>
      </c>
    </row>
    <row r="17" spans="1:12">
      <c r="A17" t="str">
        <f>IF(C17&lt;&gt;"",A2,"")</f>
        <v/>
      </c>
      <c r="B17" t="str">
        <f>IF(C17&lt;&gt;"",B2,"")</f>
        <v/>
      </c>
      <c r="C17" s="56" t="str">
        <f>IF(Sheet1!B36&lt;&gt;"",Sheet1!B36,"")</f>
        <v/>
      </c>
      <c r="D17" t="str">
        <f>IF(C17&lt;&gt;"",D2,"")</f>
        <v/>
      </c>
      <c r="E17" s="61" t="str">
        <f>IF(C17&lt;&gt;"",IF(Sheet1!D36="ABS",0,Sheet1!D36),"")</f>
        <v/>
      </c>
      <c r="F17" s="61" t="str">
        <f>IF(C17&lt;&gt;"",IF(Sheet1!F36="ABS","A", Sheet1!F36),"")</f>
        <v/>
      </c>
      <c r="G17" s="61" t="str">
        <f>IF(C16&lt;&gt;"",IF(Sheet1!H36="ABS","A", Sheet1!H36),"")</f>
        <v/>
      </c>
      <c r="H17" s="61" t="str">
        <f>IF(C16&lt;&gt;"",IF(Sheet1!J36="ABS","A", Sheet1!J36),"")</f>
        <v/>
      </c>
      <c r="I17" s="61" t="str">
        <f>IF(C17&lt;&gt;"",IF(Sheet1!J36="ABS","A",SUM(Sheet1!H36,Sheet1!J36)),"")</f>
        <v/>
      </c>
      <c r="J17" s="61" t="str">
        <f>IF(C16&lt;&gt;"",IF(Sheet1!N36="ABS","A", Sheet1!N36),"")</f>
        <v/>
      </c>
      <c r="K17" t="str">
        <f>IF(C17&lt;&gt;"",IF(Sheet1!O17=50,1,IF(Sheet1!O17=100,2,IF(Sheet1!O17=150,3,IF(Sheet1!O17=200,4)))),"")</f>
        <v/>
      </c>
      <c r="L17" t="str">
        <f>IF(C17&lt;&gt;"",L2,"")</f>
        <v/>
      </c>
    </row>
    <row r="18" spans="1:12">
      <c r="A18" t="str">
        <f>IF(C18&lt;&gt;"",A2,"")</f>
        <v/>
      </c>
      <c r="B18" t="str">
        <f>IF(C18&lt;&gt;"",B2,"")</f>
        <v/>
      </c>
      <c r="C18" s="56" t="str">
        <f>IF(Sheet1!B37&lt;&gt;"",Sheet1!B37,"")</f>
        <v/>
      </c>
      <c r="D18" t="str">
        <f>IF(C18&lt;&gt;"",D2,"")</f>
        <v/>
      </c>
      <c r="E18" s="61" t="str">
        <f>IF(C18&lt;&gt;"",IF(Sheet1!D37="ABS",0,Sheet1!D37),"")</f>
        <v/>
      </c>
      <c r="F18" s="61" t="str">
        <f>IF(C18&lt;&gt;"",IF(Sheet1!F37="ABS","A", Sheet1!F37),"")</f>
        <v/>
      </c>
      <c r="G18" s="61" t="str">
        <f>IF(C17&lt;&gt;"",IF(Sheet1!H37="ABS","A", Sheet1!H37),"")</f>
        <v/>
      </c>
      <c r="H18" s="61" t="str">
        <f>IF(C17&lt;&gt;"",IF(Sheet1!J37="ABS","A", Sheet1!J37),"")</f>
        <v/>
      </c>
      <c r="I18" s="61" t="str">
        <f>IF(C18&lt;&gt;"",IF(Sheet1!J37="ABS","A",SUM(Sheet1!H37,Sheet1!J37)),"")</f>
        <v/>
      </c>
      <c r="J18" s="61" t="str">
        <f>IF(C17&lt;&gt;"",IF(Sheet1!N37="ABS","A", Sheet1!N37),"")</f>
        <v/>
      </c>
      <c r="K18" t="str">
        <f>IF(C18&lt;&gt;"",IF(Sheet1!O17=50,1,IF(Sheet1!O17=100,2,IF(Sheet1!O17=150,3,IF(Sheet1!O17=200,4)))),"")</f>
        <v/>
      </c>
      <c r="L18" t="str">
        <f>IF(C18&lt;&gt;"",L2,"")</f>
        <v/>
      </c>
    </row>
    <row r="19" spans="1:12">
      <c r="A19" t="str">
        <f>IF(C19&lt;&gt;"",A2,"")</f>
        <v/>
      </c>
      <c r="B19" t="str">
        <f>IF(C19&lt;&gt;"",B2,"")</f>
        <v/>
      </c>
      <c r="C19" s="56" t="str">
        <f>IF(Sheet1!B38&lt;&gt;"",Sheet1!B38,"")</f>
        <v/>
      </c>
      <c r="D19" t="str">
        <f>IF(C19&lt;&gt;"",D2,"")</f>
        <v/>
      </c>
      <c r="E19" s="61" t="str">
        <f>IF(C19&lt;&gt;"",IF(Sheet1!D38="ABS",0,Sheet1!D38),"")</f>
        <v/>
      </c>
      <c r="F19" s="61" t="str">
        <f>IF(C19&lt;&gt;"",IF(Sheet1!F38="ABS","A", Sheet1!F38),"")</f>
        <v/>
      </c>
      <c r="G19" s="61" t="str">
        <f>IF(C18&lt;&gt;"",IF(Sheet1!H38="ABS","A", Sheet1!H38),"")</f>
        <v/>
      </c>
      <c r="H19" s="61" t="str">
        <f>IF(C18&lt;&gt;"",IF(Sheet1!J38="ABS","A", Sheet1!J38),"")</f>
        <v/>
      </c>
      <c r="I19" s="61" t="str">
        <f>IF(C19&lt;&gt;"",IF(Sheet1!J38="ABS","A",SUM(Sheet1!H38,Sheet1!J38)),"")</f>
        <v/>
      </c>
      <c r="J19" s="61" t="str">
        <f>IF(C18&lt;&gt;"",IF(Sheet1!N38="ABS","A", Sheet1!N38),"")</f>
        <v/>
      </c>
      <c r="K19" t="str">
        <f>IF(C19&lt;&gt;"",IF(Sheet1!O17=50,1,IF(Sheet1!O17=100,2,IF(Sheet1!O17=150,3,IF(Sheet1!O17=200,4)))),"")</f>
        <v/>
      </c>
      <c r="L19" t="str">
        <f>IF(C19&lt;&gt;"",L2,"")</f>
        <v/>
      </c>
    </row>
    <row r="20" spans="1:12">
      <c r="A20" t="str">
        <f>IF(C20&lt;&gt;"",A2,"")</f>
        <v/>
      </c>
      <c r="B20" t="str">
        <f>IF(C20&lt;&gt;"",B2,"")</f>
        <v/>
      </c>
      <c r="C20" s="56" t="str">
        <f>IF(Sheet1!B39&lt;&gt;"",Sheet1!B39,"")</f>
        <v/>
      </c>
      <c r="D20" t="str">
        <f>IF(C20&lt;&gt;"",D2,"")</f>
        <v/>
      </c>
      <c r="E20" s="61" t="str">
        <f>IF(C20&lt;&gt;"",IF(Sheet1!D39="ABS",0,Sheet1!D39),"")</f>
        <v/>
      </c>
      <c r="F20" s="61" t="str">
        <f>IF(C20&lt;&gt;"",IF(Sheet1!F39="ABS","A", Sheet1!F39),"")</f>
        <v/>
      </c>
      <c r="G20" s="61" t="str">
        <f>IF(C19&lt;&gt;"",IF(Sheet1!H39="ABS","A", Sheet1!H39),"")</f>
        <v/>
      </c>
      <c r="H20" s="61" t="str">
        <f>IF(C19&lt;&gt;"",IF(Sheet1!J39="ABS","A", Sheet1!J39),"")</f>
        <v/>
      </c>
      <c r="I20" s="61" t="str">
        <f>IF(C20&lt;&gt;"",IF(Sheet1!J39="ABS","A",SUM(Sheet1!H39,Sheet1!J39)),"")</f>
        <v/>
      </c>
      <c r="J20" s="61" t="str">
        <f>IF(C19&lt;&gt;"",IF(Sheet1!N39="ABS","A", Sheet1!N39),"")</f>
        <v/>
      </c>
      <c r="K20" t="str">
        <f>IF(C20&lt;&gt;"",IF(Sheet1!O17=50,1,IF(Sheet1!O17=100,2,IF(Sheet1!O17=150,3,IF(Sheet1!O17=200,4)))),"")</f>
        <v/>
      </c>
      <c r="L20" t="str">
        <f>IF(C20&lt;&gt;"",L2,"")</f>
        <v/>
      </c>
    </row>
    <row r="21" spans="1:12">
      <c r="A21" t="str">
        <f>IF(C21&lt;&gt;"",A2,"")</f>
        <v/>
      </c>
      <c r="B21" t="str">
        <f>IF(C21&lt;&gt;"",B2,"")</f>
        <v/>
      </c>
      <c r="C21" s="56" t="str">
        <f>IF(Sheet1!B40&lt;&gt;"",Sheet1!B40,"")</f>
        <v/>
      </c>
      <c r="D21" t="str">
        <f>IF(C21&lt;&gt;"",D2,"")</f>
        <v/>
      </c>
      <c r="E21" s="61" t="str">
        <f>IF(C21&lt;&gt;"",IF(Sheet1!D40="ABS",0,Sheet1!D40),"")</f>
        <v/>
      </c>
      <c r="F21" s="61" t="str">
        <f>IF(C21&lt;&gt;"",IF(Sheet1!F40="ABS","A", Sheet1!F40),"")</f>
        <v/>
      </c>
      <c r="G21" s="61" t="str">
        <f>IF(C20&lt;&gt;"",IF(Sheet1!H40="ABS","A", Sheet1!H40),"")</f>
        <v/>
      </c>
      <c r="H21" s="61" t="str">
        <f>IF(C20&lt;&gt;"",IF(Sheet1!J40="ABS","A", Sheet1!J40),"")</f>
        <v/>
      </c>
      <c r="I21" s="61" t="str">
        <f>IF(C21&lt;&gt;"",IF(Sheet1!J40="ABS","A",SUM(Sheet1!H40,Sheet1!J40)),"")</f>
        <v/>
      </c>
      <c r="J21" s="61" t="str">
        <f>IF(C20&lt;&gt;"",IF(Sheet1!N40="ABS","A", Sheet1!N40),"")</f>
        <v/>
      </c>
      <c r="K21" t="str">
        <f>IF(C21&lt;&gt;"",IF(Sheet1!O17=50,1,IF(Sheet1!O17=100,2,IF(Sheet1!O17=150,3,IF(Sheet1!O17=200,4)))),"")</f>
        <v/>
      </c>
      <c r="L21" t="str">
        <f>IF(C21&lt;&gt;"",L2,"")</f>
        <v/>
      </c>
    </row>
    <row r="22" spans="1:12">
      <c r="A22" s="58" t="str">
        <f>IF(C22&lt;&gt;"",A2,"")</f>
        <v/>
      </c>
      <c r="B22" s="58" t="str">
        <f>IF(C22&lt;&gt;"",B2,"")</f>
        <v/>
      </c>
      <c r="C22" s="57" t="str">
        <f>IF(Sheet2!B21&lt;&gt;"",Sheet2!B21,"")</f>
        <v/>
      </c>
      <c r="D22" s="58" t="str">
        <f>IF(C22&lt;&gt;"",D2,"")</f>
        <v/>
      </c>
      <c r="E22" s="60" t="str">
        <f>IF(C2&lt;&gt;"",IF(Sheet2!D21="ABS",0,Sheet2!D21),"")</f>
        <v/>
      </c>
      <c r="F22" s="60" t="str">
        <f>IF(C2&lt;&gt;"",IF(Sheet2!F21="ABS","A", Sheet2!F21),"")</f>
        <v/>
      </c>
      <c r="G22" s="60" t="str">
        <f>IF(C2&lt;&gt;"",IF(Sheet2!H21="ABS","A", Sheet2!H21),"")</f>
        <v/>
      </c>
      <c r="H22" s="60" t="str">
        <f>IF(C2&lt;&gt;"",IF(Sheet2!J21="ABS","A", Sheet2!J21),"")</f>
        <v/>
      </c>
      <c r="I22" s="60" t="str">
        <f>IF(C2&lt;&gt;"",IF(Sheet2!J21="ABS","A",SUM(Sheet2!H21,Sheet2!J21)),"")</f>
        <v/>
      </c>
      <c r="J22" s="60" t="str">
        <f>IF(C2&lt;&gt;"",IF(Sheet2!N21="ABS","A", Sheet2!N21),"")</f>
        <v/>
      </c>
      <c r="K22" t="str">
        <f>IF(C21&lt;&gt;"",IF(Sheet1!O17=50,1,IF(Sheet1!O17=100,2,IF(Sheet1!O17=150,3,IF(Sheet1!O17=200,4)))),"")</f>
        <v/>
      </c>
      <c r="L22" t="str">
        <f>IF(C22&lt;&gt;"",L2,"")</f>
        <v/>
      </c>
    </row>
    <row r="23" spans="1:12">
      <c r="A23" t="str">
        <f>IF(C23&lt;&gt;"",A2,"")</f>
        <v/>
      </c>
      <c r="B23" t="str">
        <f>IF(C23&lt;&gt;"",B2,"")</f>
        <v/>
      </c>
      <c r="C23" t="str">
        <f>IF(Sheet2!B22&lt;&gt;"",Sheet2!B22,"")</f>
        <v/>
      </c>
      <c r="D23" t="str">
        <f>IF(C23&lt;&gt;"",D2,"")</f>
        <v/>
      </c>
      <c r="E23" s="61" t="str">
        <f>IF(C2&lt;&gt;"",IF(Sheet2!D22="ABS",0,Sheet2!D22),"")</f>
        <v/>
      </c>
      <c r="F23" s="61" t="str">
        <f>IF(C2&lt;&gt;"",IF(Sheet2!F22="ABS","A", Sheet2!F22),"")</f>
        <v/>
      </c>
      <c r="G23" s="61" t="str">
        <f>IF(C2&lt;&gt;"",IF(Sheet2!H22="ABS","A", Sheet2!H22),"")</f>
        <v/>
      </c>
      <c r="H23" s="61" t="str">
        <f>IF(C2&lt;&gt;"",IF(Sheet2!J22="ABS","A", Sheet2!J22),"")</f>
        <v/>
      </c>
      <c r="I23" s="61" t="str">
        <f>IF(C2&lt;&gt;"",IF(Sheet2!J22="ABS","A",SUM(Sheet2!H22,Sheet2!J22)),"")</f>
        <v/>
      </c>
      <c r="J23" s="61" t="str">
        <f>IF(C2&lt;&gt;"",IF(Sheet2!N22="ABS","A", Sheet2!N22),"")</f>
        <v/>
      </c>
      <c r="K23" t="str">
        <f>IF(C21&lt;&gt;"",IF(Sheet1!O17=50,1,IF(Sheet1!O17=100,2,IF(Sheet1!O17=150,3,IF(Sheet1!O17=200,4)))),"")</f>
        <v/>
      </c>
      <c r="L23" t="str">
        <f>IF(C23&lt;&gt;"",L2,"")</f>
        <v/>
      </c>
    </row>
    <row r="24" spans="1:12">
      <c r="A24" t="str">
        <f>IF(C24&lt;&gt;"",A2,"")</f>
        <v/>
      </c>
      <c r="B24" t="str">
        <f>IF(C24&lt;&gt;"",B2,"")</f>
        <v/>
      </c>
      <c r="C24" t="str">
        <f>IF(Sheet2!B23&lt;&gt;"",Sheet2!B23,"")</f>
        <v/>
      </c>
      <c r="D24" t="str">
        <f>IF(C24&lt;&gt;"",D2,"")</f>
        <v/>
      </c>
      <c r="E24" s="61" t="str">
        <f>IF(C3&lt;&gt;"",IF(Sheet2!D23="ABS",0,Sheet2!D23),"")</f>
        <v/>
      </c>
      <c r="F24" s="61" t="str">
        <f>IF(C3&lt;&gt;"",IF(Sheet2!F23="ABS","A", Sheet2!F23),"")</f>
        <v/>
      </c>
      <c r="G24" s="61" t="str">
        <f>IF(C3&lt;&gt;"",IF(Sheet2!H23="ABS","A", Sheet2!H23),"")</f>
        <v/>
      </c>
      <c r="H24" s="61" t="str">
        <f>IF(C3&lt;&gt;"",IF(Sheet2!J23="ABS","A", Sheet2!J23),"")</f>
        <v/>
      </c>
      <c r="I24" s="61" t="str">
        <f>IF(C3&lt;&gt;"",IF(Sheet2!J23="ABS","A",SUM(Sheet2!H23,Sheet2!J23)),"")</f>
        <v/>
      </c>
      <c r="J24" s="61" t="str">
        <f>IF(C3&lt;&gt;"",IF(Sheet2!N23="ABS","A", Sheet2!N23),"")</f>
        <v/>
      </c>
      <c r="K24" t="str">
        <f>IF(C21&lt;&gt;"",IF(Sheet1!O17=50,1,IF(Sheet1!O17=100,2,IF(Sheet1!O17=150,3,IF(Sheet1!O17=200,4)))),"")</f>
        <v/>
      </c>
      <c r="L24" t="str">
        <f>IF(C24&lt;&gt;"",L2,"")</f>
        <v/>
      </c>
    </row>
    <row r="25" spans="1:12">
      <c r="A25" t="str">
        <f>IF(C25&lt;&gt;"",A2,"")</f>
        <v/>
      </c>
      <c r="B25" t="str">
        <f>IF(C25&lt;&gt;"",B2,"")</f>
        <v/>
      </c>
      <c r="C25" t="str">
        <f>IF(Sheet2!B24&lt;&gt;"",Sheet2!B24,"")</f>
        <v/>
      </c>
      <c r="D25" t="str">
        <f>IF(C25&lt;&gt;"",D2,"")</f>
        <v/>
      </c>
      <c r="E25" s="61" t="str">
        <f>IF(C4&lt;&gt;"",IF(Sheet2!D24="ABS",0,Sheet2!D24),"")</f>
        <v/>
      </c>
      <c r="F25" s="61" t="str">
        <f>IF(C4&lt;&gt;"",IF(Sheet2!F24="ABS","A", Sheet2!F24),"")</f>
        <v/>
      </c>
      <c r="G25" s="61" t="str">
        <f>IF(C4&lt;&gt;"",IF(Sheet2!H24="ABS","A", Sheet2!H24),"")</f>
        <v/>
      </c>
      <c r="H25" s="61" t="str">
        <f>IF(C4&lt;&gt;"",IF(Sheet2!J24="ABS","A", Sheet2!J24),"")</f>
        <v/>
      </c>
      <c r="I25" s="61" t="str">
        <f>IF(C4&lt;&gt;"",IF(Sheet2!J24="ABS","A",SUM(Sheet2!H24,Sheet2!J24)),"")</f>
        <v/>
      </c>
      <c r="J25" s="61" t="str">
        <f>IF(C4&lt;&gt;"",IF(Sheet2!N24="ABS","A", Sheet2!N24),"")</f>
        <v/>
      </c>
      <c r="K25" t="str">
        <f>IF(C21&lt;&gt;"",IF(Sheet1!O17=50,1,IF(Sheet1!O17=100,2,IF(Sheet1!O17=150,3,IF(Sheet1!O17=200,4)))),"")</f>
        <v/>
      </c>
      <c r="L25" t="str">
        <f>IF(C25&lt;&gt;"",L2,"")</f>
        <v/>
      </c>
    </row>
    <row r="26" spans="1:12">
      <c r="A26" t="str">
        <f>IF(C26&lt;&gt;"",A2,"")</f>
        <v/>
      </c>
      <c r="B26" t="str">
        <f>IF(C26&lt;&gt;"",B2,"")</f>
        <v/>
      </c>
      <c r="C26" t="str">
        <f>IF(Sheet2!B25&lt;&gt;"",Sheet2!B25,"")</f>
        <v/>
      </c>
      <c r="D26" t="str">
        <f>IF(C26&lt;&gt;"",D2,"")</f>
        <v/>
      </c>
      <c r="E26" s="61" t="str">
        <f>IF(C5&lt;&gt;"",IF(Sheet2!D25="ABS",0,Sheet2!D25),"")</f>
        <v/>
      </c>
      <c r="F26" s="61" t="str">
        <f>IF(C5&lt;&gt;"",IF(Sheet2!F25="ABS","A", Sheet2!F25),"")</f>
        <v/>
      </c>
      <c r="G26" s="61" t="str">
        <f>IF(C5&lt;&gt;"",IF(Sheet2!H25="ABS","A", Sheet2!H25),"")</f>
        <v/>
      </c>
      <c r="H26" s="61" t="str">
        <f>IF(C5&lt;&gt;"",IF(Sheet2!J25="ABS","A", Sheet2!J25),"")</f>
        <v/>
      </c>
      <c r="I26" s="61" t="str">
        <f>IF(C5&lt;&gt;"",IF(Sheet2!J25="ABS","A",SUM(Sheet2!H25,Sheet2!J25)),"")</f>
        <v/>
      </c>
      <c r="J26" s="61" t="str">
        <f>IF(C5&lt;&gt;"",IF(Sheet2!N25="ABS","A", Sheet2!N25),"")</f>
        <v/>
      </c>
      <c r="K26" t="str">
        <f>IF(C21&lt;&gt;"",IF(Sheet1!O17=50,1,IF(Sheet1!O17=100,2,IF(Sheet1!O17=150,3,IF(Sheet1!O17=200,4)))),"")</f>
        <v/>
      </c>
      <c r="L26" t="str">
        <f>IF(C26&lt;&gt;"",L2,"")</f>
        <v/>
      </c>
    </row>
    <row r="27" spans="1:12">
      <c r="A27" t="str">
        <f>IF(C27&lt;&gt;"",A2,"")</f>
        <v/>
      </c>
      <c r="B27" t="str">
        <f>IF(C27&lt;&gt;"",B2,"")</f>
        <v/>
      </c>
      <c r="C27" t="str">
        <f>IF(Sheet2!B26&lt;&gt;"",Sheet2!B26,"")</f>
        <v/>
      </c>
      <c r="D27" t="str">
        <f>IF(C27&lt;&gt;"",D2,"")</f>
        <v/>
      </c>
      <c r="E27" s="61" t="str">
        <f>IF(C6&lt;&gt;"",IF(Sheet2!D26="ABS",0,Sheet2!D26),"")</f>
        <v/>
      </c>
      <c r="F27" s="61" t="str">
        <f>IF(C6&lt;&gt;"",IF(Sheet2!F26="ABS","A", Sheet2!F26),"")</f>
        <v/>
      </c>
      <c r="G27" s="61" t="str">
        <f>IF(C6&lt;&gt;"",IF(Sheet2!H26="ABS","A", Sheet2!H26),"")</f>
        <v/>
      </c>
      <c r="H27" s="61" t="str">
        <f>IF(C6&lt;&gt;"",IF(Sheet2!J26="ABS","A", Sheet2!J26),"")</f>
        <v/>
      </c>
      <c r="I27" s="61" t="str">
        <f>IF(C6&lt;&gt;"",IF(Sheet2!J26="ABS","A",SUM(Sheet2!H26,Sheet2!J26)),"")</f>
        <v/>
      </c>
      <c r="J27" s="61" t="str">
        <f>IF(C6&lt;&gt;"",IF(Sheet2!N26="ABS","A", Sheet2!N26),"")</f>
        <v/>
      </c>
      <c r="K27" t="str">
        <f>IF(C21&lt;&gt;"",IF(Sheet1!O17=50,1,IF(Sheet1!O17=100,2,IF(Sheet1!O17=150,3,IF(Sheet1!O17=200,4)))),"")</f>
        <v/>
      </c>
      <c r="L27" t="str">
        <f>IF(C27&lt;&gt;"",L2,"")</f>
        <v/>
      </c>
    </row>
    <row r="28" spans="1:12">
      <c r="A28" t="str">
        <f>IF(C28&lt;&gt;"",A2,"")</f>
        <v/>
      </c>
      <c r="B28" t="str">
        <f>IF(C28&lt;&gt;"",B2,"")</f>
        <v/>
      </c>
      <c r="C28" t="str">
        <f>IF(Sheet2!B27&lt;&gt;"",Sheet2!B27,"")</f>
        <v/>
      </c>
      <c r="D28" t="str">
        <f>IF(C28&lt;&gt;"",D2,"")</f>
        <v/>
      </c>
      <c r="E28" s="61" t="str">
        <f>IF(C7&lt;&gt;"",IF(Sheet2!D27="ABS",0,Sheet2!D27),"")</f>
        <v/>
      </c>
      <c r="F28" s="61" t="str">
        <f>IF(C7&lt;&gt;"",IF(Sheet2!F27="ABS","A", Sheet2!F27),"")</f>
        <v/>
      </c>
      <c r="G28" s="61" t="str">
        <f>IF(C7&lt;&gt;"",IF(Sheet2!H27="ABS","A", Sheet2!H27),"")</f>
        <v/>
      </c>
      <c r="H28" s="61" t="str">
        <f>IF(C7&lt;&gt;"",IF(Sheet2!J27="ABS","A", Sheet2!J27),"")</f>
        <v/>
      </c>
      <c r="I28" s="61" t="str">
        <f>IF(C7&lt;&gt;"",IF(Sheet2!J27="ABS","A",SUM(Sheet2!H27,Sheet2!J27)),"")</f>
        <v/>
      </c>
      <c r="J28" s="61" t="str">
        <f>IF(C7&lt;&gt;"",IF(Sheet2!N27="ABS","A", Sheet2!N27),"")</f>
        <v/>
      </c>
      <c r="K28" t="str">
        <f>IF(C21&lt;&gt;"",IF(Sheet1!O17=50,1,IF(Sheet1!O17=100,2,IF(Sheet1!O17=150,3,IF(Sheet1!O17=200,4)))),"")</f>
        <v/>
      </c>
      <c r="L28" t="str">
        <f>IF(C28&lt;&gt;"",L2,"")</f>
        <v/>
      </c>
    </row>
    <row r="29" spans="1:12">
      <c r="A29" t="str">
        <f>IF(C29&lt;&gt;"",A2,"")</f>
        <v/>
      </c>
      <c r="B29" t="str">
        <f>IF(C29&lt;&gt;"",B2,"")</f>
        <v/>
      </c>
      <c r="C29" t="str">
        <f>IF(Sheet2!B28&lt;&gt;"",Sheet2!B28,"")</f>
        <v/>
      </c>
      <c r="D29" t="str">
        <f>IF(C29&lt;&gt;"",D2,"")</f>
        <v/>
      </c>
      <c r="E29" s="61" t="str">
        <f>IF(C8&lt;&gt;"",IF(Sheet2!D28="ABS",0,Sheet2!D28),"")</f>
        <v/>
      </c>
      <c r="F29" s="61" t="str">
        <f>IF(C8&lt;&gt;"",IF(Sheet2!F28="ABS","A", Sheet2!F28),"")</f>
        <v/>
      </c>
      <c r="G29" s="61" t="str">
        <f>IF(C8&lt;&gt;"",IF(Sheet2!H28="ABS","A", Sheet2!H28),"")</f>
        <v/>
      </c>
      <c r="H29" s="61" t="str">
        <f>IF(C8&lt;&gt;"",IF(Sheet2!J28="ABS","A", Sheet2!J28),"")</f>
        <v/>
      </c>
      <c r="I29" s="61" t="str">
        <f>IF(C8&lt;&gt;"",IF(Sheet2!J28="ABS","A",SUM(Sheet2!H28,Sheet2!J28)),"")</f>
        <v/>
      </c>
      <c r="J29" s="61" t="str">
        <f>IF(C8&lt;&gt;"",IF(Sheet2!N28="ABS","A", Sheet2!N28),"")</f>
        <v/>
      </c>
      <c r="K29" t="str">
        <f>IF(C21&lt;&gt;"",IF(Sheet1!O17=50,1,IF(Sheet1!O17=100,2,IF(Sheet1!O17=150,3,IF(Sheet1!O17=200,4)))),"")</f>
        <v/>
      </c>
      <c r="L29" t="str">
        <f>IF(C29&lt;&gt;"",L2,"")</f>
        <v/>
      </c>
    </row>
    <row r="30" spans="1:12">
      <c r="A30" t="str">
        <f>IF(C30&lt;&gt;"",A2,"")</f>
        <v/>
      </c>
      <c r="B30" t="str">
        <f>IF(C30&lt;&gt;"",B2,"")</f>
        <v/>
      </c>
      <c r="C30" t="str">
        <f>IF(Sheet2!B29&lt;&gt;"",Sheet2!B29,"")</f>
        <v/>
      </c>
      <c r="D30" t="str">
        <f>IF(C30&lt;&gt;"",D2,"")</f>
        <v/>
      </c>
      <c r="E30" s="61" t="str">
        <f>IF(C9&lt;&gt;"",IF(Sheet2!D29="ABS",0,Sheet2!D29),"")</f>
        <v/>
      </c>
      <c r="F30" s="61" t="str">
        <f>IF(C9&lt;&gt;"",IF(Sheet2!F29="ABS","A", Sheet2!F29),"")</f>
        <v/>
      </c>
      <c r="G30" s="61" t="str">
        <f>IF(C9&lt;&gt;"",IF(Sheet2!H29="ABS","A", Sheet2!H29),"")</f>
        <v/>
      </c>
      <c r="H30" s="61" t="str">
        <f>IF(C9&lt;&gt;"",IF(Sheet2!J29="ABS","A", Sheet2!J29),"")</f>
        <v/>
      </c>
      <c r="I30" s="61" t="str">
        <f>IF(C9&lt;&gt;"",IF(Sheet2!J29="ABS","A",SUM(Sheet2!H29,Sheet2!J29)),"")</f>
        <v/>
      </c>
      <c r="J30" s="61" t="str">
        <f>IF(C9&lt;&gt;"",IF(Sheet2!N29="ABS","A", Sheet2!N29),"")</f>
        <v/>
      </c>
      <c r="K30" t="str">
        <f>IF(C21&lt;&gt;"",IF(Sheet1!O17=50,1,IF(Sheet1!O17=100,2,IF(Sheet1!O17=150,3,IF(Sheet1!O17=200,4)))),"")</f>
        <v/>
      </c>
      <c r="L30" t="str">
        <f>IF(C30&lt;&gt;"",L2,"")</f>
        <v/>
      </c>
    </row>
    <row r="31" spans="1:12">
      <c r="A31" t="str">
        <f>IF(C31&lt;&gt;"",A2,"")</f>
        <v/>
      </c>
      <c r="B31" t="str">
        <f>IF(C31&lt;&gt;"",B2,"")</f>
        <v/>
      </c>
      <c r="C31" t="str">
        <f>IF(Sheet2!B30&lt;&gt;"",Sheet2!B30,"")</f>
        <v/>
      </c>
      <c r="D31" t="str">
        <f>IF(C31&lt;&gt;"",D2,"")</f>
        <v/>
      </c>
      <c r="E31" s="61" t="str">
        <f>IF(C10&lt;&gt;"",IF(Sheet2!D30="ABS",0,Sheet2!D30),"")</f>
        <v/>
      </c>
      <c r="F31" s="61" t="str">
        <f>IF(C10&lt;&gt;"",IF(Sheet2!F30="ABS","A", Sheet2!F30),"")</f>
        <v/>
      </c>
      <c r="G31" s="61" t="str">
        <f>IF(C10&lt;&gt;"",IF(Sheet2!H30="ABS","A", Sheet2!H30),"")</f>
        <v/>
      </c>
      <c r="H31" s="61" t="str">
        <f>IF(C10&lt;&gt;"",IF(Sheet2!J30="ABS","A", Sheet2!J30),"")</f>
        <v/>
      </c>
      <c r="I31" s="61" t="str">
        <f>IF(C10&lt;&gt;"",IF(Sheet2!J30="ABS","A",SUM(Sheet2!H30,Sheet2!J30)),"")</f>
        <v/>
      </c>
      <c r="J31" s="61" t="str">
        <f>IF(C10&lt;&gt;"",IF(Sheet2!N30="ABS","A", Sheet2!N30),"")</f>
        <v/>
      </c>
      <c r="K31" t="str">
        <f>IF(C21&lt;&gt;"",IF(Sheet1!O17=50,1,IF(Sheet1!O17=100,2,IF(Sheet1!O17=150,3,IF(Sheet1!O17=200,4)))),"")</f>
        <v/>
      </c>
      <c r="L31" t="str">
        <f>IF(C31&lt;&gt;"",L2,"")</f>
        <v/>
      </c>
    </row>
    <row r="32" spans="1:12">
      <c r="A32" t="str">
        <f>IF(C32&lt;&gt;"",A2,"")</f>
        <v/>
      </c>
      <c r="B32" t="str">
        <f>IF(C32&lt;&gt;"",B2,"")</f>
        <v/>
      </c>
      <c r="C32" t="str">
        <f>IF(Sheet2!B31&lt;&gt;"",Sheet2!B31,"")</f>
        <v/>
      </c>
      <c r="D32" t="str">
        <f>IF(C32&lt;&gt;"",D2,"")</f>
        <v/>
      </c>
      <c r="E32" s="61" t="str">
        <f>IF(C11&lt;&gt;"",IF(Sheet2!D31="ABS",0,Sheet2!D31),"")</f>
        <v/>
      </c>
      <c r="F32" s="61" t="str">
        <f>IF(C11&lt;&gt;"",IF(Sheet2!F31="ABS","A", Sheet2!F31),"")</f>
        <v/>
      </c>
      <c r="G32" s="61" t="str">
        <f>IF(C11&lt;&gt;"",IF(Sheet2!H31="ABS","A", Sheet2!H31),"")</f>
        <v/>
      </c>
      <c r="H32" s="61" t="str">
        <f>IF(C11&lt;&gt;"",IF(Sheet2!J31="ABS","A", Sheet2!J31),"")</f>
        <v/>
      </c>
      <c r="I32" s="61" t="str">
        <f>IF(C11&lt;&gt;"",IF(Sheet2!J31="ABS","A",SUM(Sheet2!H31,Sheet2!J31)),"")</f>
        <v/>
      </c>
      <c r="J32" s="61" t="str">
        <f>IF(C11&lt;&gt;"",IF(Sheet2!N31="ABS","A", Sheet2!N31),"")</f>
        <v/>
      </c>
      <c r="K32" t="str">
        <f>IF(C21&lt;&gt;"",IF(Sheet1!O17=50,1,IF(Sheet1!O17=100,2,IF(Sheet1!O17=150,3,IF(Sheet1!O17=200,4)))),"")</f>
        <v/>
      </c>
      <c r="L32" t="str">
        <f>IF(C32&lt;&gt;"",L2,"")</f>
        <v/>
      </c>
    </row>
    <row r="33" spans="1:12">
      <c r="A33" t="str">
        <f>IF(C33&lt;&gt;"",A2,"")</f>
        <v/>
      </c>
      <c r="B33" t="str">
        <f>IF(C33&lt;&gt;"",B2,"")</f>
        <v/>
      </c>
      <c r="C33" t="str">
        <f>IF(Sheet2!B32&lt;&gt;"",Sheet2!B32,"")</f>
        <v/>
      </c>
      <c r="D33" t="str">
        <f>IF(C33&lt;&gt;"",D2,"")</f>
        <v/>
      </c>
      <c r="E33" s="61" t="str">
        <f>IF(C12&lt;&gt;"",IF(Sheet2!D32="ABS",0,Sheet2!D32),"")</f>
        <v/>
      </c>
      <c r="F33" s="61" t="str">
        <f>IF(C12&lt;&gt;"",IF(Sheet2!F32="ABS","A", Sheet2!F32),"")</f>
        <v/>
      </c>
      <c r="G33" s="61" t="str">
        <f>IF(C12&lt;&gt;"",IF(Sheet2!H32="ABS","A", Sheet2!H32),"")</f>
        <v/>
      </c>
      <c r="H33" s="61" t="str">
        <f>IF(C12&lt;&gt;"",IF(Sheet2!J32="ABS","A", Sheet2!J32),"")</f>
        <v/>
      </c>
      <c r="I33" s="61" t="str">
        <f>IF(C12&lt;&gt;"",IF(Sheet2!J32="ABS","A",SUM(Sheet2!H32,Sheet2!J32)),"")</f>
        <v/>
      </c>
      <c r="J33" s="61" t="str">
        <f>IF(C12&lt;&gt;"",IF(Sheet2!N32="ABS","A", Sheet2!N32),"")</f>
        <v/>
      </c>
      <c r="K33" t="str">
        <f>IF(C21&lt;&gt;"",IF(Sheet1!O17=50,1,IF(Sheet1!O17=100,2,IF(Sheet1!O17=150,3,IF(Sheet1!O17=200,4)))),"")</f>
        <v/>
      </c>
      <c r="L33" t="str">
        <f>IF(C33&lt;&gt;"",L2,"")</f>
        <v/>
      </c>
    </row>
    <row r="34" spans="1:12">
      <c r="A34" t="str">
        <f>IF(C34&lt;&gt;"",A2,"")</f>
        <v/>
      </c>
      <c r="B34" t="str">
        <f>IF(C34&lt;&gt;"",B2,"")</f>
        <v/>
      </c>
      <c r="C34" t="str">
        <f>IF(Sheet2!B33&lt;&gt;"",Sheet2!B33,"")</f>
        <v/>
      </c>
      <c r="D34" t="str">
        <f>IF(C34&lt;&gt;"",D2,"")</f>
        <v/>
      </c>
      <c r="E34" s="61" t="str">
        <f>IF(C13&lt;&gt;"",IF(Sheet2!D33="ABS",0,Sheet2!D33),"")</f>
        <v/>
      </c>
      <c r="F34" s="61" t="str">
        <f>IF(C13&lt;&gt;"",IF(Sheet2!F33="ABS","A", Sheet2!F33),"")</f>
        <v/>
      </c>
      <c r="G34" s="61" t="str">
        <f>IF(C13&lt;&gt;"",IF(Sheet2!H33="ABS","A", Sheet2!H33),"")</f>
        <v/>
      </c>
      <c r="H34" s="61" t="str">
        <f>IF(C13&lt;&gt;"",IF(Sheet2!J33="ABS","A", Sheet2!J33),"")</f>
        <v/>
      </c>
      <c r="I34" s="61" t="str">
        <f>IF(C13&lt;&gt;"",IF(Sheet2!J33="ABS","A",SUM(Sheet2!H33,Sheet2!J33)),"")</f>
        <v/>
      </c>
      <c r="J34" s="61" t="str">
        <f>IF(C13&lt;&gt;"",IF(Sheet2!N33="ABS","A", Sheet2!N33),"")</f>
        <v/>
      </c>
      <c r="K34" t="str">
        <f>IF(C21&lt;&gt;"",IF(Sheet1!O17=50,1,IF(Sheet1!O17=100,2,IF(Sheet1!O17=150,3,IF(Sheet1!O17=200,4)))),"")</f>
        <v/>
      </c>
      <c r="L34" t="str">
        <f>IF(C34&lt;&gt;"",L2,"")</f>
        <v/>
      </c>
    </row>
    <row r="35" spans="1:12">
      <c r="A35" t="str">
        <f>IF(C35&lt;&gt;"",A2,"")</f>
        <v/>
      </c>
      <c r="B35" t="str">
        <f>IF(C35&lt;&gt;"",B2,"")</f>
        <v/>
      </c>
      <c r="C35" t="str">
        <f>IF(Sheet2!B34&lt;&gt;"",Sheet2!B34,"")</f>
        <v/>
      </c>
      <c r="D35" t="str">
        <f>IF(C35&lt;&gt;"",D2,"")</f>
        <v/>
      </c>
      <c r="E35" s="61" t="str">
        <f>IF(C14&lt;&gt;"",IF(Sheet2!D34="ABS",0,Sheet2!D34),"")</f>
        <v/>
      </c>
      <c r="F35" s="61" t="str">
        <f>IF(C14&lt;&gt;"",IF(Sheet2!F34="ABS","A", Sheet2!F34),"")</f>
        <v/>
      </c>
      <c r="G35" s="61" t="str">
        <f>IF(C14&lt;&gt;"",IF(Sheet2!H34="ABS","A", Sheet2!H34),"")</f>
        <v/>
      </c>
      <c r="H35" s="61" t="str">
        <f>IF(C14&lt;&gt;"",IF(Sheet2!J34="ABS","A", Sheet2!J34),"")</f>
        <v/>
      </c>
      <c r="I35" s="61" t="str">
        <f>IF(C14&lt;&gt;"",IF(Sheet2!J34="ABS","A",SUM(Sheet2!H34,Sheet2!J34)),"")</f>
        <v/>
      </c>
      <c r="J35" s="61" t="str">
        <f>IF(C14&lt;&gt;"",IF(Sheet2!N34="ABS","A", Sheet2!N34),"")</f>
        <v/>
      </c>
      <c r="K35" t="str">
        <f>IF(C21&lt;&gt;"",IF(Sheet1!O17=50,1,IF(Sheet1!O17=100,2,IF(Sheet1!O17=150,3,IF(Sheet1!O17=200,4)))),"")</f>
        <v/>
      </c>
      <c r="L35" t="str">
        <f>IF(C35&lt;&gt;"",L2,"")</f>
        <v/>
      </c>
    </row>
    <row r="36" spans="1:12">
      <c r="A36" t="str">
        <f>IF(C36&lt;&gt;"",A2,"")</f>
        <v/>
      </c>
      <c r="B36" t="str">
        <f>IF(C36&lt;&gt;"",B2,"")</f>
        <v/>
      </c>
      <c r="C36" t="str">
        <f>IF(Sheet2!B35&lt;&gt;"",Sheet2!B35,"")</f>
        <v/>
      </c>
      <c r="D36" t="str">
        <f>IF(C36&lt;&gt;"",D2,"")</f>
        <v/>
      </c>
      <c r="E36" s="61" t="str">
        <f>IF(C15&lt;&gt;"",IF(Sheet2!D35="ABS",0,Sheet2!D35),"")</f>
        <v/>
      </c>
      <c r="F36" s="61" t="str">
        <f>IF(C15&lt;&gt;"",IF(Sheet2!F35="ABS","A", Sheet2!F35),"")</f>
        <v/>
      </c>
      <c r="G36" s="61" t="str">
        <f>IF(C15&lt;&gt;"",IF(Sheet2!H35="ABS","A", Sheet2!H35),"")</f>
        <v/>
      </c>
      <c r="H36" s="61" t="str">
        <f>IF(C15&lt;&gt;"",IF(Sheet2!J35="ABS","A", Sheet2!J35),"")</f>
        <v/>
      </c>
      <c r="I36" s="61" t="str">
        <f>IF(C15&lt;&gt;"",IF(Sheet2!J35="ABS","A",SUM(Sheet2!H35,Sheet2!J35)),"")</f>
        <v/>
      </c>
      <c r="J36" s="61" t="str">
        <f>IF(C15&lt;&gt;"",IF(Sheet2!N35="ABS","A", Sheet2!N35),"")</f>
        <v/>
      </c>
      <c r="K36" t="str">
        <f>IF(C21&lt;&gt;"",IF(Sheet1!O17=50,1,IF(Sheet1!O17=100,2,IF(Sheet1!O17=150,3,IF(Sheet1!O17=200,4)))),"")</f>
        <v/>
      </c>
      <c r="L36" t="str">
        <f>IF(C36&lt;&gt;"",L2,"")</f>
        <v/>
      </c>
    </row>
    <row r="37" spans="1:12">
      <c r="A37" t="str">
        <f>IF(C37&lt;&gt;"",A2,"")</f>
        <v/>
      </c>
      <c r="B37" t="str">
        <f>IF(C37&lt;&gt;"",B2,"")</f>
        <v/>
      </c>
      <c r="C37" t="str">
        <f>IF(Sheet2!B36&lt;&gt;"",Sheet2!B36,"")</f>
        <v/>
      </c>
      <c r="D37" t="str">
        <f>IF(C37&lt;&gt;"",D2,"")</f>
        <v/>
      </c>
      <c r="E37" s="61" t="str">
        <f>IF(C16&lt;&gt;"",IF(Sheet2!D36="ABS",0,Sheet2!D36),"")</f>
        <v/>
      </c>
      <c r="F37" s="61" t="str">
        <f>IF(C16&lt;&gt;"",IF(Sheet2!F36="ABS","A", Sheet2!F36),"")</f>
        <v/>
      </c>
      <c r="G37" s="61" t="str">
        <f>IF(C16&lt;&gt;"",IF(Sheet2!H36="ABS","A", Sheet2!H36),"")</f>
        <v/>
      </c>
      <c r="H37" s="61" t="str">
        <f>IF(C16&lt;&gt;"",IF(Sheet2!J36="ABS","A", Sheet2!J36),"")</f>
        <v/>
      </c>
      <c r="I37" s="61" t="str">
        <f>IF(C16&lt;&gt;"",IF(Sheet2!J36="ABS","A",SUM(Sheet2!H36,Sheet2!J36)),"")</f>
        <v/>
      </c>
      <c r="J37" s="61" t="str">
        <f>IF(C16&lt;&gt;"",IF(Sheet2!N36="ABS","A", Sheet2!N36),"")</f>
        <v/>
      </c>
      <c r="K37" t="str">
        <f>IF(C21&lt;&gt;"",IF(Sheet1!O17=50,1,IF(Sheet1!O17=100,2,IF(Sheet1!O17=150,3,IF(Sheet1!O17=200,4)))),"")</f>
        <v/>
      </c>
      <c r="L37" t="str">
        <f>IF(C37&lt;&gt;"",L2,"")</f>
        <v/>
      </c>
    </row>
    <row r="38" spans="1:12">
      <c r="A38" t="str">
        <f>IF(C38&lt;&gt;"",A2,"")</f>
        <v/>
      </c>
      <c r="B38" t="str">
        <f>IF(C38&lt;&gt;"",B2,"")</f>
        <v/>
      </c>
      <c r="C38" t="str">
        <f>IF(Sheet2!B37&lt;&gt;"",Sheet2!B37,"")</f>
        <v/>
      </c>
      <c r="D38" t="str">
        <f>IF(C38&lt;&gt;"",D2,"")</f>
        <v/>
      </c>
      <c r="E38" s="61" t="str">
        <f>IF(C17&lt;&gt;"",IF(Sheet2!D37="ABS",0,Sheet2!D37),"")</f>
        <v/>
      </c>
      <c r="F38" s="61" t="str">
        <f>IF(C17&lt;&gt;"",IF(Sheet2!F37="ABS","A", Sheet2!F37),"")</f>
        <v/>
      </c>
      <c r="G38" s="61" t="str">
        <f>IF(C17&lt;&gt;"",IF(Sheet2!H37="ABS","A", Sheet2!H37),"")</f>
        <v/>
      </c>
      <c r="H38" s="61" t="str">
        <f>IF(C17&lt;&gt;"",IF(Sheet2!J37="ABS","A", Sheet2!J37),"")</f>
        <v/>
      </c>
      <c r="I38" s="61" t="str">
        <f>IF(C17&lt;&gt;"",IF(Sheet2!J37="ABS","A",SUM(Sheet2!H37,Sheet2!J37)),"")</f>
        <v/>
      </c>
      <c r="J38" s="61" t="str">
        <f>IF(C17&lt;&gt;"",IF(Sheet2!N37="ABS","A", Sheet2!N37),"")</f>
        <v/>
      </c>
      <c r="K38" t="str">
        <f>IF(C21&lt;&gt;"",IF(Sheet1!O17=50,1,IF(Sheet1!O17=100,2,IF(Sheet1!O17=150,3,IF(Sheet1!O17=200,4)))),"")</f>
        <v/>
      </c>
      <c r="L38" t="str">
        <f>IF(C38&lt;&gt;"",L2,"")</f>
        <v/>
      </c>
    </row>
    <row r="39" spans="1:12">
      <c r="A39" t="str">
        <f>IF(C39&lt;&gt;"",A2,"")</f>
        <v/>
      </c>
      <c r="B39" t="str">
        <f>IF(C39&lt;&gt;"",B2,"")</f>
        <v/>
      </c>
      <c r="C39" t="str">
        <f>IF(Sheet2!B38&lt;&gt;"",Sheet2!B38,"")</f>
        <v/>
      </c>
      <c r="D39" t="str">
        <f>IF(C39&lt;&gt;"",D2,"")</f>
        <v/>
      </c>
      <c r="E39" s="61" t="str">
        <f>IF(C18&lt;&gt;"",IF(Sheet2!D38="ABS",0,Sheet2!D38),"")</f>
        <v/>
      </c>
      <c r="F39" s="61" t="str">
        <f>IF(C18&lt;&gt;"",IF(Sheet2!F38="ABS","A", Sheet2!F38),"")</f>
        <v/>
      </c>
      <c r="G39" s="61" t="str">
        <f>IF(C18&lt;&gt;"",IF(Sheet2!H38="ABS","A", Sheet2!H38),"")</f>
        <v/>
      </c>
      <c r="H39" s="61" t="str">
        <f>IF(C18&lt;&gt;"",IF(Sheet2!J38="ABS","A", Sheet2!J38),"")</f>
        <v/>
      </c>
      <c r="I39" s="61" t="str">
        <f>IF(C18&lt;&gt;"",IF(Sheet2!J38="ABS","A",SUM(Sheet2!H38,Sheet2!J38)),"")</f>
        <v/>
      </c>
      <c r="J39" s="61" t="str">
        <f>IF(C18&lt;&gt;"",IF(Sheet2!N38="ABS","A", Sheet2!N38),"")</f>
        <v/>
      </c>
      <c r="K39" t="str">
        <f>IF(C21&lt;&gt;"",IF(Sheet1!O17=50,1,IF(Sheet1!O17=100,2,IF(Sheet1!O17=150,3,IF(Sheet1!O17=200,4)))),"")</f>
        <v/>
      </c>
      <c r="L39" t="str">
        <f>IF(C39&lt;&gt;"",L2,"")</f>
        <v/>
      </c>
    </row>
    <row r="40" spans="1:12">
      <c r="A40" t="str">
        <f>IF(C40&lt;&gt;"",A2,"")</f>
        <v/>
      </c>
      <c r="B40" t="str">
        <f>IF(C40&lt;&gt;"",B2,"")</f>
        <v/>
      </c>
      <c r="C40" t="str">
        <f>IF(Sheet2!B39&lt;&gt;"",Sheet2!B39,"")</f>
        <v/>
      </c>
      <c r="D40" t="str">
        <f>IF(C40&lt;&gt;"",D2,"")</f>
        <v/>
      </c>
      <c r="E40" s="61" t="str">
        <f>IF(C19&lt;&gt;"",IF(Sheet2!D39="ABS",0,Sheet2!D39),"")</f>
        <v/>
      </c>
      <c r="F40" s="61" t="str">
        <f>IF(C19&lt;&gt;"",IF(Sheet2!F39="ABS","A", Sheet2!F39),"")</f>
        <v/>
      </c>
      <c r="G40" s="61" t="str">
        <f>IF(C19&lt;&gt;"",IF(Sheet2!H39="ABS","A", Sheet2!H39),"")</f>
        <v/>
      </c>
      <c r="H40" s="61" t="str">
        <f>IF(C19&lt;&gt;"",IF(Sheet2!J39="ABS","A", Sheet2!J39),"")</f>
        <v/>
      </c>
      <c r="I40" s="61" t="str">
        <f>IF(C19&lt;&gt;"",IF(Sheet2!J39="ABS","A",SUM(Sheet2!H39,Sheet2!J39)),"")</f>
        <v/>
      </c>
      <c r="J40" s="61" t="str">
        <f>IF(C19&lt;&gt;"",IF(Sheet2!N39="ABS","A", Sheet2!N39),"")</f>
        <v/>
      </c>
      <c r="K40" t="str">
        <f>IF(C21&lt;&gt;"",IF(Sheet1!O17=50,1,IF(Sheet1!O17=100,2,IF(Sheet1!O17=150,3,IF(Sheet1!O17=200,4)))),"")</f>
        <v/>
      </c>
      <c r="L40" t="str">
        <f>IF(C40&lt;&gt;"",L2,"")</f>
        <v/>
      </c>
    </row>
    <row r="41" spans="1:12">
      <c r="A41" t="str">
        <f>IF(C41&lt;&gt;"",A2,"")</f>
        <v/>
      </c>
      <c r="B41" t="str">
        <f>IF(C41&lt;&gt;"",B2,"")</f>
        <v/>
      </c>
      <c r="C41" t="str">
        <f>IF(Sheet2!B40&lt;&gt;"",Sheet2!B40,"")</f>
        <v/>
      </c>
      <c r="D41" t="str">
        <f>IF(C41&lt;&gt;"",D2,"")</f>
        <v/>
      </c>
      <c r="E41" s="61" t="str">
        <f>IF(C20&lt;&gt;"",IF(Sheet2!D40="ABS",0,Sheet2!D40),"")</f>
        <v/>
      </c>
      <c r="F41" s="61" t="str">
        <f>IF(C20&lt;&gt;"",IF(Sheet2!F40="ABS","A", Sheet2!F40),"")</f>
        <v/>
      </c>
      <c r="G41" s="61" t="str">
        <f>IF(C20&lt;&gt;"",IF(Sheet2!H40="ABS","A", Sheet2!H40),"")</f>
        <v/>
      </c>
      <c r="H41" s="61" t="str">
        <f>IF(C20&lt;&gt;"",IF(Sheet2!J40="ABS","A", Sheet2!J40),"")</f>
        <v/>
      </c>
      <c r="I41" s="61" t="str">
        <f>IF(C20&lt;&gt;"",IF(Sheet2!J40="ABS","A",SUM(Sheet2!H40,Sheet2!J40)),"")</f>
        <v/>
      </c>
      <c r="J41" s="61" t="str">
        <f>IF(C20&lt;&gt;"",IF(Sheet2!N40="ABS","A", Sheet2!N40),"")</f>
        <v/>
      </c>
      <c r="K41" t="str">
        <f>IF(C21&lt;&gt;"",IF(Sheet1!O17=50,1,IF(Sheet1!O17=100,2,IF(Sheet1!O17=150,3,IF(Sheet1!O17=200,4)))),"")</f>
        <v/>
      </c>
      <c r="L41" t="str">
        <f>IF(C41&lt;&gt;"",L2,"")</f>
        <v/>
      </c>
    </row>
    <row r="42" spans="1:12">
      <c r="A42" s="58" t="str">
        <f>IF(C42&lt;&gt;"",A2,"")</f>
        <v/>
      </c>
      <c r="B42" s="58" t="str">
        <f>IF(C42&lt;&gt;"",B2,"")</f>
        <v/>
      </c>
      <c r="C42" s="58" t="str">
        <f>IF(Sheet3!B21&lt;&gt;"",Sheet3!B21,"")</f>
        <v/>
      </c>
      <c r="D42" s="58" t="str">
        <f>IF(C42&lt;&gt;"",D2,"")</f>
        <v/>
      </c>
      <c r="E42" s="60" t="str">
        <f>IF(C2&lt;&gt;"",IF(Sheet3!D21="ABS",0,Sheet3!D21),"")</f>
        <v/>
      </c>
      <c r="F42" s="62" t="str">
        <f>IF(C2&lt;&gt;"",IF(Sheet3!F21="ABS","A", Sheet3!F21),"")</f>
        <v/>
      </c>
      <c r="G42" s="60" t="str">
        <f>IF(C2&lt;&gt;"",IF(Sheet3!H21="ABS","A", Sheet3!H21),"")</f>
        <v/>
      </c>
      <c r="H42" s="60" t="str">
        <f>IF(C2&lt;&gt;"",IF(Sheet3!J21="ABS","A", Sheet3!J21),"")</f>
        <v/>
      </c>
      <c r="I42" s="60" t="str">
        <f>IF(C2&lt;&gt;"",IF(Sheet3!J21="ABS","A",SUM(Sheet3!H21,Sheet3!J21)),"")</f>
        <v/>
      </c>
      <c r="J42" s="60" t="str">
        <f>IF(C2&lt;&gt;"",IF(Sheet3!N21="ABS","A", Sheet3!N21),"")</f>
        <v/>
      </c>
      <c r="K42" t="str">
        <f>IF(C21&lt;&gt;"",IF(Sheet1!O17=50,1,IF(Sheet1!O17=100,2,IF(Sheet1!O17=150,3,IF(Sheet1!O17=200,4)))),"")</f>
        <v/>
      </c>
      <c r="L42" t="str">
        <f>IF(C42&lt;&gt;"",L2,"")</f>
        <v/>
      </c>
    </row>
    <row r="43" spans="1:12">
      <c r="A43" t="str">
        <f>IF(C43&lt;&gt;"",A2,"")</f>
        <v/>
      </c>
      <c r="B43" t="str">
        <f>IF(C43&lt;&gt;"",B2,"")</f>
        <v/>
      </c>
      <c r="C43" t="str">
        <f>IF(Sheet3!B22&lt;&gt;"",Sheet3!B22,"")</f>
        <v/>
      </c>
      <c r="D43" t="str">
        <f>IF(C43&lt;&gt;"",D2,"")</f>
        <v/>
      </c>
      <c r="E43" s="61" t="str">
        <f>IF(C2&lt;&gt;"",IF(Sheet3!D22="ABS",0,Sheet3!D22),"")</f>
        <v/>
      </c>
      <c r="F43" s="61" t="str">
        <f>IF(C2&lt;&gt;"",IF(Sheet3!F22="ABS","A", Sheet3!F22),"")</f>
        <v/>
      </c>
      <c r="G43" s="61" t="str">
        <f>IF(C2&lt;&gt;"",IF(Sheet3!H22="ABS","A", Sheet3!H22),"")</f>
        <v/>
      </c>
      <c r="H43" s="61" t="str">
        <f>IF(C2&lt;&gt;"",IF(Sheet3!J22="ABS","A", Sheet3!J22),"")</f>
        <v/>
      </c>
      <c r="I43" s="61" t="str">
        <f>IF(C2&lt;&gt;"",IF(Sheet3!J22="ABS","A",SUM(Sheet3!H22,Sheet3!J22)),"")</f>
        <v/>
      </c>
      <c r="J43" s="61" t="str">
        <f>IF(C2&lt;&gt;"",IF(Sheet3!N22="ABS","A", Sheet3!N22),"")</f>
        <v/>
      </c>
      <c r="K43" t="str">
        <f>IF(C21&lt;&gt;"",IF(Sheet1!O17=50,1,IF(Sheet1!O17=100,2,IF(Sheet1!O17=150,3,IF(Sheet1!O17=200,4)))),"")</f>
        <v/>
      </c>
      <c r="L43" t="str">
        <f>IF(C43&lt;&gt;"",L2,"")</f>
        <v/>
      </c>
    </row>
    <row r="44" spans="1:12">
      <c r="A44" t="str">
        <f>IF(C44&lt;&gt;"",A2,"")</f>
        <v/>
      </c>
      <c r="B44" t="str">
        <f>IF(C44&lt;&gt;"",B2,"")</f>
        <v/>
      </c>
      <c r="C44" t="str">
        <f>IF(Sheet3!B23&lt;&gt;"",Sheet3!B23,"")</f>
        <v/>
      </c>
      <c r="D44" t="str">
        <f>IF(C44&lt;&gt;"",D2,"")</f>
        <v/>
      </c>
      <c r="E44" s="61" t="str">
        <f>IF(C3&lt;&gt;"",IF(Sheet3!D23="ABS",0,Sheet3!D23),"")</f>
        <v/>
      </c>
      <c r="F44" s="61" t="str">
        <f>IF(C3&lt;&gt;"",IF(Sheet3!F23="ABS","A", Sheet3!F23),"")</f>
        <v/>
      </c>
      <c r="G44" s="61" t="str">
        <f>IF(C3&lt;&gt;"",IF(Sheet3!H23="ABS","A", Sheet3!H23),"")</f>
        <v/>
      </c>
      <c r="H44" s="61" t="str">
        <f>IF(C3&lt;&gt;"",IF(Sheet3!J23="ABS","A", Sheet3!J23),"")</f>
        <v/>
      </c>
      <c r="I44" s="61" t="str">
        <f>IF(C3&lt;&gt;"",IF(Sheet3!J23="ABS","A",SUM(Sheet3!H23,Sheet3!J23)),"")</f>
        <v/>
      </c>
      <c r="J44" s="61" t="str">
        <f>IF(C3&lt;&gt;"",IF(Sheet3!N23="ABS","A", Sheet3!N23),"")</f>
        <v/>
      </c>
      <c r="K44" t="str">
        <f>IF(C21&lt;&gt;"",IF(Sheet1!O17=50,1,IF(Sheet1!O17=100,2,IF(Sheet1!O17=150,3,IF(Sheet1!O17=200,4)))),"")</f>
        <v/>
      </c>
      <c r="L44" t="str">
        <f>IF(C44&lt;&gt;"",L2,"")</f>
        <v/>
      </c>
    </row>
    <row r="45" spans="1:12">
      <c r="A45" t="str">
        <f>IF(C45&lt;&gt;"",A2,"")</f>
        <v/>
      </c>
      <c r="B45" t="str">
        <f>IF(C45&lt;&gt;"",B2,"")</f>
        <v/>
      </c>
      <c r="C45" t="str">
        <f>IF(Sheet3!B24&lt;&gt;"",Sheet3!B24,"")</f>
        <v/>
      </c>
      <c r="D45" t="str">
        <f>IF(C45&lt;&gt;"",D2,"")</f>
        <v/>
      </c>
      <c r="E45" s="61" t="str">
        <f>IF(C4&lt;&gt;"",IF(Sheet3!D24="ABS",0,Sheet3!D24),"")</f>
        <v/>
      </c>
      <c r="F45" s="61" t="str">
        <f>IF(C4&lt;&gt;"",IF(Sheet3!F24="ABS","A", Sheet3!F24),"")</f>
        <v/>
      </c>
      <c r="G45" s="61" t="str">
        <f>IF(C4&lt;&gt;"",IF(Sheet3!H24="ABS","A", Sheet3!H24),"")</f>
        <v/>
      </c>
      <c r="H45" s="61" t="str">
        <f>IF(C4&lt;&gt;"",IF(Sheet3!J24="ABS","A", Sheet3!J24),"")</f>
        <v/>
      </c>
      <c r="I45" s="61" t="str">
        <f>IF(C4&lt;&gt;"",IF(Sheet3!J24="ABS","A",SUM(Sheet3!H24,Sheet3!J24)),"")</f>
        <v/>
      </c>
      <c r="J45" s="61" t="str">
        <f>IF(C4&lt;&gt;"",IF(Sheet3!N24="ABS","A", Sheet3!N24),"")</f>
        <v/>
      </c>
      <c r="K45" t="str">
        <f>IF(C21&lt;&gt;"",IF(Sheet1!O17=50,1,IF(Sheet1!O17=100,2,IF(Sheet1!O17=150,3,IF(Sheet1!O17=200,4)))),"")</f>
        <v/>
      </c>
      <c r="L45" t="str">
        <f>IF(C45&lt;&gt;"",L2,"")</f>
        <v/>
      </c>
    </row>
    <row r="46" spans="1:12">
      <c r="A46" t="str">
        <f>IF(C46&lt;&gt;"",A2,"")</f>
        <v/>
      </c>
      <c r="B46" t="str">
        <f>IF(C46&lt;&gt;"",B2,"")</f>
        <v/>
      </c>
      <c r="C46" t="str">
        <f>IF(Sheet3!B25&lt;&gt;"",Sheet3!B25,"")</f>
        <v/>
      </c>
      <c r="D46" t="str">
        <f>IF(C46&lt;&gt;"",D2,"")</f>
        <v/>
      </c>
      <c r="E46" s="61" t="str">
        <f>IF(C5&lt;&gt;"",IF(Sheet3!D25="ABS",0,Sheet3!D25),"")</f>
        <v/>
      </c>
      <c r="F46" s="61" t="str">
        <f>IF(C5&lt;&gt;"",IF(Sheet3!F25="ABS","A", Sheet3!F25),"")</f>
        <v/>
      </c>
      <c r="G46" s="61" t="str">
        <f>IF(C5&lt;&gt;"",IF(Sheet3!H25="ABS","A", Sheet3!H25),"")</f>
        <v/>
      </c>
      <c r="H46" s="61" t="str">
        <f>IF(C5&lt;&gt;"",IF(Sheet3!J25="ABS","A", Sheet3!J25),"")</f>
        <v/>
      </c>
      <c r="I46" s="61" t="str">
        <f>IF(C5&lt;&gt;"",IF(Sheet3!J25="ABS","A",SUM(Sheet3!H25,Sheet3!J25)),"")</f>
        <v/>
      </c>
      <c r="J46" s="61" t="str">
        <f>IF(C5&lt;&gt;"",IF(Sheet3!N25="ABS","A", Sheet3!N25),"")</f>
        <v/>
      </c>
      <c r="K46" t="str">
        <f>IF(C21&lt;&gt;"",IF(Sheet1!O17=50,1,IF(Sheet1!O17=100,2,IF(Sheet1!O17=150,3,IF(Sheet1!O17=200,4)))),"")</f>
        <v/>
      </c>
      <c r="L46" t="str">
        <f>IF(C46&lt;&gt;"",L2,"")</f>
        <v/>
      </c>
    </row>
    <row r="47" spans="1:12">
      <c r="A47" t="str">
        <f>IF(C47&lt;&gt;"",A2,"")</f>
        <v/>
      </c>
      <c r="B47" t="str">
        <f>IF(C47&lt;&gt;"",B2,"")</f>
        <v/>
      </c>
      <c r="C47" t="str">
        <f>IF(Sheet3!B26&lt;&gt;"",Sheet3!B26,"")</f>
        <v/>
      </c>
      <c r="D47" t="str">
        <f>IF(C47&lt;&gt;"",D2,"")</f>
        <v/>
      </c>
      <c r="E47" s="61" t="str">
        <f>IF(C6&lt;&gt;"",IF(Sheet3!D26="ABS",0,Sheet3!D26),"")</f>
        <v/>
      </c>
      <c r="F47" s="61" t="str">
        <f>IF(C6&lt;&gt;"",IF(Sheet3!F26="ABS","A", Sheet3!F26),"")</f>
        <v/>
      </c>
      <c r="G47" s="61" t="str">
        <f>IF(C6&lt;&gt;"",IF(Sheet3!H26="ABS","A", Sheet3!H26),"")</f>
        <v/>
      </c>
      <c r="H47" s="61" t="str">
        <f>IF(C6&lt;&gt;"",IF(Sheet3!J26="ABS","A", Sheet3!J26),"")</f>
        <v/>
      </c>
      <c r="I47" s="61" t="str">
        <f>IF(C6&lt;&gt;"",IF(Sheet3!J26="ABS","A",SUM(Sheet3!H26,Sheet3!J26)),"")</f>
        <v/>
      </c>
      <c r="J47" s="61" t="str">
        <f>IF(C6&lt;&gt;"",IF(Sheet3!N26="ABS","A", Sheet3!N26),"")</f>
        <v/>
      </c>
      <c r="K47" t="str">
        <f>IF(C21&lt;&gt;"",IF(Sheet1!O17=50,1,IF(Sheet1!O17=100,2,IF(Sheet1!O17=150,3,IF(Sheet1!O17=200,4)))),"")</f>
        <v/>
      </c>
      <c r="L47" t="str">
        <f>IF(C47&lt;&gt;"",L2,"")</f>
        <v/>
      </c>
    </row>
    <row r="48" spans="1:12">
      <c r="A48" t="str">
        <f>IF(C48&lt;&gt;"",A2,"")</f>
        <v/>
      </c>
      <c r="B48" t="str">
        <f>IF(C48&lt;&gt;"",B2,"")</f>
        <v/>
      </c>
      <c r="C48" t="str">
        <f>IF(Sheet3!B27&lt;&gt;"",Sheet3!B27,"")</f>
        <v/>
      </c>
      <c r="D48" t="str">
        <f>IF(C48&lt;&gt;"",D2,"")</f>
        <v/>
      </c>
      <c r="E48" s="61" t="str">
        <f>IF(C7&lt;&gt;"",IF(Sheet3!D27="ABS",0,Sheet3!D27),"")</f>
        <v/>
      </c>
      <c r="F48" s="61" t="str">
        <f>IF(C7&lt;&gt;"",IF(Sheet3!F27="ABS","A", Sheet3!F27),"")</f>
        <v/>
      </c>
      <c r="G48" s="61" t="str">
        <f>IF(C7&lt;&gt;"",IF(Sheet3!H27="ABS","A", Sheet3!H27),"")</f>
        <v/>
      </c>
      <c r="H48" s="61" t="str">
        <f>IF(C7&lt;&gt;"",IF(Sheet3!J27="ABS","A", Sheet3!J27),"")</f>
        <v/>
      </c>
      <c r="I48" s="61" t="str">
        <f>IF(C7&lt;&gt;"",IF(Sheet3!J27="ABS","A",SUM(Sheet3!H27,Sheet3!J27)),"")</f>
        <v/>
      </c>
      <c r="J48" s="61" t="str">
        <f>IF(C7&lt;&gt;"",IF(Sheet3!N27="ABS","A", Sheet3!N27),"")</f>
        <v/>
      </c>
      <c r="K48" t="str">
        <f>IF(C21&lt;&gt;"",IF(Sheet1!O17=50,1,IF(Sheet1!O17=100,2,IF(Sheet1!O17=150,3,IF(Sheet1!O17=200,4)))),"")</f>
        <v/>
      </c>
      <c r="L48" t="str">
        <f>IF(C48&lt;&gt;"",L2,"")</f>
        <v/>
      </c>
    </row>
    <row r="49" spans="1:12">
      <c r="A49" t="str">
        <f>IF(C49&lt;&gt;"",A2,"")</f>
        <v/>
      </c>
      <c r="B49" t="str">
        <f>IF(C49&lt;&gt;"",B2,"")</f>
        <v/>
      </c>
      <c r="C49" t="str">
        <f>IF(Sheet3!B28&lt;&gt;"",Sheet3!B28,"")</f>
        <v/>
      </c>
      <c r="D49" t="str">
        <f>IF(C49&lt;&gt;"",D2,"")</f>
        <v/>
      </c>
      <c r="E49" s="61" t="str">
        <f>IF(C8&lt;&gt;"",IF(Sheet3!D28="ABS",0,Sheet3!D28),"")</f>
        <v/>
      </c>
      <c r="F49" s="61" t="str">
        <f>IF(C8&lt;&gt;"",IF(Sheet3!F28="ABS","A", Sheet3!F28),"")</f>
        <v/>
      </c>
      <c r="G49" s="61" t="str">
        <f>IF(C8&lt;&gt;"",IF(Sheet3!H28="ABS","A", Sheet3!H28),"")</f>
        <v/>
      </c>
      <c r="H49" s="61" t="str">
        <f>IF(C8&lt;&gt;"",IF(Sheet3!J28="ABS","A", Sheet3!J28),"")</f>
        <v/>
      </c>
      <c r="I49" s="61" t="str">
        <f>IF(C8&lt;&gt;"",IF(Sheet3!J28="ABS","A",SUM(Sheet3!H28,Sheet3!J28)),"")</f>
        <v/>
      </c>
      <c r="J49" s="61" t="str">
        <f>IF(C8&lt;&gt;"",IF(Sheet3!N28="ABS","A", Sheet3!N28),"")</f>
        <v/>
      </c>
      <c r="K49" t="str">
        <f>IF(C21&lt;&gt;"",IF(Sheet1!O17=50,1,IF(Sheet1!O17=100,2,IF(Sheet1!O17=150,3,IF(Sheet1!O17=200,4)))),"")</f>
        <v/>
      </c>
      <c r="L49" t="str">
        <f>IF(C49&lt;&gt;"",L2,"")</f>
        <v/>
      </c>
    </row>
    <row r="50" spans="1:12">
      <c r="A50" t="str">
        <f>IF(C50&lt;&gt;"",A2,"")</f>
        <v/>
      </c>
      <c r="B50" t="str">
        <f>IF(C50&lt;&gt;"",B2,"")</f>
        <v/>
      </c>
      <c r="C50" t="str">
        <f>IF(Sheet3!B29&lt;&gt;"",Sheet3!B29,"")</f>
        <v/>
      </c>
      <c r="D50" t="str">
        <f>IF(C50&lt;&gt;"",D2,"")</f>
        <v/>
      </c>
      <c r="E50" s="61" t="str">
        <f>IF(C9&lt;&gt;"",IF(Sheet3!D29="ABS",0,Sheet3!D29),"")</f>
        <v/>
      </c>
      <c r="F50" s="61" t="str">
        <f>IF(C9&lt;&gt;"",IF(Sheet3!F29="ABS","A", Sheet3!F29),"")</f>
        <v/>
      </c>
      <c r="G50" s="61" t="str">
        <f>IF(C9&lt;&gt;"",IF(Sheet3!H29="ABS","A", Sheet3!H29),"")</f>
        <v/>
      </c>
      <c r="H50" s="61" t="str">
        <f>IF(C9&lt;&gt;"",IF(Sheet3!J29="ABS","A", Sheet3!J29),"")</f>
        <v/>
      </c>
      <c r="I50" s="61" t="str">
        <f>IF(C9&lt;&gt;"",IF(Sheet3!J29="ABS","A",SUM(Sheet3!H29,Sheet3!J29)),"")</f>
        <v/>
      </c>
      <c r="J50" s="61" t="str">
        <f>IF(C9&lt;&gt;"",IF(Sheet3!N29="ABS","A", Sheet3!N29),"")</f>
        <v/>
      </c>
      <c r="K50" t="str">
        <f>IF(C21&lt;&gt;"",IF(Sheet1!O17=50,1,IF(Sheet1!O17=100,2,IF(Sheet1!O17=150,3,IF(Sheet1!O17=200,4)))),"")</f>
        <v/>
      </c>
      <c r="L50" t="str">
        <f>IF(C50&lt;&gt;"",L2,"")</f>
        <v/>
      </c>
    </row>
    <row r="51" spans="1:12">
      <c r="A51" t="str">
        <f>IF(C51&lt;&gt;"",A2,"")</f>
        <v/>
      </c>
      <c r="B51" t="str">
        <f>IF(C51&lt;&gt;"",B2,"")</f>
        <v/>
      </c>
      <c r="C51" t="str">
        <f>IF(Sheet3!B30&lt;&gt;"",Sheet3!B30,"")</f>
        <v/>
      </c>
      <c r="D51" t="str">
        <f>IF(C51&lt;&gt;"",D2,"")</f>
        <v/>
      </c>
      <c r="E51" s="61" t="str">
        <f>IF(C10&lt;&gt;"",IF(Sheet3!D30="ABS",0,Sheet3!D30),"")</f>
        <v/>
      </c>
      <c r="F51" s="61" t="str">
        <f>IF(C10&lt;&gt;"",IF(Sheet3!F30="ABS","A", Sheet3!F30),"")</f>
        <v/>
      </c>
      <c r="G51" s="61" t="str">
        <f>IF(C10&lt;&gt;"",IF(Sheet3!H30="ABS","A", Sheet3!H30),"")</f>
        <v/>
      </c>
      <c r="H51" s="61" t="str">
        <f>IF(C10&lt;&gt;"",IF(Sheet3!J30="ABS","A", Sheet3!J30),"")</f>
        <v/>
      </c>
      <c r="I51" s="61" t="str">
        <f>IF(C10&lt;&gt;"",IF(Sheet3!J30="ABS","A",SUM(Sheet3!H30,Sheet3!J30)),"")</f>
        <v/>
      </c>
      <c r="J51" s="61" t="str">
        <f>IF(C10&lt;&gt;"",IF(Sheet3!N30="ABS","A", Sheet3!N30),"")</f>
        <v/>
      </c>
      <c r="K51" t="str">
        <f>IF(C21&lt;&gt;"",IF(Sheet1!O17=50,1,IF(Sheet1!O17=100,2,IF(Sheet1!O17=150,3,IF(Sheet1!O17=200,4)))),"")</f>
        <v/>
      </c>
      <c r="L51" t="str">
        <f>IF(C51&lt;&gt;"",L2,"")</f>
        <v/>
      </c>
    </row>
    <row r="52" spans="1:12">
      <c r="A52" t="str">
        <f>IF(C52&lt;&gt;"",A2,"")</f>
        <v/>
      </c>
      <c r="B52" t="str">
        <f>IF(C52&lt;&gt;"",B2,"")</f>
        <v/>
      </c>
      <c r="C52" t="str">
        <f>IF(Sheet3!B31&lt;&gt;"",Sheet3!B31,"")</f>
        <v/>
      </c>
      <c r="D52" t="str">
        <f>IF(C52&lt;&gt;"",D2,"")</f>
        <v/>
      </c>
      <c r="E52" s="61" t="str">
        <f>IF(C11&lt;&gt;"",IF(Sheet3!D31="ABS",0,Sheet3!D31),"")</f>
        <v/>
      </c>
      <c r="F52" s="61" t="str">
        <f>IF(C11&lt;&gt;"",IF(Sheet3!F31="ABS","A", Sheet3!F31),"")</f>
        <v/>
      </c>
      <c r="G52" s="61" t="str">
        <f>IF(C11&lt;&gt;"",IF(Sheet3!H31="ABS","A", Sheet3!H31),"")</f>
        <v/>
      </c>
      <c r="H52" s="61" t="str">
        <f>IF(C11&lt;&gt;"",IF(Sheet3!J31="ABS","A", Sheet3!J31),"")</f>
        <v/>
      </c>
      <c r="I52" s="61" t="str">
        <f>IF(C11&lt;&gt;"",IF(Sheet3!J31="ABS","A",SUM(Sheet3!H31,Sheet3!J31)),"")</f>
        <v/>
      </c>
      <c r="J52" s="61" t="str">
        <f>IF(C11&lt;&gt;"",IF(Sheet3!N31="ABS","A", Sheet3!N31),"")</f>
        <v/>
      </c>
      <c r="K52" t="str">
        <f>IF(C21&lt;&gt;"",IF(Sheet1!O17=50,1,IF(Sheet1!O17=100,2,IF(Sheet1!O17=150,3,IF(Sheet1!O17=200,4)))),"")</f>
        <v/>
      </c>
      <c r="L52" t="str">
        <f>IF(C52&lt;&gt;"",L2,"")</f>
        <v/>
      </c>
    </row>
    <row r="53" spans="1:12">
      <c r="A53" t="str">
        <f>IF(C53&lt;&gt;"",A2,"")</f>
        <v/>
      </c>
      <c r="B53" t="str">
        <f>IF(C53&lt;&gt;"",B2,"")</f>
        <v/>
      </c>
      <c r="C53" t="str">
        <f>IF(Sheet3!B32&lt;&gt;"",Sheet3!B32,"")</f>
        <v/>
      </c>
      <c r="D53" t="str">
        <f>IF(C53&lt;&gt;"",D2,"")</f>
        <v/>
      </c>
      <c r="E53" s="61" t="str">
        <f>IF(C12&lt;&gt;"",IF(Sheet3!D32="ABS",0,Sheet3!D32),"")</f>
        <v/>
      </c>
      <c r="F53" s="61" t="str">
        <f>IF(C12&lt;&gt;"",IF(Sheet3!F32="ABS","A", Sheet3!F32),"")</f>
        <v/>
      </c>
      <c r="G53" s="61" t="str">
        <f>IF(C12&lt;&gt;"",IF(Sheet3!H32="ABS","A", Sheet3!H32),"")</f>
        <v/>
      </c>
      <c r="H53" s="61" t="str">
        <f>IF(C12&lt;&gt;"",IF(Sheet3!J32="ABS","A", Sheet3!J32),"")</f>
        <v/>
      </c>
      <c r="I53" s="61" t="str">
        <f>IF(C12&lt;&gt;"",IF(Sheet3!J32="ABS","A",SUM(Sheet3!H32,Sheet3!J32)),"")</f>
        <v/>
      </c>
      <c r="J53" s="61" t="str">
        <f>IF(C12&lt;&gt;"",IF(Sheet3!N32="ABS","A", Sheet3!N32),"")</f>
        <v/>
      </c>
      <c r="K53" t="str">
        <f>IF(C21&lt;&gt;"",IF(Sheet1!O17=50,1,IF(Sheet1!O17=100,2,IF(Sheet1!O17=150,3,IF(Sheet1!O17=200,4)))),"")</f>
        <v/>
      </c>
      <c r="L53" t="str">
        <f>IF(C53&lt;&gt;"",L2,"")</f>
        <v/>
      </c>
    </row>
    <row r="54" spans="1:12">
      <c r="A54" t="str">
        <f>IF(C54&lt;&gt;"",A2,"")</f>
        <v/>
      </c>
      <c r="B54" t="str">
        <f>IF(C54&lt;&gt;"",B2,"")</f>
        <v/>
      </c>
      <c r="C54" t="str">
        <f>IF(Sheet3!B33&lt;&gt;"",Sheet3!B33,"")</f>
        <v/>
      </c>
      <c r="D54" t="str">
        <f>IF(C54&lt;&gt;"",D2,"")</f>
        <v/>
      </c>
      <c r="E54" s="61" t="str">
        <f>IF(C13&lt;&gt;"",IF(Sheet3!D33="ABS",0,Sheet3!D33),"")</f>
        <v/>
      </c>
      <c r="F54" s="61" t="str">
        <f>IF(C13&lt;&gt;"",IF(Sheet3!F33="ABS","A", Sheet3!F33),"")</f>
        <v/>
      </c>
      <c r="G54" s="61" t="str">
        <f>IF(C13&lt;&gt;"",IF(Sheet3!H33="ABS","A", Sheet3!H33),"")</f>
        <v/>
      </c>
      <c r="H54" s="61" t="str">
        <f>IF(C13&lt;&gt;"",IF(Sheet3!J33="ABS","A", Sheet3!J33),"")</f>
        <v/>
      </c>
      <c r="I54" s="61" t="str">
        <f>IF(C13&lt;&gt;"",IF(Sheet3!J33="ABS","A",SUM(Sheet3!H33,Sheet3!J33)),"")</f>
        <v/>
      </c>
      <c r="J54" s="61" t="str">
        <f>IF(C13&lt;&gt;"",IF(Sheet3!N33="ABS","A", Sheet3!N33),"")</f>
        <v/>
      </c>
      <c r="K54" t="str">
        <f>IF(C21&lt;&gt;"",IF(Sheet1!O17=50,1,IF(Sheet1!O17=100,2,IF(Sheet1!O17=150,3,IF(Sheet1!O17=200,4)))),"")</f>
        <v/>
      </c>
      <c r="L54" t="str">
        <f>IF(C54&lt;&gt;"",L2,"")</f>
        <v/>
      </c>
    </row>
    <row r="55" spans="1:12">
      <c r="A55" t="str">
        <f>IF(C55&lt;&gt;"",A2,"")</f>
        <v/>
      </c>
      <c r="B55" t="str">
        <f>IF(C55&lt;&gt;"",B2,"")</f>
        <v/>
      </c>
      <c r="C55" t="str">
        <f>IF(Sheet3!B34&lt;&gt;"",Sheet3!B34,"")</f>
        <v/>
      </c>
      <c r="D55" t="str">
        <f>IF(C55&lt;&gt;"",D2,"")</f>
        <v/>
      </c>
      <c r="E55" s="61" t="str">
        <f>IF(C14&lt;&gt;"",IF(Sheet3!D34="ABS",0,Sheet3!D34),"")</f>
        <v/>
      </c>
      <c r="F55" s="61" t="str">
        <f>IF(C14&lt;&gt;"",IF(Sheet3!F34="ABS","A", Sheet3!F34),"")</f>
        <v/>
      </c>
      <c r="G55" s="61" t="str">
        <f>IF(C14&lt;&gt;"",IF(Sheet3!H34="ABS","A", Sheet3!H34),"")</f>
        <v/>
      </c>
      <c r="H55" s="61" t="str">
        <f>IF(C14&lt;&gt;"",IF(Sheet3!J34="ABS","A", Sheet3!J34),"")</f>
        <v/>
      </c>
      <c r="I55" s="61" t="str">
        <f>IF(C14&lt;&gt;"",IF(Sheet3!J34="ABS","A",SUM(Sheet3!H34,Sheet3!J34)),"")</f>
        <v/>
      </c>
      <c r="J55" s="61" t="str">
        <f>IF(C14&lt;&gt;"",IF(Sheet3!N34="ABS","A", Sheet3!N34),"")</f>
        <v/>
      </c>
      <c r="K55" t="str">
        <f>IF(C21&lt;&gt;"",IF(Sheet1!O17=50,1,IF(Sheet1!O17=100,2,IF(Sheet1!O17=150,3,IF(Sheet1!O17=200,4)))),"")</f>
        <v/>
      </c>
      <c r="L55" t="str">
        <f>IF(C55&lt;&gt;"",L2,"")</f>
        <v/>
      </c>
    </row>
    <row r="56" spans="1:12">
      <c r="A56" t="str">
        <f>IF(C56&lt;&gt;"",A2,"")</f>
        <v/>
      </c>
      <c r="B56" t="str">
        <f>IF(C56&lt;&gt;"",B2,"")</f>
        <v/>
      </c>
      <c r="C56" t="str">
        <f>IF(Sheet3!B35&lt;&gt;"",Sheet3!B35,"")</f>
        <v/>
      </c>
      <c r="D56" t="str">
        <f>IF(C56&lt;&gt;"",D2,"")</f>
        <v/>
      </c>
      <c r="E56" s="61" t="str">
        <f>IF(C15&lt;&gt;"",IF(Sheet3!D35="ABS",0,Sheet3!D35),"")</f>
        <v/>
      </c>
      <c r="F56" s="61" t="str">
        <f>IF(C15&lt;&gt;"",IF(Sheet3!F35="ABS","A", Sheet3!F35),"")</f>
        <v/>
      </c>
      <c r="G56" s="61" t="str">
        <f>IF(C15&lt;&gt;"",IF(Sheet3!H35="ABS","A", Sheet3!H35),"")</f>
        <v/>
      </c>
      <c r="H56" s="61" t="str">
        <f>IF(C15&lt;&gt;"",IF(Sheet3!J35="ABS","A", Sheet3!J35),"")</f>
        <v/>
      </c>
      <c r="I56" s="61" t="str">
        <f>IF(C15&lt;&gt;"",IF(Sheet3!J35="ABS","A",SUM(Sheet3!H35,Sheet3!J35)),"")</f>
        <v/>
      </c>
      <c r="J56" s="61" t="str">
        <f>IF(C15&lt;&gt;"",IF(Sheet3!N35="ABS","A", Sheet3!N35),"")</f>
        <v/>
      </c>
      <c r="K56" t="str">
        <f>IF(C21&lt;&gt;"",IF(Sheet1!O17=50,1,IF(Sheet1!O17=100,2,IF(Sheet1!O17=150,3,IF(Sheet1!O17=200,4)))),"")</f>
        <v/>
      </c>
      <c r="L56" t="str">
        <f>IF(C56&lt;&gt;"",L2,"")</f>
        <v/>
      </c>
    </row>
    <row r="57" spans="1:12">
      <c r="A57" t="str">
        <f>IF(C57&lt;&gt;"",A2,"")</f>
        <v/>
      </c>
      <c r="B57" t="str">
        <f>IF(C57&lt;&gt;"",B2,"")</f>
        <v/>
      </c>
      <c r="C57" t="str">
        <f>IF(Sheet3!B36&lt;&gt;"",Sheet3!B36,"")</f>
        <v/>
      </c>
      <c r="D57" t="str">
        <f>IF(C57&lt;&gt;"",D2,"")</f>
        <v/>
      </c>
      <c r="E57" s="61" t="str">
        <f>IF(C16&lt;&gt;"",IF(Sheet3!D36="ABS",0,Sheet3!D36),"")</f>
        <v/>
      </c>
      <c r="F57" s="61" t="str">
        <f>IF(C16&lt;&gt;"",IF(Sheet3!F36="ABS","A", Sheet3!F36),"")</f>
        <v/>
      </c>
      <c r="G57" s="61" t="str">
        <f>IF(C16&lt;&gt;"",IF(Sheet3!H36="ABS","A", Sheet3!H36),"")</f>
        <v/>
      </c>
      <c r="H57" s="61" t="str">
        <f>IF(C16&lt;&gt;"",IF(Sheet3!J36="ABS","A", Sheet3!J36),"")</f>
        <v/>
      </c>
      <c r="I57" s="61" t="str">
        <f>IF(C16&lt;&gt;"",IF(Sheet3!J36="ABS","A",SUM(Sheet3!H36,Sheet3!J36)),"")</f>
        <v/>
      </c>
      <c r="J57" s="61" t="str">
        <f>IF(C16&lt;&gt;"",IF(Sheet3!N36="ABS","A", Sheet3!N36),"")</f>
        <v/>
      </c>
      <c r="K57" t="str">
        <f>IF(C21&lt;&gt;"",IF(Sheet1!O17=50,1,IF(Sheet1!O17=100,2,IF(Sheet1!O17=150,3,IF(Sheet1!O17=200,4)))),"")</f>
        <v/>
      </c>
      <c r="L57" t="str">
        <f>IF(C57&lt;&gt;"",L2,"")</f>
        <v/>
      </c>
    </row>
    <row r="58" spans="1:12">
      <c r="A58" t="str">
        <f>IF(C58&lt;&gt;"",A2,"")</f>
        <v/>
      </c>
      <c r="B58" t="str">
        <f>IF(C58&lt;&gt;"",B2,"")</f>
        <v/>
      </c>
      <c r="C58" t="str">
        <f>IF(Sheet3!B37&lt;&gt;"",Sheet3!B37,"")</f>
        <v/>
      </c>
      <c r="D58" t="str">
        <f>IF(C58&lt;&gt;"",D2,"")</f>
        <v/>
      </c>
      <c r="E58" s="61" t="str">
        <f>IF(C17&lt;&gt;"",IF(Sheet3!D37="ABS",0,Sheet3!D37),"")</f>
        <v/>
      </c>
      <c r="F58" s="61" t="str">
        <f>IF(C17&lt;&gt;"",IF(Sheet3!F37="ABS","A", Sheet3!F37),"")</f>
        <v/>
      </c>
      <c r="G58" s="61" t="str">
        <f>IF(C17&lt;&gt;"",IF(Sheet3!H37="ABS","A", Sheet3!H37),"")</f>
        <v/>
      </c>
      <c r="H58" s="61" t="str">
        <f>IF(C17&lt;&gt;"",IF(Sheet3!J37="ABS","A", Sheet3!J37),"")</f>
        <v/>
      </c>
      <c r="I58" s="61" t="str">
        <f>IF(C17&lt;&gt;"",IF(Sheet3!J37="ABS","A",SUM(Sheet3!H37,Sheet3!J37)),"")</f>
        <v/>
      </c>
      <c r="J58" s="61" t="str">
        <f>IF(C17&lt;&gt;"",IF(Sheet3!N37="ABS","A", Sheet3!N37),"")</f>
        <v/>
      </c>
      <c r="K58" t="str">
        <f>IF(C21&lt;&gt;"",IF(Sheet1!O17=50,1,IF(Sheet1!O17=100,2,IF(Sheet1!O17=150,3,IF(Sheet1!O17=200,4)))),"")</f>
        <v/>
      </c>
      <c r="L58" t="str">
        <f>IF(C58&lt;&gt;"",L2,"")</f>
        <v/>
      </c>
    </row>
    <row r="59" spans="1:12">
      <c r="A59" t="str">
        <f>IF(C59&lt;&gt;"",A2,"")</f>
        <v/>
      </c>
      <c r="B59" t="str">
        <f>IF(C59&lt;&gt;"",B2,"")</f>
        <v/>
      </c>
      <c r="C59" t="str">
        <f>IF(Sheet3!B38&lt;&gt;"",Sheet3!B38,"")</f>
        <v/>
      </c>
      <c r="D59" t="str">
        <f>IF(C59&lt;&gt;"",D2,"")</f>
        <v/>
      </c>
      <c r="E59" s="61" t="str">
        <f>IF(C18&lt;&gt;"",IF(Sheet3!D38="ABS",0,Sheet3!D38),"")</f>
        <v/>
      </c>
      <c r="F59" s="61" t="str">
        <f>IF(C18&lt;&gt;"",IF(Sheet3!F38="ABS","A", Sheet3!F38),"")</f>
        <v/>
      </c>
      <c r="G59" s="61" t="str">
        <f>IF(C18&lt;&gt;"",IF(Sheet3!H38="ABS","A", Sheet3!H38),"")</f>
        <v/>
      </c>
      <c r="H59" s="61" t="str">
        <f>IF(C18&lt;&gt;"",IF(Sheet3!J38="ABS","A", Sheet3!J38),"")</f>
        <v/>
      </c>
      <c r="I59" s="61" t="str">
        <f>IF(C18&lt;&gt;"",IF(Sheet3!J38="ABS","A",SUM(Sheet3!H38,Sheet3!J38)),"")</f>
        <v/>
      </c>
      <c r="J59" s="61" t="str">
        <f>IF(C18&lt;&gt;"",IF(Sheet3!N38="ABS","A", Sheet3!N38),"")</f>
        <v/>
      </c>
      <c r="K59" t="str">
        <f>IF(C21&lt;&gt;"",IF(Sheet1!O17=50,1,IF(Sheet1!O17=100,2,IF(Sheet1!O17=150,3,IF(Sheet1!O17=200,4)))),"")</f>
        <v/>
      </c>
      <c r="L59" t="str">
        <f>IF(C59&lt;&gt;"",L2,"")</f>
        <v/>
      </c>
    </row>
    <row r="60" spans="1:12">
      <c r="A60" t="str">
        <f>IF(C60&lt;&gt;"",A2,"")</f>
        <v/>
      </c>
      <c r="B60" t="str">
        <f>IF(C60&lt;&gt;"",B2,"")</f>
        <v/>
      </c>
      <c r="C60" t="str">
        <f>IF(Sheet3!B39&lt;&gt;"",Sheet3!B39,"")</f>
        <v/>
      </c>
      <c r="D60" t="str">
        <f>IF(C60&lt;&gt;"",D2,"")</f>
        <v/>
      </c>
      <c r="E60" s="61" t="str">
        <f>IF(C19&lt;&gt;"",IF(Sheet3!D39="ABS",0,Sheet3!D39),"")</f>
        <v/>
      </c>
      <c r="F60" s="61" t="str">
        <f>IF(C19&lt;&gt;"",IF(Sheet3!F39="ABS","A", Sheet3!F39),"")</f>
        <v/>
      </c>
      <c r="G60" s="61" t="str">
        <f>IF(C19&lt;&gt;"",IF(Sheet3!H39="ABS","A", Sheet3!H39),"")</f>
        <v/>
      </c>
      <c r="H60" s="61" t="str">
        <f>IF(C19&lt;&gt;"",IF(Sheet3!J39="ABS","A", Sheet3!J39),"")</f>
        <v/>
      </c>
      <c r="I60" s="61" t="str">
        <f>IF(C19&lt;&gt;"",IF(Sheet3!J39="ABS","A",SUM(Sheet3!H39,Sheet3!J39)),"")</f>
        <v/>
      </c>
      <c r="J60" s="61" t="str">
        <f>IF(C19&lt;&gt;"",IF(Sheet3!N39="ABS","A", Sheet3!N39),"")</f>
        <v/>
      </c>
      <c r="K60" t="str">
        <f>IF(C21&lt;&gt;"",IF(Sheet1!O17=50,1,IF(Sheet1!O17=100,2,IF(Sheet1!O17=150,3,IF(Sheet1!O17=200,4)))),"")</f>
        <v/>
      </c>
      <c r="L60" t="str">
        <f>IF(C60&lt;&gt;"",L2,"")</f>
        <v/>
      </c>
    </row>
    <row r="61" spans="1:12">
      <c r="A61" t="str">
        <f>IF(C61&lt;&gt;"",A2,"")</f>
        <v/>
      </c>
      <c r="B61" t="str">
        <f>IF(C61&lt;&gt;"",B2,"")</f>
        <v/>
      </c>
      <c r="C61" t="str">
        <f>IF(Sheet3!B40&lt;&gt;"",Sheet3!B40,"")</f>
        <v/>
      </c>
      <c r="D61" t="str">
        <f>IF(C61&lt;&gt;"",D2,"")</f>
        <v/>
      </c>
      <c r="E61" s="61" t="str">
        <f>IF(C20&lt;&gt;"",IF(Sheet3!D40="ABS",0,Sheet3!D40),"")</f>
        <v/>
      </c>
      <c r="F61" s="61" t="str">
        <f>IF(C20&lt;&gt;"",IF(Sheet3!F40="ABS","A", Sheet3!F40),"")</f>
        <v/>
      </c>
      <c r="G61" s="61" t="str">
        <f>IF(C20&lt;&gt;"",IF(Sheet3!H40="ABS","A", Sheet3!H40),"")</f>
        <v/>
      </c>
      <c r="H61" s="61" t="str">
        <f>IF(C20&lt;&gt;"",IF(Sheet3!J40="ABS","A", Sheet3!J40),"")</f>
        <v/>
      </c>
      <c r="I61" s="61" t="str">
        <f>IF(C20&lt;&gt;"",IF(Sheet3!J40="ABS","A",SUM(Sheet3!H40,Sheet3!J40)),"")</f>
        <v/>
      </c>
      <c r="J61" s="61" t="str">
        <f>IF(C20&lt;&gt;"",IF(Sheet3!N40="ABS","A", Sheet3!N40),"")</f>
        <v/>
      </c>
      <c r="K61" t="str">
        <f>IF(C21&lt;&gt;"",IF(Sheet1!O17=50,1,IF(Sheet1!O17=100,2,IF(Sheet1!O17=150,3,IF(Sheet1!O17=200,4)))),"")</f>
        <v/>
      </c>
      <c r="L61" t="str">
        <f>IF(C61&lt;&gt;"",L2,"")</f>
        <v/>
      </c>
    </row>
    <row r="62" spans="1:12">
      <c r="A62" s="58" t="str">
        <f>IF(C62&lt;&gt;"",A2,"")</f>
        <v/>
      </c>
      <c r="B62" s="58" t="str">
        <f>IF(C62&lt;&gt;"",B2,"")</f>
        <v/>
      </c>
      <c r="C62" s="58" t="str">
        <f>IF(Sheet4!B21&lt;&gt;"",Sheet4!B21,"")</f>
        <v/>
      </c>
      <c r="D62" s="58" t="str">
        <f>IF(C62&lt;&gt;"",D2,"")</f>
        <v/>
      </c>
      <c r="E62" s="60" t="str">
        <f>IF(C2&lt;&gt;"",IF(Sheet4!D21="ABS",0,Sheet4!D21),"")</f>
        <v/>
      </c>
      <c r="F62" s="62" t="str">
        <f>IF(C2&lt;&gt;"",IF(Sheet4!F21="ABS","A", Sheet4!F21),"")</f>
        <v/>
      </c>
      <c r="G62" s="60" t="str">
        <f>IF(C2&lt;&gt;"",IF(Sheet4!H21="ABS","A", Sheet4!H21),"")</f>
        <v/>
      </c>
      <c r="H62" s="62" t="str">
        <f>IF(C2&lt;&gt;"",IF(Sheet4!J21="ABS","A", Sheet4!J21),"")</f>
        <v/>
      </c>
      <c r="I62" s="60" t="str">
        <f>IF(C2&lt;&gt;"",IF(Sheet4!J21="ABS","A",SUM(Sheet4!H21,Sheet4!J21)),"")</f>
        <v/>
      </c>
      <c r="J62" s="62" t="str">
        <f>IF(C2&lt;&gt;"",IF(Sheet4!N21="ABS","A", Sheet4!N21),"")</f>
        <v/>
      </c>
      <c r="K62" t="str">
        <f>IF(C21&lt;&gt;"",IF(Sheet1!O17=50,1,IF(Sheet1!O17=100,2,IF(Sheet1!O17=150,3,IF(Sheet1!O17=200,4)))),"")</f>
        <v/>
      </c>
      <c r="L62" t="str">
        <f>IF(C62&lt;&gt;"",L2,"")</f>
        <v/>
      </c>
    </row>
    <row r="63" spans="1:12">
      <c r="A63" t="str">
        <f>IF(C63&lt;&gt;"",A2,"")</f>
        <v/>
      </c>
      <c r="B63" t="str">
        <f>IF(C63&lt;&gt;"",B2,"")</f>
        <v/>
      </c>
      <c r="C63" t="str">
        <f>IF(Sheet4!B22&lt;&gt;"",Sheet4!B22,"")</f>
        <v/>
      </c>
      <c r="D63" t="str">
        <f>IF(C63&lt;&gt;"",D2,"")</f>
        <v/>
      </c>
      <c r="E63" s="61" t="str">
        <f>IF(C2&lt;&gt;"",IF(Sheet4!D22="ABS",0,Sheet4!D22),"")</f>
        <v/>
      </c>
      <c r="F63" s="61" t="str">
        <f>IF(C2&lt;&gt;"",IF(Sheet4!F22="ABS","A", Sheet4!F22),"")</f>
        <v/>
      </c>
      <c r="G63" s="61" t="str">
        <f>IF(C2&lt;&gt;"",IF(Sheet4!H22="ABS","A", Sheet4!H22),"")</f>
        <v/>
      </c>
      <c r="H63" s="61" t="str">
        <f>IF(C2&lt;&gt;"",IF(Sheet4!J22="ABS","A", Sheet4!J22),"")</f>
        <v/>
      </c>
      <c r="I63" s="61" t="str">
        <f>IF(C2&lt;&gt;"",IF(Sheet4!J22="ABS","A",SUM(Sheet4!H22,Sheet4!J22)),"")</f>
        <v/>
      </c>
      <c r="J63" s="61" t="str">
        <f>IF(C2&lt;&gt;"",IF(Sheet4!N22="ABS","A", Sheet4!N22),"")</f>
        <v/>
      </c>
      <c r="K63" t="str">
        <f>IF(C21&lt;&gt;"",IF(Sheet1!O17=50,1,IF(Sheet1!O17=100,2,IF(Sheet1!O17=150,3,IF(Sheet1!O17=200,4)))),"")</f>
        <v/>
      </c>
      <c r="L63" t="str">
        <f>IF(C63&lt;&gt;"",L2,"")</f>
        <v/>
      </c>
    </row>
    <row r="64" spans="1:12">
      <c r="A64" t="str">
        <f>IF(C64&lt;&gt;"",A2,"")</f>
        <v/>
      </c>
      <c r="B64" t="str">
        <f>IF(C64&lt;&gt;"",B2,"")</f>
        <v/>
      </c>
      <c r="C64" t="str">
        <f>IF(Sheet4!B23&lt;&gt;"",Sheet4!B23,"")</f>
        <v/>
      </c>
      <c r="D64" t="str">
        <f>IF(C64&lt;&gt;"",D2,"")</f>
        <v/>
      </c>
      <c r="E64" s="61" t="str">
        <f>IF(C3&lt;&gt;"",IF(Sheet4!D23="ABS",0,Sheet4!D23),"")</f>
        <v/>
      </c>
      <c r="F64" s="61" t="str">
        <f>IF(C3&lt;&gt;"",IF(Sheet4!F23="ABS","A", Sheet4!F23),"")</f>
        <v/>
      </c>
      <c r="G64" s="61" t="str">
        <f>IF(C3&lt;&gt;"",IF(Sheet4!H23="ABS","A", Sheet4!H23),"")</f>
        <v/>
      </c>
      <c r="H64" s="61" t="str">
        <f>IF(C3&lt;&gt;"",IF(Sheet4!J23="ABS","A", Sheet4!J23),"")</f>
        <v/>
      </c>
      <c r="I64" s="61" t="str">
        <f>IF(C3&lt;&gt;"",IF(Sheet4!J23="ABS","A",SUM(Sheet4!H23,Sheet4!J23)),"")</f>
        <v/>
      </c>
      <c r="J64" s="61" t="str">
        <f>IF(C3&lt;&gt;"",IF(Sheet4!N23="ABS","A", Sheet4!N23),"")</f>
        <v/>
      </c>
      <c r="K64" t="str">
        <f>IF(C21&lt;&gt;"",IF(Sheet1!O17=50,1,IF(Sheet1!O17=100,2,IF(Sheet1!O17=150,3,IF(Sheet1!O17=200,4)))),"")</f>
        <v/>
      </c>
      <c r="L64" t="str">
        <f>IF(C64&lt;&gt;"",L2,"")</f>
        <v/>
      </c>
    </row>
    <row r="65" spans="1:12">
      <c r="A65" t="str">
        <f>IF(C65&lt;&gt;"",A2,"")</f>
        <v/>
      </c>
      <c r="B65" t="str">
        <f>IF(C65&lt;&gt;"",B2,"")</f>
        <v/>
      </c>
      <c r="C65" t="str">
        <f>IF(Sheet4!B24&lt;&gt;"",Sheet4!B24,"")</f>
        <v/>
      </c>
      <c r="D65" t="str">
        <f>IF(C65&lt;&gt;"",D2,"")</f>
        <v/>
      </c>
      <c r="E65" s="61" t="str">
        <f>IF(C4&lt;&gt;"",IF(Sheet4!D24="ABS",0,Sheet4!D24),"")</f>
        <v/>
      </c>
      <c r="F65" s="61" t="str">
        <f>IF(C4&lt;&gt;"",IF(Sheet4!F24="ABS","A", Sheet4!F24),"")</f>
        <v/>
      </c>
      <c r="G65" s="61" t="str">
        <f>IF(C4&lt;&gt;"",IF(Sheet4!H24="ABS","A", Sheet4!H24),"")</f>
        <v/>
      </c>
      <c r="H65" s="61" t="str">
        <f>IF(C4&lt;&gt;"",IF(Sheet4!J24="ABS","A", Sheet4!J24),"")</f>
        <v/>
      </c>
      <c r="I65" s="61" t="str">
        <f>IF(C4&lt;&gt;"",IF(Sheet4!J24="ABS","A",SUM(Sheet4!H24,Sheet4!J24)),"")</f>
        <v/>
      </c>
      <c r="J65" s="61" t="str">
        <f>IF(C4&lt;&gt;"",IF(Sheet4!N24="ABS","A", Sheet4!N24),"")</f>
        <v/>
      </c>
      <c r="K65" t="str">
        <f>IF(C21&lt;&gt;"",IF(Sheet1!O17=50,1,IF(Sheet1!O17=100,2,IF(Sheet1!O17=150,3,IF(Sheet1!O17=200,4)))),"")</f>
        <v/>
      </c>
      <c r="L65" t="str">
        <f>IF(C65&lt;&gt;"",L2,"")</f>
        <v/>
      </c>
    </row>
    <row r="66" spans="1:12">
      <c r="A66" t="str">
        <f>IF(C66&lt;&gt;"",A2,"")</f>
        <v/>
      </c>
      <c r="B66" t="str">
        <f>IF(C66&lt;&gt;"",B2,"")</f>
        <v/>
      </c>
      <c r="C66" t="str">
        <f>IF(Sheet4!B25&lt;&gt;"",Sheet4!B25,"")</f>
        <v/>
      </c>
      <c r="D66" t="str">
        <f>IF(C66&lt;&gt;"",D2,"")</f>
        <v/>
      </c>
      <c r="E66" s="61" t="str">
        <f>IF(C5&lt;&gt;"",IF(Sheet4!D25="ABS",0,Sheet4!D25),"")</f>
        <v/>
      </c>
      <c r="F66" s="61" t="str">
        <f>IF(C5&lt;&gt;"",IF(Sheet4!F25="ABS","A", Sheet4!F25),"")</f>
        <v/>
      </c>
      <c r="G66" s="61" t="str">
        <f>IF(C5&lt;&gt;"",IF(Sheet4!H25="ABS","A", Sheet4!H25),"")</f>
        <v/>
      </c>
      <c r="H66" s="61" t="str">
        <f>IF(C5&lt;&gt;"",IF(Sheet4!J25="ABS","A", Sheet4!J25),"")</f>
        <v/>
      </c>
      <c r="I66" s="61" t="str">
        <f>IF(C5&lt;&gt;"",IF(Sheet4!J25="ABS","A",SUM(Sheet4!H25,Sheet4!J25)),"")</f>
        <v/>
      </c>
      <c r="J66" s="61" t="str">
        <f>IF(C5&lt;&gt;"",IF(Sheet4!N25="ABS","A", Sheet4!N25),"")</f>
        <v/>
      </c>
      <c r="K66" t="str">
        <f>IF(C21&lt;&gt;"",IF(Sheet1!O17=50,1,IF(Sheet1!O17=100,2,IF(Sheet1!O17=150,3,IF(Sheet1!O17=200,4)))),"")</f>
        <v/>
      </c>
      <c r="L66" t="str">
        <f>IF(C66&lt;&gt;"",L2,"")</f>
        <v/>
      </c>
    </row>
    <row r="67" spans="1:12">
      <c r="A67" t="str">
        <f>IF(C67&lt;&gt;"",A2,"")</f>
        <v/>
      </c>
      <c r="B67" t="str">
        <f>IF(C67&lt;&gt;"",B2,"")</f>
        <v/>
      </c>
      <c r="C67" t="str">
        <f>IF(Sheet4!B26&lt;&gt;"",Sheet4!B26,"")</f>
        <v/>
      </c>
      <c r="D67" t="str">
        <f>IF(C67&lt;&gt;"",D2,"")</f>
        <v/>
      </c>
      <c r="E67" s="61" t="str">
        <f>IF(C6&lt;&gt;"",IF(Sheet4!D26="ABS",0,Sheet4!D26),"")</f>
        <v/>
      </c>
      <c r="F67" s="61" t="str">
        <f>IF(C6&lt;&gt;"",IF(Sheet4!F26="ABS","A", Sheet4!F26),"")</f>
        <v/>
      </c>
      <c r="G67" s="61" t="str">
        <f>IF(C6&lt;&gt;"",IF(Sheet4!H26="ABS","A", Sheet4!H26),"")</f>
        <v/>
      </c>
      <c r="H67" s="61" t="str">
        <f>IF(C6&lt;&gt;"",IF(Sheet4!J26="ABS","A", Sheet4!J26),"")</f>
        <v/>
      </c>
      <c r="I67" s="61" t="str">
        <f>IF(C6&lt;&gt;"",IF(Sheet4!J26="ABS","A",SUM(Sheet4!H26,Sheet4!J26)),"")</f>
        <v/>
      </c>
      <c r="J67" s="61" t="str">
        <f>IF(C6&lt;&gt;"",IF(Sheet4!N26="ABS","A", Sheet4!N26),"")</f>
        <v/>
      </c>
      <c r="K67" t="str">
        <f>IF(C21&lt;&gt;"",IF(Sheet1!O17=50,1,IF(Sheet1!O17=100,2,IF(Sheet1!O17=150,3,IF(Sheet1!O17=200,4)))),"")</f>
        <v/>
      </c>
      <c r="L67" t="str">
        <f>IF(C67&lt;&gt;"",L2,"")</f>
        <v/>
      </c>
    </row>
    <row r="68" spans="1:12">
      <c r="A68" t="str">
        <f>IF(C68&lt;&gt;"",A2,"")</f>
        <v/>
      </c>
      <c r="B68" t="str">
        <f>IF(C68&lt;&gt;"",B2,"")</f>
        <v/>
      </c>
      <c r="C68" t="str">
        <f>IF(Sheet4!B27&lt;&gt;"",Sheet4!B27,"")</f>
        <v/>
      </c>
      <c r="D68" t="str">
        <f>IF(C68&lt;&gt;"",D2,"")</f>
        <v/>
      </c>
      <c r="E68" s="61" t="str">
        <f>IF(C7&lt;&gt;"",IF(Sheet4!D27="ABS",0,Sheet4!D27),"")</f>
        <v/>
      </c>
      <c r="F68" s="61" t="str">
        <f>IF(C7&lt;&gt;"",IF(Sheet4!F27="ABS","A", Sheet4!F27),"")</f>
        <v/>
      </c>
      <c r="G68" s="61" t="str">
        <f>IF(C7&lt;&gt;"",IF(Sheet4!H27="ABS","A", Sheet4!H27),"")</f>
        <v/>
      </c>
      <c r="H68" s="61" t="str">
        <f>IF(C7&lt;&gt;"",IF(Sheet4!J27="ABS","A", Sheet4!J27),"")</f>
        <v/>
      </c>
      <c r="I68" s="61" t="str">
        <f>IF(C7&lt;&gt;"",IF(Sheet4!J27="ABS","A",SUM(Sheet4!H27,Sheet4!J27)),"")</f>
        <v/>
      </c>
      <c r="J68" s="61" t="str">
        <f>IF(C7&lt;&gt;"",IF(Sheet4!N27="ABS","A", Sheet4!N27),"")</f>
        <v/>
      </c>
      <c r="K68" t="str">
        <f>IF(C21&lt;&gt;"",IF(Sheet1!O17=50,1,IF(Sheet1!O17=100,2,IF(Sheet1!O17=150,3,IF(Sheet1!O17=200,4)))),"")</f>
        <v/>
      </c>
      <c r="L68" t="str">
        <f>IF(C68&lt;&gt;"",L2,"")</f>
        <v/>
      </c>
    </row>
    <row r="69" spans="1:12">
      <c r="A69" t="str">
        <f>IF(C69&lt;&gt;"",A2,"")</f>
        <v/>
      </c>
      <c r="B69" t="str">
        <f>IF(C69&lt;&gt;"",B2,"")</f>
        <v/>
      </c>
      <c r="C69" t="str">
        <f>IF(Sheet4!B28&lt;&gt;"",Sheet4!B28,"")</f>
        <v/>
      </c>
      <c r="D69" t="str">
        <f>IF(C69&lt;&gt;"",D2,"")</f>
        <v/>
      </c>
      <c r="E69" s="61" t="str">
        <f>IF(C8&lt;&gt;"",IF(Sheet4!D28="ABS",0,Sheet4!D28),"")</f>
        <v/>
      </c>
      <c r="F69" s="61" t="str">
        <f>IF(C8&lt;&gt;"",IF(Sheet4!F28="ABS","A", Sheet4!F28),"")</f>
        <v/>
      </c>
      <c r="G69" s="61" t="str">
        <f>IF(C8&lt;&gt;"",IF(Sheet4!H28="ABS","A", Sheet4!H28),"")</f>
        <v/>
      </c>
      <c r="H69" s="61" t="str">
        <f>IF(C8&lt;&gt;"",IF(Sheet4!J28="ABS","A", Sheet4!J28),"")</f>
        <v/>
      </c>
      <c r="I69" s="61" t="str">
        <f>IF(C8&lt;&gt;"",IF(Sheet4!J28="ABS","A",SUM(Sheet4!H28,Sheet4!J28)),"")</f>
        <v/>
      </c>
      <c r="J69" s="61" t="str">
        <f>IF(C8&lt;&gt;"",IF(Sheet4!N28="ABS","A", Sheet4!N28),"")</f>
        <v/>
      </c>
      <c r="K69" t="str">
        <f>IF(C21&lt;&gt;"",IF(Sheet1!O17=50,1,IF(Sheet1!O17=100,2,IF(Sheet1!O17=150,3,IF(Sheet1!O17=200,4)))),"")</f>
        <v/>
      </c>
      <c r="L69" t="str">
        <f>IF(C69&lt;&gt;"",L2,"")</f>
        <v/>
      </c>
    </row>
    <row r="70" spans="1:12">
      <c r="A70" t="str">
        <f>IF(C70&lt;&gt;"",A2,"")</f>
        <v/>
      </c>
      <c r="B70" t="str">
        <f>IF(C70&lt;&gt;"",B2,"")</f>
        <v/>
      </c>
      <c r="C70" t="str">
        <f>IF(Sheet4!B29&lt;&gt;"",Sheet4!B29,"")</f>
        <v/>
      </c>
      <c r="D70" t="str">
        <f>IF(C70&lt;&gt;"",D2,"")</f>
        <v/>
      </c>
      <c r="E70" s="61" t="str">
        <f>IF(C9&lt;&gt;"",IF(Sheet4!D29="ABS",0,Sheet4!D29),"")</f>
        <v/>
      </c>
      <c r="F70" s="61" t="str">
        <f>IF(C9&lt;&gt;"",IF(Sheet4!F29="ABS","A", Sheet4!F29),"")</f>
        <v/>
      </c>
      <c r="G70" s="61" t="str">
        <f>IF(C9&lt;&gt;"",IF(Sheet4!H29="ABS","A", Sheet4!H29),"")</f>
        <v/>
      </c>
      <c r="H70" s="61" t="str">
        <f>IF(C9&lt;&gt;"",IF(Sheet4!J29="ABS","A", Sheet4!J29),"")</f>
        <v/>
      </c>
      <c r="I70" s="61" t="str">
        <f>IF(C9&lt;&gt;"",IF(Sheet4!J29="ABS","A",SUM(Sheet4!H29,Sheet4!J29)),"")</f>
        <v/>
      </c>
      <c r="J70" s="61" t="str">
        <f>IF(C9&lt;&gt;"",IF(Sheet4!N29="ABS","A", Sheet4!N29),"")</f>
        <v/>
      </c>
      <c r="K70" t="str">
        <f>IF(C21&lt;&gt;"",IF(Sheet1!O17=50,1,IF(Sheet1!O17=100,2,IF(Sheet1!O17=150,3,IF(Sheet1!O17=200,4)))),"")</f>
        <v/>
      </c>
      <c r="L70" t="str">
        <f>IF(C70&lt;&gt;"",L2,"")</f>
        <v/>
      </c>
    </row>
    <row r="71" spans="1:12">
      <c r="A71" t="str">
        <f>IF(C71&lt;&gt;"",A2,"")</f>
        <v/>
      </c>
      <c r="B71" t="str">
        <f>IF(C71&lt;&gt;"",B2,"")</f>
        <v/>
      </c>
      <c r="C71" t="str">
        <f>IF(Sheet4!B30&lt;&gt;"",Sheet4!B30,"")</f>
        <v/>
      </c>
      <c r="D71" t="str">
        <f>IF(C71&lt;&gt;"",D2,"")</f>
        <v/>
      </c>
      <c r="E71" s="61" t="str">
        <f>IF(C10&lt;&gt;"",IF(Sheet4!D30="ABS",0,Sheet4!D30),"")</f>
        <v/>
      </c>
      <c r="F71" s="61" t="str">
        <f>IF(C10&lt;&gt;"",IF(Sheet4!F30="ABS","A", Sheet4!F30),"")</f>
        <v/>
      </c>
      <c r="G71" s="61" t="str">
        <f>IF(C10&lt;&gt;"",IF(Sheet4!H30="ABS","A", Sheet4!H30),"")</f>
        <v/>
      </c>
      <c r="H71" s="61" t="str">
        <f>IF(C10&lt;&gt;"",IF(Sheet4!J30="ABS","A", Sheet4!J30),"")</f>
        <v/>
      </c>
      <c r="I71" s="61" t="str">
        <f>IF(C10&lt;&gt;"",IF(Sheet4!J30="ABS","A",SUM(Sheet4!H30,Sheet4!J30)),"")</f>
        <v/>
      </c>
      <c r="J71" s="61" t="str">
        <f>IF(C10&lt;&gt;"",IF(Sheet4!N30="ABS","A", Sheet4!N30),"")</f>
        <v/>
      </c>
      <c r="K71" t="str">
        <f>IF(C21&lt;&gt;"",IF(Sheet1!O17=50,1,IF(Sheet1!O17=100,2,IF(Sheet1!O17=150,3,IF(Sheet1!O17=200,4)))),"")</f>
        <v/>
      </c>
      <c r="L71" t="str">
        <f>IF(C71&lt;&gt;"",L2,"")</f>
        <v/>
      </c>
    </row>
    <row r="72" spans="1:12">
      <c r="A72" t="str">
        <f>IF(C72&lt;&gt;"",A2,"")</f>
        <v/>
      </c>
      <c r="B72" t="str">
        <f>IF(C72&lt;&gt;"",B2,"")</f>
        <v/>
      </c>
      <c r="C72" t="str">
        <f>IF(Sheet4!B31&lt;&gt;"",Sheet4!B31,"")</f>
        <v/>
      </c>
      <c r="D72" t="str">
        <f>IF(C72&lt;&gt;"",D2,"")</f>
        <v/>
      </c>
      <c r="E72" s="61" t="str">
        <f>IF(C11&lt;&gt;"",IF(Sheet4!D31="ABS",0,Sheet4!D31),"")</f>
        <v/>
      </c>
      <c r="F72" s="61" t="str">
        <f>IF(C11&lt;&gt;"",IF(Sheet4!F31="ABS","A", Sheet4!F31),"")</f>
        <v/>
      </c>
      <c r="G72" s="61" t="str">
        <f>IF(C11&lt;&gt;"",IF(Sheet4!H31="ABS","A", Sheet4!H31),"")</f>
        <v/>
      </c>
      <c r="H72" s="61" t="str">
        <f>IF(C11&lt;&gt;"",IF(Sheet4!J31="ABS","A", Sheet4!J31),"")</f>
        <v/>
      </c>
      <c r="I72" s="61" t="str">
        <f>IF(C11&lt;&gt;"",IF(Sheet4!J31="ABS","A",SUM(Sheet4!H31,Sheet4!J31)),"")</f>
        <v/>
      </c>
      <c r="J72" s="61" t="str">
        <f>IF(C11&lt;&gt;"",IF(Sheet4!N31="ABS","A", Sheet4!N31),"")</f>
        <v/>
      </c>
      <c r="K72" t="str">
        <f>IF(C21&lt;&gt;"",IF(Sheet1!O17=50,1,IF(Sheet1!O17=100,2,IF(Sheet1!O17=150,3,IF(Sheet1!O17=200,4)))),"")</f>
        <v/>
      </c>
      <c r="L72" t="str">
        <f>IF(C72&lt;&gt;"",L2,"")</f>
        <v/>
      </c>
    </row>
    <row r="73" spans="1:12">
      <c r="A73" t="str">
        <f>IF(C73&lt;&gt;"",A2,"")</f>
        <v/>
      </c>
      <c r="B73" t="str">
        <f>IF(C73&lt;&gt;"",B2,"")</f>
        <v/>
      </c>
      <c r="C73" t="str">
        <f>IF(Sheet4!B32&lt;&gt;"",Sheet4!B32,"")</f>
        <v/>
      </c>
      <c r="D73" t="str">
        <f>IF(C73&lt;&gt;"",D2,"")</f>
        <v/>
      </c>
      <c r="E73" s="61" t="str">
        <f>IF(C12&lt;&gt;"",IF(Sheet4!D32="ABS",0,Sheet4!D32),"")</f>
        <v/>
      </c>
      <c r="F73" s="61" t="str">
        <f>IF(C12&lt;&gt;"",IF(Sheet4!F32="ABS","A", Sheet4!F32),"")</f>
        <v/>
      </c>
      <c r="G73" s="61" t="str">
        <f>IF(C12&lt;&gt;"",IF(Sheet4!H32="ABS","A", Sheet4!H32),"")</f>
        <v/>
      </c>
      <c r="H73" s="61" t="str">
        <f>IF(C12&lt;&gt;"",IF(Sheet4!J32="ABS","A", Sheet4!J32),"")</f>
        <v/>
      </c>
      <c r="I73" s="61" t="str">
        <f>IF(C12&lt;&gt;"",IF(Sheet4!J32="ABS","A",SUM(Sheet4!H32,Sheet4!J32)),"")</f>
        <v/>
      </c>
      <c r="J73" s="61" t="str">
        <f>IF(C12&lt;&gt;"",IF(Sheet4!N32="ABS","A", Sheet4!N32),"")</f>
        <v/>
      </c>
      <c r="K73" t="str">
        <f>IF(C21&lt;&gt;"",IF(Sheet1!O17=50,1,IF(Sheet1!O17=100,2,IF(Sheet1!O17=150,3,IF(Sheet1!O17=200,4)))),"")</f>
        <v/>
      </c>
      <c r="L73" t="str">
        <f>IF(C73&lt;&gt;"",L2,"")</f>
        <v/>
      </c>
    </row>
    <row r="74" spans="1:12">
      <c r="A74" t="str">
        <f>IF(C74&lt;&gt;"",A2,"")</f>
        <v/>
      </c>
      <c r="B74" t="str">
        <f>IF(C74&lt;&gt;"",B2,"")</f>
        <v/>
      </c>
      <c r="C74" t="str">
        <f>IF(Sheet4!B33&lt;&gt;"",Sheet4!B33,"")</f>
        <v/>
      </c>
      <c r="D74" t="str">
        <f>IF(C74&lt;&gt;"",D2,"")</f>
        <v/>
      </c>
      <c r="E74" s="61" t="str">
        <f>IF(C13&lt;&gt;"",IF(Sheet4!D33="ABS",0,Sheet4!D33),"")</f>
        <v/>
      </c>
      <c r="F74" s="61" t="str">
        <f>IF(C13&lt;&gt;"",IF(Sheet4!F33="ABS","A", Sheet4!F33),"")</f>
        <v/>
      </c>
      <c r="G74" s="61" t="str">
        <f>IF(C13&lt;&gt;"",IF(Sheet4!H33="ABS","A", Sheet4!H33),"")</f>
        <v/>
      </c>
      <c r="H74" s="61" t="str">
        <f>IF(C13&lt;&gt;"",IF(Sheet4!J33="ABS","A", Sheet4!J33),"")</f>
        <v/>
      </c>
      <c r="I74" s="61" t="str">
        <f>IF(C13&lt;&gt;"",IF(Sheet4!J33="ABS","A",SUM(Sheet4!H33,Sheet4!J33)),"")</f>
        <v/>
      </c>
      <c r="J74" s="61" t="str">
        <f>IF(C13&lt;&gt;"",IF(Sheet4!N33="ABS","A", Sheet4!N33),"")</f>
        <v/>
      </c>
      <c r="K74" t="str">
        <f>IF(C21&lt;&gt;"",IF(Sheet1!O17=50,1,IF(Sheet1!O17=100,2,IF(Sheet1!O17=150,3,IF(Sheet1!O17=200,4)))),"")</f>
        <v/>
      </c>
      <c r="L74" t="str">
        <f>IF(C74&lt;&gt;"",L2,"")</f>
        <v/>
      </c>
    </row>
    <row r="75" spans="1:12">
      <c r="A75" t="str">
        <f>IF(C75&lt;&gt;"",A2,"")</f>
        <v/>
      </c>
      <c r="B75" t="str">
        <f>IF(C75&lt;&gt;"",B2,"")</f>
        <v/>
      </c>
      <c r="C75" t="str">
        <f>IF(Sheet4!B34&lt;&gt;"",Sheet4!B34,"")</f>
        <v/>
      </c>
      <c r="D75" t="str">
        <f>IF(C75&lt;&gt;"",D2,"")</f>
        <v/>
      </c>
      <c r="E75" s="61" t="str">
        <f>IF(C14&lt;&gt;"",IF(Sheet4!D34="ABS",0,Sheet4!D34),"")</f>
        <v/>
      </c>
      <c r="F75" s="61" t="str">
        <f>IF(C14&lt;&gt;"",IF(Sheet4!F34="ABS","A", Sheet4!F34),"")</f>
        <v/>
      </c>
      <c r="G75" s="61" t="str">
        <f>IF(C14&lt;&gt;"",IF(Sheet4!H34="ABS","A", Sheet4!H34),"")</f>
        <v/>
      </c>
      <c r="H75" s="61" t="str">
        <f>IF(C14&lt;&gt;"",IF(Sheet4!J34="ABS","A", Sheet4!J34),"")</f>
        <v/>
      </c>
      <c r="I75" s="61" t="str">
        <f>IF(C14&lt;&gt;"",IF(Sheet4!J34="ABS","A",SUM(Sheet4!H34,Sheet4!J34)),"")</f>
        <v/>
      </c>
      <c r="J75" s="61" t="str">
        <f>IF(C14&lt;&gt;"",IF(Sheet4!N34="ABS","A", Sheet4!N34),"")</f>
        <v/>
      </c>
      <c r="K75" t="str">
        <f>IF(C21&lt;&gt;"",IF(Sheet1!O17=50,1,IF(Sheet1!O17=100,2,IF(Sheet1!O17=150,3,IF(Sheet1!O17=200,4)))),"")</f>
        <v/>
      </c>
      <c r="L75" t="str">
        <f>IF(C75&lt;&gt;"",L2,"")</f>
        <v/>
      </c>
    </row>
    <row r="76" spans="1:12">
      <c r="A76" t="str">
        <f>IF(C76&lt;&gt;"",A2,"")</f>
        <v/>
      </c>
      <c r="B76" t="str">
        <f>IF(C76&lt;&gt;"",B2,"")</f>
        <v/>
      </c>
      <c r="C76" t="str">
        <f>IF(Sheet4!B35&lt;&gt;"",Sheet4!B35,"")</f>
        <v/>
      </c>
      <c r="D76" t="str">
        <f>IF(C76&lt;&gt;"",D2,"")</f>
        <v/>
      </c>
      <c r="E76" s="61" t="str">
        <f>IF(C15&lt;&gt;"",IF(Sheet4!D35="ABS",0,Sheet4!D35),"")</f>
        <v/>
      </c>
      <c r="F76" s="61" t="str">
        <f>IF(C15&lt;&gt;"",IF(Sheet4!F35="ABS","A", Sheet4!F35),"")</f>
        <v/>
      </c>
      <c r="G76" s="61" t="str">
        <f>IF(C15&lt;&gt;"",IF(Sheet4!H35="ABS","A", Sheet4!H35),"")</f>
        <v/>
      </c>
      <c r="H76" s="61" t="str">
        <f>IF(C15&lt;&gt;"",IF(Sheet4!J35="ABS","A", Sheet4!J35),"")</f>
        <v/>
      </c>
      <c r="I76" s="61" t="str">
        <f>IF(C15&lt;&gt;"",IF(Sheet4!J35="ABS","A",SUM(Sheet4!H35,Sheet4!J35)),"")</f>
        <v/>
      </c>
      <c r="J76" s="61" t="str">
        <f>IF(C15&lt;&gt;"",IF(Sheet4!N35="ABS","A", Sheet4!N35),"")</f>
        <v/>
      </c>
      <c r="K76" t="str">
        <f>IF(C21&lt;&gt;"",IF(Sheet1!O17=50,1,IF(Sheet1!O17=100,2,IF(Sheet1!O17=150,3,IF(Sheet1!O17=200,4)))),"")</f>
        <v/>
      </c>
      <c r="L76" t="str">
        <f>IF(C76&lt;&gt;"",L2,"")</f>
        <v/>
      </c>
    </row>
    <row r="77" spans="1:12">
      <c r="A77" t="str">
        <f>IF(C77&lt;&gt;"",A2,"")</f>
        <v/>
      </c>
      <c r="B77" t="str">
        <f>IF(C77&lt;&gt;"",B2,"")</f>
        <v/>
      </c>
      <c r="C77" t="str">
        <f>IF(Sheet4!B36&lt;&gt;"",Sheet4!B36,"")</f>
        <v/>
      </c>
      <c r="D77" t="str">
        <f>IF(C77&lt;&gt;"",D2,"")</f>
        <v/>
      </c>
      <c r="E77" s="61" t="str">
        <f>IF(C16&lt;&gt;"",IF(Sheet4!D36="ABS",0,Sheet4!D36),"")</f>
        <v/>
      </c>
      <c r="F77" s="61" t="str">
        <f>IF(C16&lt;&gt;"",IF(Sheet4!F36="ABS","A", Sheet4!F36),"")</f>
        <v/>
      </c>
      <c r="G77" s="61" t="str">
        <f>IF(C16&lt;&gt;"",IF(Sheet4!H36="ABS","A", Sheet4!H36),"")</f>
        <v/>
      </c>
      <c r="H77" s="61" t="str">
        <f>IF(C16&lt;&gt;"",IF(Sheet4!J36="ABS","A", Sheet4!J36),"")</f>
        <v/>
      </c>
      <c r="I77" s="61" t="str">
        <f>IF(C16&lt;&gt;"",IF(Sheet4!J36="ABS","A",SUM(Sheet4!H36,Sheet4!J36)),"")</f>
        <v/>
      </c>
      <c r="J77" s="61" t="str">
        <f>IF(C16&lt;&gt;"",IF(Sheet4!N36="ABS","A", Sheet4!N36),"")</f>
        <v/>
      </c>
      <c r="K77" t="str">
        <f>IF(C21&lt;&gt;"",IF(Sheet1!O17=50,1,IF(Sheet1!O17=100,2,IF(Sheet1!O17=150,3,IF(Sheet1!O17=200,4)))),"")</f>
        <v/>
      </c>
      <c r="L77" t="str">
        <f>IF(C77&lt;&gt;"",L2,"")</f>
        <v/>
      </c>
    </row>
    <row r="78" spans="1:12">
      <c r="A78" t="str">
        <f>IF(C78&lt;&gt;"",A2,"")</f>
        <v/>
      </c>
      <c r="B78" t="str">
        <f>IF(C78&lt;&gt;"",B2,"")</f>
        <v/>
      </c>
      <c r="C78" t="str">
        <f>IF(Sheet4!B37&lt;&gt;"",Sheet4!B37,"")</f>
        <v/>
      </c>
      <c r="D78" t="str">
        <f>IF(C78&lt;&gt;"",D2,"")</f>
        <v/>
      </c>
      <c r="E78" s="61" t="str">
        <f>IF(C17&lt;&gt;"",IF(Sheet4!D37="ABS",0,Sheet4!D37),"")</f>
        <v/>
      </c>
      <c r="F78" s="61" t="str">
        <f>IF(C17&lt;&gt;"",IF(Sheet4!F37="ABS","A", Sheet4!F37),"")</f>
        <v/>
      </c>
      <c r="G78" s="61" t="str">
        <f>IF(C17&lt;&gt;"",IF(Sheet4!H37="ABS","A", Sheet4!H37),"")</f>
        <v/>
      </c>
      <c r="H78" s="61" t="str">
        <f>IF(C17&lt;&gt;"",IF(Sheet4!J37="ABS","A", Sheet4!J37),"")</f>
        <v/>
      </c>
      <c r="I78" s="61" t="str">
        <f>IF(C17&lt;&gt;"",IF(Sheet4!J37="ABS","A",SUM(Sheet4!H37,Sheet4!J37)),"")</f>
        <v/>
      </c>
      <c r="J78" s="61" t="str">
        <f>IF(C17&lt;&gt;"",IF(Sheet4!N37="ABS","A", Sheet4!N37),"")</f>
        <v/>
      </c>
      <c r="K78" t="str">
        <f>IF(C21&lt;&gt;"",IF(Sheet1!O17=50,1,IF(Sheet1!O17=100,2,IF(Sheet1!O17=150,3,IF(Sheet1!O17=200,4)))),"")</f>
        <v/>
      </c>
      <c r="L78" t="str">
        <f>IF(C78&lt;&gt;"",L2,"")</f>
        <v/>
      </c>
    </row>
    <row r="79" spans="1:12">
      <c r="A79" t="str">
        <f>IF(C79&lt;&gt;"",A2,"")</f>
        <v/>
      </c>
      <c r="B79" t="str">
        <f>IF(C79&lt;&gt;"",B2,"")</f>
        <v/>
      </c>
      <c r="C79" t="str">
        <f>IF(Sheet4!B38&lt;&gt;"",Sheet4!B38,"")</f>
        <v/>
      </c>
      <c r="D79" t="str">
        <f>IF(C79&lt;&gt;"",D2,"")</f>
        <v/>
      </c>
      <c r="E79" s="61" t="str">
        <f>IF(C18&lt;&gt;"",IF(Sheet4!D38="ABS",0,Sheet4!D38),"")</f>
        <v/>
      </c>
      <c r="F79" s="61" t="str">
        <f>IF(C18&lt;&gt;"",IF(Sheet4!F38="ABS","A", Sheet4!F38),"")</f>
        <v/>
      </c>
      <c r="G79" s="61" t="str">
        <f>IF(C18&lt;&gt;"",IF(Sheet4!H38="ABS","A", Sheet4!H38),"")</f>
        <v/>
      </c>
      <c r="H79" s="61" t="str">
        <f>IF(C18&lt;&gt;"",IF(Sheet4!J38="ABS","A", Sheet4!J38),"")</f>
        <v/>
      </c>
      <c r="I79" s="61" t="str">
        <f>IF(C18&lt;&gt;"",IF(Sheet4!J38="ABS","A",SUM(Sheet4!H38,Sheet4!J38)),"")</f>
        <v/>
      </c>
      <c r="J79" s="61" t="str">
        <f>IF(C18&lt;&gt;"",IF(Sheet4!N38="ABS","A", Sheet4!N38),"")</f>
        <v/>
      </c>
      <c r="K79" t="str">
        <f>IF(C21&lt;&gt;"",IF(Sheet1!O17=50,1,IF(Sheet1!O17=100,2,IF(Sheet1!O17=150,3,IF(Sheet1!O17=200,4)))),"")</f>
        <v/>
      </c>
      <c r="L79" t="str">
        <f>IF(C79&lt;&gt;"",L2,"")</f>
        <v/>
      </c>
    </row>
    <row r="80" spans="1:12">
      <c r="A80" t="str">
        <f>IF(C80&lt;&gt;"",A2,"")</f>
        <v/>
      </c>
      <c r="B80" t="str">
        <f>IF(C80&lt;&gt;"",B2,"")</f>
        <v/>
      </c>
      <c r="C80" t="str">
        <f>IF(Sheet4!B39&lt;&gt;"",Sheet4!B39,"")</f>
        <v/>
      </c>
      <c r="D80" t="str">
        <f>IF(C80&lt;&gt;"",D2,"")</f>
        <v/>
      </c>
      <c r="E80" s="61" t="str">
        <f>IF(C19&lt;&gt;"",IF(Sheet4!D39="ABS",0,Sheet4!D39),"")</f>
        <v/>
      </c>
      <c r="F80" s="61" t="str">
        <f>IF(C19&lt;&gt;"",IF(Sheet4!F39="ABS","A", Sheet4!F39),"")</f>
        <v/>
      </c>
      <c r="G80" s="61" t="str">
        <f>IF(C19&lt;&gt;"",IF(Sheet4!H39="ABS","A", Sheet4!H39),"")</f>
        <v/>
      </c>
      <c r="H80" s="61" t="str">
        <f>IF(C19&lt;&gt;"",IF(Sheet4!J39="ABS","A", Sheet4!J39),"")</f>
        <v/>
      </c>
      <c r="I80" s="61" t="str">
        <f>IF(C19&lt;&gt;"",IF(Sheet4!J39="ABS","A",SUM(Sheet4!H39,Sheet4!J39)),"")</f>
        <v/>
      </c>
      <c r="J80" s="61" t="str">
        <f>IF(C19&lt;&gt;"",IF(Sheet4!N39="ABS","A", Sheet4!N39),"")</f>
        <v/>
      </c>
      <c r="K80" t="str">
        <f>IF(C21&lt;&gt;"",IF(Sheet1!O17=50,1,IF(Sheet1!O17=100,2,IF(Sheet1!O17=150,3,IF(Sheet1!O17=200,4)))),"")</f>
        <v/>
      </c>
      <c r="L80" t="str">
        <f>IF(C80&lt;&gt;"",L2,"")</f>
        <v/>
      </c>
    </row>
    <row r="81" spans="1:12">
      <c r="A81" t="str">
        <f>IF(C81&lt;&gt;"",A2,"")</f>
        <v/>
      </c>
      <c r="B81" t="str">
        <f>IF(C81&lt;&gt;"",B2,"")</f>
        <v/>
      </c>
      <c r="C81" t="str">
        <f>IF(Sheet4!B40&lt;&gt;"",Sheet4!B40,"")</f>
        <v/>
      </c>
      <c r="D81" t="str">
        <f>IF(C81&lt;&gt;"",D2,"")</f>
        <v/>
      </c>
      <c r="E81" s="61" t="str">
        <f>IF(C20&lt;&gt;"",IF(Sheet4!D40="ABS",0,Sheet4!D40),"")</f>
        <v/>
      </c>
      <c r="F81" s="61" t="str">
        <f>IF(C20&lt;&gt;"",IF(Sheet4!F40="ABS","A", Sheet4!F40),"")</f>
        <v/>
      </c>
      <c r="G81" s="61" t="str">
        <f>IF(C20&lt;&gt;"",IF(Sheet4!H40="ABS","A", Sheet4!H40),"")</f>
        <v/>
      </c>
      <c r="H81" s="61" t="str">
        <f>IF(C20&lt;&gt;"",IF(Sheet4!J40="ABS","A", Sheet4!J40),"")</f>
        <v/>
      </c>
      <c r="I81" s="61" t="str">
        <f>IF(C20&lt;&gt;"",IF(Sheet4!J40="ABS","A",SUM(Sheet4!H40,Sheet4!J40)),"")</f>
        <v/>
      </c>
      <c r="J81" s="61" t="str">
        <f>IF(C20&lt;&gt;"",IF(Sheet4!N40="ABS","A", Sheet4!N40),"")</f>
        <v/>
      </c>
      <c r="K81" t="str">
        <f>IF(C21&lt;&gt;"",IF(Sheet1!O17=50,1,IF(Sheet1!O17=100,2,IF(Sheet1!O17=150,3,IF(Sheet1!O17=200,4)))),"")</f>
        <v/>
      </c>
      <c r="L81" t="str">
        <f>IF(C81&lt;&gt;"",L2,"")</f>
        <v/>
      </c>
    </row>
    <row r="82" spans="1:12">
      <c r="A82" s="58" t="str">
        <f>IF(C82&lt;&gt;"",A2,"")</f>
        <v/>
      </c>
      <c r="B82" s="58" t="str">
        <f>IF(C82&lt;&gt;"",B2,"")</f>
        <v/>
      </c>
      <c r="C82" s="58" t="str">
        <f>IF(Sheet5!B21&lt;&gt;"",Sheet5!B21,"")</f>
        <v/>
      </c>
      <c r="D82" s="58" t="str">
        <f>IF(C82&lt;&gt;"",D2,"")</f>
        <v/>
      </c>
      <c r="E82" s="60" t="str">
        <f>IF(C2&lt;&gt;"",IF(Sheet5!D21="ABS",0,Sheet5!D21),"")</f>
        <v/>
      </c>
      <c r="F82" s="62" t="str">
        <f>IF(C2&lt;&gt;"",IF(Sheet5!F21="ABS","A", Sheet5!F21),"")</f>
        <v/>
      </c>
      <c r="G82" s="60" t="str">
        <f>IF(C2&lt;&gt;"",IF(Sheet5!H21="ABS","A", Sheet5!H21),"")</f>
        <v/>
      </c>
      <c r="H82" s="62" t="str">
        <f>IF(C2&lt;&gt;"",IF(Sheet5!J21="ABS","A", Sheet5!J21),"")</f>
        <v/>
      </c>
      <c r="I82" s="60" t="str">
        <f>IF(C2&lt;&gt;"",IF(Sheet5!J21="ABS","A",SUM(Sheet5!H21,Sheet5!J21)),"")</f>
        <v/>
      </c>
      <c r="J82" s="62" t="str">
        <f>IF(C2&lt;&gt;"",IF(Sheet5!N21="ABS","A", Sheet5!N21),"")</f>
        <v/>
      </c>
      <c r="K82" t="str">
        <f>IF(C21&lt;&gt;"",IF(Sheet1!O17=50,1,IF(Sheet1!O17=100,2,IF(Sheet1!O17=150,3,IF(Sheet1!O17=200,4)))),"")</f>
        <v/>
      </c>
      <c r="L82" t="str">
        <f>IF(C82&lt;&gt;"",L2,"")</f>
        <v/>
      </c>
    </row>
    <row r="83" spans="1:12">
      <c r="A83" t="str">
        <f>IF(C83&lt;&gt;"",A2,"")</f>
        <v/>
      </c>
      <c r="B83" t="str">
        <f>IF(C83&lt;&gt;"",B2,"")</f>
        <v/>
      </c>
      <c r="C83" t="str">
        <f>IF(Sheet5!B22&lt;&gt;"",Sheet5!B22,"")</f>
        <v/>
      </c>
      <c r="D83" t="str">
        <f>IF(C83&lt;&gt;"",D2,"")</f>
        <v/>
      </c>
      <c r="E83" s="61" t="str">
        <f>IF(C2&lt;&gt;"",IF(Sheet5!D22="ABS",0,Sheet5!D22),"")</f>
        <v/>
      </c>
      <c r="F83" s="61" t="str">
        <f>IF(C2&lt;&gt;"",IF(Sheet5!F22="ABS","A", Sheet5!F22),"")</f>
        <v/>
      </c>
      <c r="G83" s="61" t="str">
        <f>IF(C2&lt;&gt;"",IF(Sheet5!H22="ABS","A", Sheet5!H22),"")</f>
        <v/>
      </c>
      <c r="H83" s="61" t="str">
        <f>IF(C2&lt;&gt;"",IF(Sheet5!J22="ABS","A", Sheet5!J22),"")</f>
        <v/>
      </c>
      <c r="I83" s="61" t="str">
        <f>IF(C2&lt;&gt;"",IF(Sheet5!J22="ABS","A",SUM(Sheet5!H22,Sheet5!J22)),"")</f>
        <v/>
      </c>
      <c r="J83" s="61" t="str">
        <f>IF(C2&lt;&gt;"",IF(Sheet5!N22="ABS","A", Sheet5!N22),"")</f>
        <v/>
      </c>
      <c r="K83" t="str">
        <f>IF(C21&lt;&gt;"",IF(Sheet1!O17=50,1,IF(Sheet1!O17=100,2,IF(Sheet1!O17=150,3,IF(Sheet1!O17=200,4)))),"")</f>
        <v/>
      </c>
      <c r="L83" t="str">
        <f>IF(C83&lt;&gt;"",L2,"")</f>
        <v/>
      </c>
    </row>
    <row r="84" spans="1:12">
      <c r="A84" t="str">
        <f>IF(C84&lt;&gt;"",A2,"")</f>
        <v/>
      </c>
      <c r="B84" t="str">
        <f>IF(C84&lt;&gt;"",B2,"")</f>
        <v/>
      </c>
      <c r="C84" t="str">
        <f>IF(Sheet5!B23&lt;&gt;"",Sheet5!B23,"")</f>
        <v/>
      </c>
      <c r="D84" t="str">
        <f>IF(C84&lt;&gt;"",D2,"")</f>
        <v/>
      </c>
      <c r="E84" s="61" t="str">
        <f>IF(C3&lt;&gt;"",IF(Sheet5!D23="ABS",0,Sheet5!D23),"")</f>
        <v/>
      </c>
      <c r="F84" s="61" t="str">
        <f>IF(C3&lt;&gt;"",IF(Sheet5!F23="ABS","A", Sheet5!F23),"")</f>
        <v/>
      </c>
      <c r="G84" s="61" t="str">
        <f>IF(C3&lt;&gt;"",IF(Sheet5!H23="ABS","A", Sheet5!H23),"")</f>
        <v/>
      </c>
      <c r="H84" s="61" t="str">
        <f>IF(C3&lt;&gt;"",IF(Sheet5!J23="ABS","A", Sheet5!J23),"")</f>
        <v/>
      </c>
      <c r="I84" s="61" t="str">
        <f>IF(C3&lt;&gt;"",IF(Sheet5!J23="ABS","A",SUM(Sheet5!H23,Sheet5!J23)),"")</f>
        <v/>
      </c>
      <c r="J84" s="61" t="str">
        <f>IF(C3&lt;&gt;"",IF(Sheet5!N23="ABS","A", Sheet5!N23),"")</f>
        <v/>
      </c>
      <c r="K84" t="str">
        <f>IF(C21&lt;&gt;"",IF(Sheet1!O17=50,1,IF(Sheet1!O17=100,2,IF(Sheet1!O17=150,3,IF(Sheet1!O17=200,4)))),"")</f>
        <v/>
      </c>
      <c r="L84" t="str">
        <f>IF(C84&lt;&gt;"",L2,"")</f>
        <v/>
      </c>
    </row>
    <row r="85" spans="1:12">
      <c r="A85" t="str">
        <f>IF(C85&lt;&gt;"",A2,"")</f>
        <v/>
      </c>
      <c r="B85" t="str">
        <f>IF(C85&lt;&gt;"",B2,"")</f>
        <v/>
      </c>
      <c r="C85" t="str">
        <f>IF(Sheet5!B24&lt;&gt;"",Sheet5!B24,"")</f>
        <v/>
      </c>
      <c r="D85" t="str">
        <f>IF(C85&lt;&gt;"",D2,"")</f>
        <v/>
      </c>
      <c r="E85" s="61" t="str">
        <f>IF(C4&lt;&gt;"",IF(Sheet5!D24="ABS",0,Sheet5!D24),"")</f>
        <v/>
      </c>
      <c r="F85" s="61" t="str">
        <f>IF(C4&lt;&gt;"",IF(Sheet5!F24="ABS","A", Sheet5!F24),"")</f>
        <v/>
      </c>
      <c r="G85" s="61" t="str">
        <f>IF(C4&lt;&gt;"",IF(Sheet5!H24="ABS","A", Sheet5!H24),"")</f>
        <v/>
      </c>
      <c r="H85" s="61" t="str">
        <f>IF(C4&lt;&gt;"",IF(Sheet5!J24="ABS","A", Sheet5!J24),"")</f>
        <v/>
      </c>
      <c r="I85" s="61" t="str">
        <f>IF(C4&lt;&gt;"",IF(Sheet5!J24="ABS","A",SUM(Sheet5!H24,Sheet5!J24)),"")</f>
        <v/>
      </c>
      <c r="J85" s="61" t="str">
        <f>IF(C4&lt;&gt;"",IF(Sheet5!N24="ABS","A", Sheet5!N24),"")</f>
        <v/>
      </c>
      <c r="K85" t="str">
        <f>IF(C21&lt;&gt;"",IF(Sheet1!O17=50,1,IF(Sheet1!O17=100,2,IF(Sheet1!O17=150,3,IF(Sheet1!O17=200,4)))),"")</f>
        <v/>
      </c>
      <c r="L85" t="str">
        <f>IF(C85&lt;&gt;"",L2,"")</f>
        <v/>
      </c>
    </row>
    <row r="86" spans="1:12">
      <c r="A86" t="str">
        <f>IF(C86&lt;&gt;"",A2,"")</f>
        <v/>
      </c>
      <c r="B86" t="str">
        <f>IF(C86&lt;&gt;"",B2,"")</f>
        <v/>
      </c>
      <c r="C86" t="str">
        <f>IF(Sheet5!B25&lt;&gt;"",Sheet5!B25,"")</f>
        <v/>
      </c>
      <c r="D86" t="str">
        <f>IF(C86&lt;&gt;"",D2,"")</f>
        <v/>
      </c>
      <c r="E86" s="61" t="str">
        <f>IF(C5&lt;&gt;"",IF(Sheet5!D25="ABS",0,Sheet5!D25),"")</f>
        <v/>
      </c>
      <c r="F86" s="61" t="str">
        <f>IF(C5&lt;&gt;"",IF(Sheet5!F25="ABS","A", Sheet5!F25),"")</f>
        <v/>
      </c>
      <c r="G86" s="61" t="str">
        <f>IF(C5&lt;&gt;"",IF(Sheet5!H25="ABS","A", Sheet5!H25),"")</f>
        <v/>
      </c>
      <c r="H86" s="61" t="str">
        <f>IF(C5&lt;&gt;"",IF(Sheet5!J25="ABS","A", Sheet5!J25),"")</f>
        <v/>
      </c>
      <c r="I86" s="61" t="str">
        <f>IF(C5&lt;&gt;"",IF(Sheet5!J25="ABS","A",SUM(Sheet5!H25,Sheet5!J25)),"")</f>
        <v/>
      </c>
      <c r="J86" s="61" t="str">
        <f>IF(C5&lt;&gt;"",IF(Sheet5!N25="ABS","A", Sheet5!N25),"")</f>
        <v/>
      </c>
      <c r="K86" t="str">
        <f>IF(C21&lt;&gt;"",IF(Sheet1!O17=50,1,IF(Sheet1!O17=100,2,IF(Sheet1!O17=150,3,IF(Sheet1!O17=200,4)))),"")</f>
        <v/>
      </c>
      <c r="L86" t="str">
        <f>IF(C86&lt;&gt;"",L2,"")</f>
        <v/>
      </c>
    </row>
    <row r="87" spans="1:12">
      <c r="A87" t="str">
        <f>IF(C87&lt;&gt;"",A2,"")</f>
        <v/>
      </c>
      <c r="B87" t="str">
        <f>IF(C87&lt;&gt;"",B2,"")</f>
        <v/>
      </c>
      <c r="C87" t="str">
        <f>IF(Sheet5!B26&lt;&gt;"",Sheet5!B26,"")</f>
        <v/>
      </c>
      <c r="D87" t="str">
        <f>IF(C87&lt;&gt;"",D2,"")</f>
        <v/>
      </c>
      <c r="E87" s="61" t="str">
        <f>IF(C6&lt;&gt;"",IF(Sheet5!D26="ABS",0,Sheet5!D26),"")</f>
        <v/>
      </c>
      <c r="F87" s="61" t="str">
        <f>IF(C6&lt;&gt;"",IF(Sheet5!F26="ABS","A", Sheet5!F26),"")</f>
        <v/>
      </c>
      <c r="G87" s="61" t="str">
        <f>IF(C6&lt;&gt;"",IF(Sheet5!H26="ABS","A", Sheet5!H26),"")</f>
        <v/>
      </c>
      <c r="H87" s="61" t="str">
        <f>IF(C6&lt;&gt;"",IF(Sheet5!J26="ABS","A", Sheet5!J26),"")</f>
        <v/>
      </c>
      <c r="I87" s="61" t="str">
        <f>IF(C6&lt;&gt;"",IF(Sheet5!J26="ABS","A",SUM(Sheet5!H26,Sheet5!J26)),"")</f>
        <v/>
      </c>
      <c r="J87" s="61" t="str">
        <f>IF(C6&lt;&gt;"",IF(Sheet5!N26="ABS","A", Sheet5!N26),"")</f>
        <v/>
      </c>
      <c r="K87" t="str">
        <f>IF(C21&lt;&gt;"",IF(Sheet1!O17=50,1,IF(Sheet1!O17=100,2,IF(Sheet1!O17=150,3,IF(Sheet1!O17=200,4)))),"")</f>
        <v/>
      </c>
      <c r="L87" t="str">
        <f>IF(C87&lt;&gt;"",L2,"")</f>
        <v/>
      </c>
    </row>
    <row r="88" spans="1:12">
      <c r="A88" t="str">
        <f>IF(C88&lt;&gt;"",A2,"")</f>
        <v/>
      </c>
      <c r="B88" t="str">
        <f>IF(C88&lt;&gt;"",B2,"")</f>
        <v/>
      </c>
      <c r="C88" t="str">
        <f>IF(Sheet5!B27&lt;&gt;"",Sheet5!B27,"")</f>
        <v/>
      </c>
      <c r="D88" t="str">
        <f>IF(C88&lt;&gt;"",D2,"")</f>
        <v/>
      </c>
      <c r="E88" s="61" t="str">
        <f>IF(C7&lt;&gt;"",IF(Sheet5!D27="ABS",0,Sheet5!D27),"")</f>
        <v/>
      </c>
      <c r="F88" s="61" t="str">
        <f>IF(C7&lt;&gt;"",IF(Sheet5!F27="ABS","A", Sheet5!F27),"")</f>
        <v/>
      </c>
      <c r="G88" s="61" t="str">
        <f>IF(C7&lt;&gt;"",IF(Sheet5!H27="ABS","A", Sheet5!H27),"")</f>
        <v/>
      </c>
      <c r="H88" s="61" t="str">
        <f>IF(C7&lt;&gt;"",IF(Sheet5!J27="ABS","A", Sheet5!J27),"")</f>
        <v/>
      </c>
      <c r="I88" s="61" t="str">
        <f>IF(C7&lt;&gt;"",IF(Sheet5!J27="ABS","A",SUM(Sheet5!H27,Sheet5!J27)),"")</f>
        <v/>
      </c>
      <c r="J88" s="61" t="str">
        <f>IF(C7&lt;&gt;"",IF(Sheet5!N27="ABS","A", Sheet5!N27),"")</f>
        <v/>
      </c>
      <c r="K88" t="str">
        <f>IF(C21&lt;&gt;"",IF(Sheet1!O17=50,1,IF(Sheet1!O17=100,2,IF(Sheet1!O17=150,3,IF(Sheet1!O17=200,4)))),"")</f>
        <v/>
      </c>
      <c r="L88" t="str">
        <f>IF(C88&lt;&gt;"",L2,"")</f>
        <v/>
      </c>
    </row>
    <row r="89" spans="1:12">
      <c r="A89" t="str">
        <f>IF(C89&lt;&gt;"",A2,"")</f>
        <v/>
      </c>
      <c r="B89" t="str">
        <f>IF(C89&lt;&gt;"",B2,"")</f>
        <v/>
      </c>
      <c r="C89" t="str">
        <f>IF(Sheet5!B28&lt;&gt;"",Sheet5!B28,"")</f>
        <v/>
      </c>
      <c r="D89" t="str">
        <f>IF(C89&lt;&gt;"",D2,"")</f>
        <v/>
      </c>
      <c r="E89" s="61" t="str">
        <f>IF(C8&lt;&gt;"",IF(Sheet5!D28="ABS",0,Sheet5!D28),"")</f>
        <v/>
      </c>
      <c r="F89" s="61" t="str">
        <f>IF(C8&lt;&gt;"",IF(Sheet5!F28="ABS","A", Sheet5!F28),"")</f>
        <v/>
      </c>
      <c r="G89" s="61" t="str">
        <f>IF(C8&lt;&gt;"",IF(Sheet5!H28="ABS","A", Sheet5!H28),"")</f>
        <v/>
      </c>
      <c r="H89" s="61" t="str">
        <f>IF(C8&lt;&gt;"",IF(Sheet5!J28="ABS","A", Sheet5!J28),"")</f>
        <v/>
      </c>
      <c r="I89" s="61" t="str">
        <f>IF(C8&lt;&gt;"",IF(Sheet5!J28="ABS","A",SUM(Sheet5!H28,Sheet5!J28)),"")</f>
        <v/>
      </c>
      <c r="J89" s="61" t="str">
        <f>IF(C8&lt;&gt;"",IF(Sheet5!N28="ABS","A", Sheet5!N28),"")</f>
        <v/>
      </c>
      <c r="K89" t="str">
        <f>IF(C21&lt;&gt;"",IF(Sheet1!O17=50,1,IF(Sheet1!O17=100,2,IF(Sheet1!O17=150,3,IF(Sheet1!O17=200,4)))),"")</f>
        <v/>
      </c>
      <c r="L89" t="str">
        <f>IF(C89&lt;&gt;"",L2,"")</f>
        <v/>
      </c>
    </row>
    <row r="90" spans="1:12">
      <c r="A90" t="str">
        <f>IF(C90&lt;&gt;"",A2,"")</f>
        <v/>
      </c>
      <c r="B90" t="str">
        <f>IF(C90&lt;&gt;"",B2,"")</f>
        <v/>
      </c>
      <c r="C90" t="str">
        <f>IF(Sheet5!B29&lt;&gt;"",Sheet5!B29,"")</f>
        <v/>
      </c>
      <c r="D90" t="str">
        <f>IF(C90&lt;&gt;"",D2,"")</f>
        <v/>
      </c>
      <c r="E90" s="61" t="str">
        <f>IF(C9&lt;&gt;"",IF(Sheet5!D29="ABS",0,Sheet5!D29),"")</f>
        <v/>
      </c>
      <c r="F90" s="61" t="str">
        <f>IF(C9&lt;&gt;"",IF(Sheet5!F29="ABS","A", Sheet5!F29),"")</f>
        <v/>
      </c>
      <c r="G90" s="61" t="str">
        <f>IF(C9&lt;&gt;"",IF(Sheet5!H29="ABS","A", Sheet5!H29),"")</f>
        <v/>
      </c>
      <c r="H90" s="61" t="str">
        <f>IF(C9&lt;&gt;"",IF(Sheet5!J29="ABS","A", Sheet5!J29),"")</f>
        <v/>
      </c>
      <c r="I90" s="61" t="str">
        <f>IF(C9&lt;&gt;"",IF(Sheet5!J29="ABS","A",SUM(Sheet5!H29,Sheet5!J29)),"")</f>
        <v/>
      </c>
      <c r="J90" s="61" t="str">
        <f>IF(C9&lt;&gt;"",IF(Sheet5!N29="ABS","A", Sheet5!N29),"")</f>
        <v/>
      </c>
      <c r="K90" t="str">
        <f>IF(C21&lt;&gt;"",IF(Sheet1!O17=50,1,IF(Sheet1!O17=100,2,IF(Sheet1!O17=150,3,IF(Sheet1!O17=200,4)))),"")</f>
        <v/>
      </c>
      <c r="L90" t="str">
        <f>IF(C90&lt;&gt;"",L2,"")</f>
        <v/>
      </c>
    </row>
    <row r="91" spans="1:12">
      <c r="A91" t="str">
        <f>IF(C91&lt;&gt;"",A2,"")</f>
        <v/>
      </c>
      <c r="B91" t="str">
        <f>IF(C91&lt;&gt;"",B2,"")</f>
        <v/>
      </c>
      <c r="C91" t="str">
        <f>IF(Sheet5!B30&lt;&gt;"",Sheet5!B30,"")</f>
        <v/>
      </c>
      <c r="D91" t="str">
        <f>IF(C91&lt;&gt;"",D2,"")</f>
        <v/>
      </c>
      <c r="E91" s="61" t="str">
        <f>IF(C10&lt;&gt;"",IF(Sheet5!D30="ABS",0,Sheet5!D30),"")</f>
        <v/>
      </c>
      <c r="F91" s="61" t="str">
        <f>IF(C10&lt;&gt;"",IF(Sheet5!F30="ABS","A", Sheet5!F30),"")</f>
        <v/>
      </c>
      <c r="G91" s="61" t="str">
        <f>IF(C10&lt;&gt;"",IF(Sheet5!H30="ABS","A", Sheet5!H30),"")</f>
        <v/>
      </c>
      <c r="H91" s="61" t="str">
        <f>IF(C10&lt;&gt;"",IF(Sheet5!J30="ABS","A", Sheet5!J30),"")</f>
        <v/>
      </c>
      <c r="I91" s="61" t="str">
        <f>IF(C10&lt;&gt;"",IF(Sheet5!J30="ABS","A",SUM(Sheet5!H30,Sheet5!J30)),"")</f>
        <v/>
      </c>
      <c r="J91" s="61" t="str">
        <f>IF(C10&lt;&gt;"",IF(Sheet5!N30="ABS","A", Sheet5!N30),"")</f>
        <v/>
      </c>
      <c r="K91" t="str">
        <f>IF(C21&lt;&gt;"",IF(Sheet1!O17=50,1,IF(Sheet1!O17=100,2,IF(Sheet1!O17=150,3,IF(Sheet1!O17=200,4)))),"")</f>
        <v/>
      </c>
      <c r="L91" t="str">
        <f>IF(C91&lt;&gt;"",L2,"")</f>
        <v/>
      </c>
    </row>
    <row r="92" spans="1:12">
      <c r="A92" t="str">
        <f>IF(C92&lt;&gt;"",A2,"")</f>
        <v/>
      </c>
      <c r="B92" t="str">
        <f>IF(C92&lt;&gt;"",B2,"")</f>
        <v/>
      </c>
      <c r="C92" t="str">
        <f>IF(Sheet5!B31&lt;&gt;"",Sheet5!B31,"")</f>
        <v/>
      </c>
      <c r="D92" t="str">
        <f>IF(C92&lt;&gt;"",D2,"")</f>
        <v/>
      </c>
      <c r="E92" s="61" t="str">
        <f>IF(C11&lt;&gt;"",IF(Sheet5!D31="ABS",0,Sheet5!D31),"")</f>
        <v/>
      </c>
      <c r="F92" s="61" t="str">
        <f>IF(C11&lt;&gt;"",IF(Sheet5!F31="ABS","A", Sheet5!F31),"")</f>
        <v/>
      </c>
      <c r="G92" s="61" t="str">
        <f>IF(C11&lt;&gt;"",IF(Sheet5!H31="ABS","A", Sheet5!H31),"")</f>
        <v/>
      </c>
      <c r="H92" s="61" t="str">
        <f>IF(C11&lt;&gt;"",IF(Sheet5!J31="ABS","A", Sheet5!J31),"")</f>
        <v/>
      </c>
      <c r="I92" s="61" t="str">
        <f>IF(C11&lt;&gt;"",IF(Sheet5!J31="ABS","A",SUM(Sheet5!H31,Sheet5!J31)),"")</f>
        <v/>
      </c>
      <c r="J92" s="61" t="str">
        <f>IF(C11&lt;&gt;"",IF(Sheet5!N31="ABS","A", Sheet5!N31),"")</f>
        <v/>
      </c>
      <c r="K92" t="str">
        <f>IF(C21&lt;&gt;"",IF(Sheet1!O17=50,1,IF(Sheet1!O17=100,2,IF(Sheet1!O17=150,3,IF(Sheet1!O17=200,4)))),"")</f>
        <v/>
      </c>
      <c r="L92" t="str">
        <f>IF(C92&lt;&gt;"",L2,"")</f>
        <v/>
      </c>
    </row>
    <row r="93" spans="1:12">
      <c r="A93" t="str">
        <f>IF(C93&lt;&gt;"",A2,"")</f>
        <v/>
      </c>
      <c r="B93" t="str">
        <f>IF(C93&lt;&gt;"",B2,"")</f>
        <v/>
      </c>
      <c r="C93" t="str">
        <f>IF(Sheet5!B32&lt;&gt;"",Sheet5!B32,"")</f>
        <v/>
      </c>
      <c r="D93" t="str">
        <f>IF(C93&lt;&gt;"",D2,"")</f>
        <v/>
      </c>
      <c r="E93" s="61" t="str">
        <f>IF(C12&lt;&gt;"",IF(Sheet5!D32="ABS",0,Sheet5!D32),"")</f>
        <v/>
      </c>
      <c r="F93" s="61" t="str">
        <f>IF(C12&lt;&gt;"",IF(Sheet5!F32="ABS","A", Sheet5!F32),"")</f>
        <v/>
      </c>
      <c r="G93" s="61" t="str">
        <f>IF(C12&lt;&gt;"",IF(Sheet5!H32="ABS","A", Sheet5!H32),"")</f>
        <v/>
      </c>
      <c r="H93" s="61" t="str">
        <f>IF(C12&lt;&gt;"",IF(Sheet5!J32="ABS","A", Sheet5!J32),"")</f>
        <v/>
      </c>
      <c r="I93" s="61" t="str">
        <f>IF(C12&lt;&gt;"",IF(Sheet5!J32="ABS","A",SUM(Sheet5!H32,Sheet5!J32)),"")</f>
        <v/>
      </c>
      <c r="J93" s="61" t="str">
        <f>IF(C12&lt;&gt;"",IF(Sheet5!N32="ABS","A", Sheet5!N32),"")</f>
        <v/>
      </c>
      <c r="K93" t="str">
        <f>IF(C21&lt;&gt;"",IF(Sheet1!O17=50,1,IF(Sheet1!O17=100,2,IF(Sheet1!O17=150,3,IF(Sheet1!O17=200,4)))),"")</f>
        <v/>
      </c>
      <c r="L93" t="str">
        <f>IF(C93&lt;&gt;"",L2,"")</f>
        <v/>
      </c>
    </row>
    <row r="94" spans="1:12">
      <c r="A94" t="str">
        <f>IF(C94&lt;&gt;"",A2,"")</f>
        <v/>
      </c>
      <c r="B94" t="str">
        <f>IF(C94&lt;&gt;"",B2,"")</f>
        <v/>
      </c>
      <c r="C94" t="str">
        <f>IF(Sheet5!B33&lt;&gt;"",Sheet5!B33,"")</f>
        <v/>
      </c>
      <c r="D94" t="str">
        <f>IF(C94&lt;&gt;"",D2,"")</f>
        <v/>
      </c>
      <c r="E94" s="61" t="str">
        <f>IF(C13&lt;&gt;"",IF(Sheet5!D33="ABS",0,Sheet5!D33),"")</f>
        <v/>
      </c>
      <c r="F94" s="61" t="str">
        <f>IF(C13&lt;&gt;"",IF(Sheet5!F33="ABS","A", Sheet5!F33),"")</f>
        <v/>
      </c>
      <c r="G94" s="61" t="str">
        <f>IF(C13&lt;&gt;"",IF(Sheet5!H33="ABS","A", Sheet5!H33),"")</f>
        <v/>
      </c>
      <c r="H94" s="61" t="str">
        <f>IF(C13&lt;&gt;"",IF(Sheet5!J33="ABS","A", Sheet5!J33),"")</f>
        <v/>
      </c>
      <c r="I94" s="61" t="str">
        <f>IF(C13&lt;&gt;"",IF(Sheet5!J33="ABS","A",SUM(Sheet5!H33,Sheet5!J33)),"")</f>
        <v/>
      </c>
      <c r="J94" s="61" t="str">
        <f>IF(C13&lt;&gt;"",IF(Sheet5!N33="ABS","A", Sheet5!N33),"")</f>
        <v/>
      </c>
      <c r="K94" t="str">
        <f>IF(C21&lt;&gt;"",IF(Sheet1!O17=50,1,IF(Sheet1!O17=100,2,IF(Sheet1!O17=150,3,IF(Sheet1!O17=200,4)))),"")</f>
        <v/>
      </c>
      <c r="L94" t="str">
        <f>IF(C94&lt;&gt;"",L2,"")</f>
        <v/>
      </c>
    </row>
    <row r="95" spans="1:12">
      <c r="A95" t="str">
        <f>IF(C95&lt;&gt;"",A2,"")</f>
        <v/>
      </c>
      <c r="B95" t="str">
        <f>IF(C95&lt;&gt;"",B2,"")</f>
        <v/>
      </c>
      <c r="C95" t="str">
        <f>IF(Sheet5!B34&lt;&gt;"",Sheet5!B34,"")</f>
        <v/>
      </c>
      <c r="D95" t="str">
        <f>IF(C95&lt;&gt;"",D2,"")</f>
        <v/>
      </c>
      <c r="E95" s="61" t="str">
        <f>IF(C14&lt;&gt;"",IF(Sheet5!D34="ABS",0,Sheet5!D34),"")</f>
        <v/>
      </c>
      <c r="F95" s="61" t="str">
        <f>IF(C14&lt;&gt;"",IF(Sheet5!F34="ABS","A", Sheet5!F34),"")</f>
        <v/>
      </c>
      <c r="G95" s="61" t="str">
        <f>IF(C14&lt;&gt;"",IF(Sheet5!H34="ABS","A", Sheet5!H34),"")</f>
        <v/>
      </c>
      <c r="H95" s="61" t="str">
        <f>IF(C14&lt;&gt;"",IF(Sheet5!J34="ABS","A", Sheet5!J34),"")</f>
        <v/>
      </c>
      <c r="I95" s="61" t="str">
        <f>IF(C14&lt;&gt;"",IF(Sheet5!J34="ABS","A",SUM(Sheet5!H34,Sheet5!J34)),"")</f>
        <v/>
      </c>
      <c r="J95" s="61" t="str">
        <f>IF(C14&lt;&gt;"",IF(Sheet5!N34="ABS","A", Sheet5!N34),"")</f>
        <v/>
      </c>
      <c r="K95" t="str">
        <f>IF(C21&lt;&gt;"",IF(Sheet1!O17=50,1,IF(Sheet1!O17=100,2,IF(Sheet1!O17=150,3,IF(Sheet1!O17=200,4)))),"")</f>
        <v/>
      </c>
      <c r="L95" t="str">
        <f>IF(C95&lt;&gt;"",L2,"")</f>
        <v/>
      </c>
    </row>
    <row r="96" spans="1:12">
      <c r="A96" t="str">
        <f>IF(C96&lt;&gt;"",A2,"")</f>
        <v/>
      </c>
      <c r="B96" t="str">
        <f>IF(C96&lt;&gt;"",B2,"")</f>
        <v/>
      </c>
      <c r="C96" t="str">
        <f>IF(Sheet5!B35&lt;&gt;"",Sheet5!B35,"")</f>
        <v/>
      </c>
      <c r="D96" t="str">
        <f>IF(C96&lt;&gt;"",D2,"")</f>
        <v/>
      </c>
      <c r="E96" s="61" t="str">
        <f>IF(C15&lt;&gt;"",IF(Sheet5!D35="ABS",0,Sheet5!D35),"")</f>
        <v/>
      </c>
      <c r="F96" s="61" t="str">
        <f>IF(C15&lt;&gt;"",IF(Sheet5!F35="ABS","A", Sheet5!F35),"")</f>
        <v/>
      </c>
      <c r="G96" s="61" t="str">
        <f>IF(C15&lt;&gt;"",IF(Sheet5!H35="ABS","A", Sheet5!H35),"")</f>
        <v/>
      </c>
      <c r="H96" s="61" t="str">
        <f>IF(C15&lt;&gt;"",IF(Sheet5!J35="ABS","A", Sheet5!J35),"")</f>
        <v/>
      </c>
      <c r="I96" s="61" t="str">
        <f>IF(C15&lt;&gt;"",IF(Sheet5!J35="ABS","A",SUM(Sheet5!H35,Sheet5!J35)),"")</f>
        <v/>
      </c>
      <c r="J96" s="61" t="str">
        <f>IF(C15&lt;&gt;"",IF(Sheet5!N35="ABS","A", Sheet5!N35),"")</f>
        <v/>
      </c>
      <c r="K96" t="str">
        <f>IF(C21&lt;&gt;"",IF(Sheet1!O17=50,1,IF(Sheet1!O17=100,2,IF(Sheet1!O17=150,3,IF(Sheet1!O17=200,4)))),"")</f>
        <v/>
      </c>
      <c r="L96" t="str">
        <f>IF(C96&lt;&gt;"",L2,"")</f>
        <v/>
      </c>
    </row>
    <row r="97" spans="1:12">
      <c r="A97" t="str">
        <f>IF(C97&lt;&gt;"",A2,"")</f>
        <v/>
      </c>
      <c r="B97" t="str">
        <f>IF(C97&lt;&gt;"",B2,"")</f>
        <v/>
      </c>
      <c r="C97" t="str">
        <f>IF(Sheet5!B36&lt;&gt;"",Sheet5!B36,"")</f>
        <v/>
      </c>
      <c r="D97" t="str">
        <f>IF(C97&lt;&gt;"",D2,"")</f>
        <v/>
      </c>
      <c r="E97" s="61" t="str">
        <f>IF(C16&lt;&gt;"",IF(Sheet5!D36="ABS",0,Sheet5!D36),"")</f>
        <v/>
      </c>
      <c r="F97" s="61" t="str">
        <f>IF(C16&lt;&gt;"",IF(Sheet5!F36="ABS","A", Sheet5!F36),"")</f>
        <v/>
      </c>
      <c r="G97" s="61" t="str">
        <f>IF(C16&lt;&gt;"",IF(Sheet5!H36="ABS","A", Sheet5!H36),"")</f>
        <v/>
      </c>
      <c r="H97" s="61" t="str">
        <f>IF(C16&lt;&gt;"",IF(Sheet5!J36="ABS","A", Sheet5!J36),"")</f>
        <v/>
      </c>
      <c r="I97" s="61" t="str">
        <f>IF(C16&lt;&gt;"",IF(Sheet5!J36="ABS","A",SUM(Sheet5!H36,Sheet5!J36)),"")</f>
        <v/>
      </c>
      <c r="J97" s="61" t="str">
        <f>IF(C16&lt;&gt;"",IF(Sheet5!N36="ABS","A", Sheet5!N36),"")</f>
        <v/>
      </c>
      <c r="K97" t="str">
        <f>IF(C21&lt;&gt;"",IF(Sheet1!O17=50,1,IF(Sheet1!O17=100,2,IF(Sheet1!O17=150,3,IF(Sheet1!O17=200,4)))),"")</f>
        <v/>
      </c>
      <c r="L97" t="str">
        <f>IF(C97&lt;&gt;"",L2,"")</f>
        <v/>
      </c>
    </row>
    <row r="98" spans="1:12">
      <c r="A98" t="str">
        <f>IF(C98&lt;&gt;"",A2,"")</f>
        <v/>
      </c>
      <c r="B98" t="str">
        <f>IF(C98&lt;&gt;"",B2,"")</f>
        <v/>
      </c>
      <c r="C98" t="str">
        <f>IF(Sheet5!B37&lt;&gt;"",Sheet5!B37,"")</f>
        <v/>
      </c>
      <c r="D98" t="str">
        <f>IF(C98&lt;&gt;"",D2,"")</f>
        <v/>
      </c>
      <c r="E98" s="61" t="str">
        <f>IF(C17&lt;&gt;"",IF(Sheet5!D37="ABS",0,Sheet5!D37),"")</f>
        <v/>
      </c>
      <c r="F98" s="61" t="str">
        <f>IF(C17&lt;&gt;"",IF(Sheet5!F37="ABS","A", Sheet5!F37),"")</f>
        <v/>
      </c>
      <c r="G98" s="61" t="str">
        <f>IF(C17&lt;&gt;"",IF(Sheet5!H37="ABS","A", Sheet5!H37),"")</f>
        <v/>
      </c>
      <c r="H98" s="61" t="str">
        <f>IF(C17&lt;&gt;"",IF(Sheet5!J37="ABS","A", Sheet5!J37),"")</f>
        <v/>
      </c>
      <c r="I98" s="61" t="str">
        <f>IF(C17&lt;&gt;"",IF(Sheet5!J37="ABS","A",SUM(Sheet5!H37,Sheet5!J37)),"")</f>
        <v/>
      </c>
      <c r="J98" s="61" t="str">
        <f>IF(C17&lt;&gt;"",IF(Sheet5!N37="ABS","A", Sheet5!N37),"")</f>
        <v/>
      </c>
      <c r="K98" t="str">
        <f>IF(C21&lt;&gt;"",IF(Sheet1!O17=50,1,IF(Sheet1!O17=100,2,IF(Sheet1!O17=150,3,IF(Sheet1!O17=200,4)))),"")</f>
        <v/>
      </c>
      <c r="L98" t="str">
        <f>IF(C98&lt;&gt;"",L2,"")</f>
        <v/>
      </c>
    </row>
    <row r="99" spans="1:12">
      <c r="A99" t="str">
        <f>IF(C99&lt;&gt;"",A2,"")</f>
        <v/>
      </c>
      <c r="B99" t="str">
        <f>IF(C99&lt;&gt;"",B2,"")</f>
        <v/>
      </c>
      <c r="C99" t="str">
        <f>IF(Sheet5!B38&lt;&gt;"",Sheet5!B38,"")</f>
        <v/>
      </c>
      <c r="D99" t="str">
        <f>IF(C99&lt;&gt;"",D2,"")</f>
        <v/>
      </c>
      <c r="E99" s="61" t="str">
        <f>IF(C18&lt;&gt;"",IF(Sheet5!D38="ABS",0,Sheet5!D38),"")</f>
        <v/>
      </c>
      <c r="F99" s="61" t="str">
        <f>IF(C18&lt;&gt;"",IF(Sheet5!F38="ABS","A", Sheet5!F38),"")</f>
        <v/>
      </c>
      <c r="G99" s="61" t="str">
        <f>IF(C18&lt;&gt;"",IF(Sheet5!H38="ABS","A", Sheet5!H38),"")</f>
        <v/>
      </c>
      <c r="H99" s="61" t="str">
        <f>IF(C18&lt;&gt;"",IF(Sheet5!J38="ABS","A", Sheet5!J38),"")</f>
        <v/>
      </c>
      <c r="I99" s="61" t="str">
        <f>IF(C18&lt;&gt;"",IF(Sheet5!J38="ABS","A",SUM(Sheet5!H38,Sheet5!J38)),"")</f>
        <v/>
      </c>
      <c r="J99" s="61" t="str">
        <f>IF(C18&lt;&gt;"",IF(Sheet5!N38="ABS","A", Sheet5!N38),"")</f>
        <v/>
      </c>
      <c r="K99" t="str">
        <f>IF(C21&lt;&gt;"",IF(Sheet1!O17=50,1,IF(Sheet1!O17=100,2,IF(Sheet1!O17=150,3,IF(Sheet1!O17=200,4)))),"")</f>
        <v/>
      </c>
      <c r="L99" t="str">
        <f>IF(C99&lt;&gt;"",L2,"")</f>
        <v/>
      </c>
    </row>
    <row r="100" spans="1:12">
      <c r="A100" t="str">
        <f>IF(C100&lt;&gt;"",A2,"")</f>
        <v/>
      </c>
      <c r="B100" t="str">
        <f>IF(C100&lt;&gt;"",B2,"")</f>
        <v/>
      </c>
      <c r="C100" t="str">
        <f>IF(Sheet5!B39&lt;&gt;"",Sheet5!B39,"")</f>
        <v/>
      </c>
      <c r="D100" t="str">
        <f>IF(C100&lt;&gt;"",D2,"")</f>
        <v/>
      </c>
      <c r="E100" s="61" t="str">
        <f>IF(C19&lt;&gt;"",IF(Sheet5!D39="ABS",0,Sheet5!D39),"")</f>
        <v/>
      </c>
      <c r="F100" s="61" t="str">
        <f>IF(C19&lt;&gt;"",IF(Sheet5!F39="ABS","A", Sheet5!F39),"")</f>
        <v/>
      </c>
      <c r="G100" s="61" t="str">
        <f>IF(C19&lt;&gt;"",IF(Sheet5!H39="ABS","A", Sheet5!H39),"")</f>
        <v/>
      </c>
      <c r="H100" s="61" t="str">
        <f>IF(C19&lt;&gt;"",IF(Sheet5!J39="ABS","A", Sheet5!J39),"")</f>
        <v/>
      </c>
      <c r="I100" s="61" t="str">
        <f>IF(C19&lt;&gt;"",IF(Sheet5!J39="ABS","A",SUM(Sheet5!H39,Sheet5!J39)),"")</f>
        <v/>
      </c>
      <c r="J100" s="61" t="str">
        <f>IF(C19&lt;&gt;"",IF(Sheet5!N39="ABS","A", Sheet5!N39),"")</f>
        <v/>
      </c>
      <c r="K100" t="str">
        <f>IF(C21&lt;&gt;"",IF(Sheet1!O17=50,1,IF(Sheet1!O17=100,2,IF(Sheet1!O17=150,3,IF(Sheet1!O17=200,4)))),"")</f>
        <v/>
      </c>
      <c r="L100" t="str">
        <f>IF(C100&lt;&gt;"",L2,"")</f>
        <v/>
      </c>
    </row>
    <row r="101" spans="1:12">
      <c r="A101" t="str">
        <f>IF(C101&lt;&gt;"",A2,"")</f>
        <v/>
      </c>
      <c r="B101" t="str">
        <f>IF(C101&lt;&gt;"",B2,"")</f>
        <v/>
      </c>
      <c r="C101" t="str">
        <f>IF(Sheet5!B40&lt;&gt;"",Sheet5!B40,"")</f>
        <v/>
      </c>
      <c r="D101" t="str">
        <f>IF(C101&lt;&gt;"",D2,"")</f>
        <v/>
      </c>
      <c r="E101" s="61" t="str">
        <f>IF(C20&lt;&gt;"",IF(Sheet5!D40="ABS",0,Sheet5!D40),"")</f>
        <v/>
      </c>
      <c r="F101" s="61" t="str">
        <f>IF(C20&lt;&gt;"",IF(Sheet5!F40="ABS","A", Sheet5!F40),"")</f>
        <v/>
      </c>
      <c r="G101" s="61" t="str">
        <f>IF(C20&lt;&gt;"",IF(Sheet5!H40="ABS","A", Sheet5!H40),"")</f>
        <v/>
      </c>
      <c r="H101" s="61" t="str">
        <f>IF(C20&lt;&gt;"",IF(Sheet5!J40="ABS","A", Sheet5!J40),"")</f>
        <v/>
      </c>
      <c r="I101" s="61" t="str">
        <f>IF(C20&lt;&gt;"",IF(Sheet5!J40="ABS","A",SUM(Sheet5!H40,Sheet5!J40)),"")</f>
        <v/>
      </c>
      <c r="J101" s="61" t="str">
        <f>IF(C20&lt;&gt;"",IF(Sheet5!N40="ABS","A", Sheet5!N40),"")</f>
        <v/>
      </c>
      <c r="K101" t="str">
        <f>IF(C21&lt;&gt;"",IF(Sheet1!O17=50,1,IF(Sheet1!O17=100,2,IF(Sheet1!O17=150,3,IF(Sheet1!O17=200,4)))),"")</f>
        <v/>
      </c>
      <c r="L101" t="str">
        <f>IF(C101&lt;&gt;"",L2,"")</f>
        <v/>
      </c>
    </row>
    <row r="102" spans="1:12">
      <c r="A102" s="58" t="str">
        <f>IF(C102&lt;&gt;"",A2,"")</f>
        <v/>
      </c>
      <c r="B102" s="58" t="str">
        <f>IF(C102&lt;&gt;"",B2,"")</f>
        <v/>
      </c>
      <c r="C102" s="58" t="str">
        <f>IF(Sheet6!B21&lt;&gt;"",Sheet6!B21,"")</f>
        <v/>
      </c>
      <c r="D102" s="58" t="str">
        <f>IF(C102&lt;&gt;"",D2,"")</f>
        <v/>
      </c>
      <c r="E102" s="60" t="str">
        <f>IF(C2&lt;&gt;"",IF(Sheet6!D21="ABS",0,Sheet6!D21),"")</f>
        <v/>
      </c>
      <c r="F102" s="62" t="str">
        <f>IF(C2&lt;&gt;"",IF(Sheet6!F21="ABS","A", Sheet6!F21),"")</f>
        <v/>
      </c>
      <c r="G102" s="62" t="str">
        <f>IF(C2&lt;&gt;"",IF(Sheet6!H21="ABS","A", Sheet6!H21),"")</f>
        <v/>
      </c>
      <c r="H102" s="62" t="str">
        <f>IF(C2&lt;&gt;"",IF(Sheet6!J21="ABS","A", Sheet6!J21),"")</f>
        <v/>
      </c>
      <c r="I102" s="60" t="str">
        <f>IF(C2&lt;&gt;"",IF(Sheet6!J21="ABS","A",SUM(Sheet6!H21,Sheet6!J21)),"")</f>
        <v/>
      </c>
      <c r="J102" s="62" t="str">
        <f>IF(C2&lt;&gt;"",IF(Sheet6!N21="ABS","A", Sheet6!N21),"")</f>
        <v/>
      </c>
      <c r="K102" t="str">
        <f>IF(C21&lt;&gt;"",IF(Sheet1!O17=50,1,IF(Sheet1!O17=100,2,IF(Sheet1!O17=150,3,IF(Sheet1!O17=200,4)))),"")</f>
        <v/>
      </c>
      <c r="L102" t="str">
        <f>IF(C102&lt;&gt;"",L2,"")</f>
        <v/>
      </c>
    </row>
    <row r="103" spans="1:12">
      <c r="A103" t="str">
        <f>IF(C103&lt;&gt;"",A2,"")</f>
        <v/>
      </c>
      <c r="B103" t="str">
        <f>IF(C103&lt;&gt;"",B2,"")</f>
        <v/>
      </c>
      <c r="C103" t="str">
        <f>IF(Sheet6!B22&lt;&gt;"",Sheet6!B22,"")</f>
        <v/>
      </c>
      <c r="D103" t="str">
        <f>IF(C103&lt;&gt;"",D2,"")</f>
        <v/>
      </c>
      <c r="E103" s="61" t="str">
        <f>IF(C2&lt;&gt;"",IF(Sheet6!D22="ABS",0,Sheet6!D22),"")</f>
        <v/>
      </c>
      <c r="F103" s="61" t="str">
        <f>IF(C2&lt;&gt;"",IF(Sheet6!F22="ABS","A", Sheet6!F22),"")</f>
        <v/>
      </c>
      <c r="G103" s="61" t="str">
        <f>IF(C2&lt;&gt;"",IF(Sheet6!H22="ABS","A", Sheet6!H22),"")</f>
        <v/>
      </c>
      <c r="H103" s="61" t="str">
        <f>IF(C2&lt;&gt;"",IF(Sheet6!J22="ABS","A", Sheet6!J22),"")</f>
        <v/>
      </c>
      <c r="I103" s="61" t="str">
        <f>IF(C2&lt;&gt;"",IF(Sheet6!J22="ABS","A",SUM(Sheet6!H22,Sheet6!J22)),"")</f>
        <v/>
      </c>
      <c r="J103" s="61" t="str">
        <f>IF(C2&lt;&gt;"",IF(Sheet6!N22="ABS","A", Sheet6!N22),"")</f>
        <v/>
      </c>
      <c r="K103" t="str">
        <f>IF(C21&lt;&gt;"",IF(Sheet1!O17=50,1,IF(Sheet1!O17=100,2,IF(Sheet1!O17=150,3,IF(Sheet1!O17=200,4)))),"")</f>
        <v/>
      </c>
      <c r="L103" t="str">
        <f>IF(C103&lt;&gt;"",L2,"")</f>
        <v/>
      </c>
    </row>
    <row r="104" spans="1:12">
      <c r="A104" t="str">
        <f>IF(C104&lt;&gt;"",A2,"")</f>
        <v/>
      </c>
      <c r="B104" t="str">
        <f>IF(C104&lt;&gt;"",B2,"")</f>
        <v/>
      </c>
      <c r="C104" t="str">
        <f>IF(Sheet6!B23&lt;&gt;"",Sheet6!B23,"")</f>
        <v/>
      </c>
      <c r="D104" t="str">
        <f>IF(C104&lt;&gt;"",D2,"")</f>
        <v/>
      </c>
      <c r="E104" s="61" t="str">
        <f>IF(C3&lt;&gt;"",IF(Sheet6!D23="ABS",0,Sheet6!D23),"")</f>
        <v/>
      </c>
      <c r="F104" s="61" t="str">
        <f>IF(C3&lt;&gt;"",IF(Sheet6!F23="ABS","A", Sheet6!F23),"")</f>
        <v/>
      </c>
      <c r="G104" s="61" t="str">
        <f>IF(C3&lt;&gt;"",IF(Sheet6!H23="ABS","A", Sheet6!H23),"")</f>
        <v/>
      </c>
      <c r="H104" s="61" t="str">
        <f>IF(C3&lt;&gt;"",IF(Sheet6!J23="ABS","A", Sheet6!J23),"")</f>
        <v/>
      </c>
      <c r="I104" s="61" t="str">
        <f>IF(C3&lt;&gt;"",IF(Sheet6!J23="ABS","A",SUM(Sheet6!H23,Sheet6!J23)),"")</f>
        <v/>
      </c>
      <c r="J104" s="61" t="str">
        <f>IF(C3&lt;&gt;"",IF(Sheet6!N23="ABS","A", Sheet6!N23),"")</f>
        <v/>
      </c>
      <c r="K104" t="str">
        <f>IF(C21&lt;&gt;"",IF(Sheet1!O17=50,1,IF(Sheet1!O17=100,2,IF(Sheet1!O17=150,3,IF(Sheet1!O17=200,4)))),"")</f>
        <v/>
      </c>
      <c r="L104" t="str">
        <f>IF(C104&lt;&gt;"",L2,"")</f>
        <v/>
      </c>
    </row>
    <row r="105" spans="1:12">
      <c r="A105" t="str">
        <f>IF(C105&lt;&gt;"",A2,"")</f>
        <v/>
      </c>
      <c r="B105" t="str">
        <f>IF(C105&lt;&gt;"",B2,"")</f>
        <v/>
      </c>
      <c r="C105" t="str">
        <f>IF(Sheet6!B24&lt;&gt;"",Sheet6!B24,"")</f>
        <v/>
      </c>
      <c r="D105" t="str">
        <f>IF(C105&lt;&gt;"",D2,"")</f>
        <v/>
      </c>
      <c r="E105" s="61" t="str">
        <f>IF(C4&lt;&gt;"",IF(Sheet6!D24="ABS",0,Sheet6!D24),"")</f>
        <v/>
      </c>
      <c r="F105" s="61" t="str">
        <f>IF(C4&lt;&gt;"",IF(Sheet6!F24="ABS","A", Sheet6!F24),"")</f>
        <v/>
      </c>
      <c r="G105" s="61" t="str">
        <f>IF(C4&lt;&gt;"",IF(Sheet6!H24="ABS","A", Sheet6!H24),"")</f>
        <v/>
      </c>
      <c r="H105" s="61" t="str">
        <f>IF(C4&lt;&gt;"",IF(Sheet6!J24="ABS","A", Sheet6!J24),"")</f>
        <v/>
      </c>
      <c r="I105" s="61" t="str">
        <f>IF(C4&lt;&gt;"",IF(Sheet6!J24="ABS","A",SUM(Sheet6!H24,Sheet6!J24)),"")</f>
        <v/>
      </c>
      <c r="J105" s="61" t="str">
        <f>IF(C4&lt;&gt;"",IF(Sheet6!N24="ABS","A", Sheet6!N24),"")</f>
        <v/>
      </c>
      <c r="K105" t="str">
        <f>IF(C21&lt;&gt;"",IF(Sheet1!O17=50,1,IF(Sheet1!O17=100,2,IF(Sheet1!O17=150,3,IF(Sheet1!O17=200,4)))),"")</f>
        <v/>
      </c>
      <c r="L105" t="str">
        <f>IF(C105&lt;&gt;"",L2,"")</f>
        <v/>
      </c>
    </row>
    <row r="106" spans="1:12">
      <c r="A106" t="str">
        <f>IF(C106&lt;&gt;"",A2,"")</f>
        <v/>
      </c>
      <c r="B106" t="str">
        <f>IF(C106&lt;&gt;"",B2,"")</f>
        <v/>
      </c>
      <c r="C106" t="str">
        <f>IF(Sheet6!B25&lt;&gt;"",Sheet6!B25,"")</f>
        <v/>
      </c>
      <c r="D106" t="str">
        <f>IF(C106&lt;&gt;"",D2,"")</f>
        <v/>
      </c>
      <c r="E106" s="61" t="str">
        <f>IF(C5&lt;&gt;"",IF(Sheet6!D25="ABS",0,Sheet6!D25),"")</f>
        <v/>
      </c>
      <c r="F106" s="61" t="str">
        <f>IF(C5&lt;&gt;"",IF(Sheet6!F25="ABS","A", Sheet6!F25),"")</f>
        <v/>
      </c>
      <c r="G106" s="61" t="str">
        <f>IF(C5&lt;&gt;"",IF(Sheet6!H25="ABS","A", Sheet6!H25),"")</f>
        <v/>
      </c>
      <c r="H106" s="61" t="str">
        <f>IF(C5&lt;&gt;"",IF(Sheet6!J25="ABS","A", Sheet6!J25),"")</f>
        <v/>
      </c>
      <c r="I106" s="61" t="str">
        <f>IF(C5&lt;&gt;"",IF(Sheet6!J25="ABS","A",SUM(Sheet6!H25,Sheet6!J25)),"")</f>
        <v/>
      </c>
      <c r="J106" s="61" t="str">
        <f>IF(C5&lt;&gt;"",IF(Sheet6!N25="ABS","A", Sheet6!N25),"")</f>
        <v/>
      </c>
      <c r="K106" t="str">
        <f>IF(C21&lt;&gt;"",IF(Sheet1!O17=50,1,IF(Sheet1!O17=100,2,IF(Sheet1!O17=150,3,IF(Sheet1!O17=200,4)))),"")</f>
        <v/>
      </c>
      <c r="L106" t="str">
        <f>IF(C106&lt;&gt;"",L2,"")</f>
        <v/>
      </c>
    </row>
    <row r="107" spans="1:12">
      <c r="A107" t="str">
        <f>IF(C107&lt;&gt;"",A2,"")</f>
        <v/>
      </c>
      <c r="B107" t="str">
        <f>IF(C107&lt;&gt;"",B2,"")</f>
        <v/>
      </c>
      <c r="C107" t="str">
        <f>IF(Sheet6!B26&lt;&gt;"",Sheet6!B26,"")</f>
        <v/>
      </c>
      <c r="D107" t="str">
        <f>IF(C107&lt;&gt;"",D2,"")</f>
        <v/>
      </c>
      <c r="E107" s="61" t="str">
        <f>IF(C6&lt;&gt;"",IF(Sheet6!D26="ABS",0,Sheet6!D26),"")</f>
        <v/>
      </c>
      <c r="F107" s="61" t="str">
        <f>IF(C6&lt;&gt;"",IF(Sheet6!F26="ABS","A", Sheet6!F26),"")</f>
        <v/>
      </c>
      <c r="G107" s="61" t="str">
        <f>IF(C6&lt;&gt;"",IF(Sheet6!H26="ABS","A", Sheet6!H26),"")</f>
        <v/>
      </c>
      <c r="H107" s="61" t="str">
        <f>IF(C6&lt;&gt;"",IF(Sheet6!J26="ABS","A", Sheet6!J26),"")</f>
        <v/>
      </c>
      <c r="I107" s="61" t="str">
        <f>IF(C6&lt;&gt;"",IF(Sheet6!J26="ABS","A",SUM(Sheet6!H26,Sheet6!J26)),"")</f>
        <v/>
      </c>
      <c r="J107" s="61" t="str">
        <f>IF(C6&lt;&gt;"",IF(Sheet6!N26="ABS","A", Sheet6!N26),"")</f>
        <v/>
      </c>
      <c r="K107" t="str">
        <f>IF(C21&lt;&gt;"",IF(Sheet1!O17=50,1,IF(Sheet1!O17=100,2,IF(Sheet1!O17=150,3,IF(Sheet1!O17=200,4)))),"")</f>
        <v/>
      </c>
      <c r="L107" t="str">
        <f>IF(C107&lt;&gt;"",L2,"")</f>
        <v/>
      </c>
    </row>
    <row r="108" spans="1:12">
      <c r="A108" t="str">
        <f>IF(C108&lt;&gt;"",A2,"")</f>
        <v/>
      </c>
      <c r="B108" t="str">
        <f>IF(C108&lt;&gt;"",B2,"")</f>
        <v/>
      </c>
      <c r="C108" t="str">
        <f>IF(Sheet6!B27&lt;&gt;"",Sheet6!B27,"")</f>
        <v/>
      </c>
      <c r="D108" t="str">
        <f>IF(C108&lt;&gt;"",D2,"")</f>
        <v/>
      </c>
      <c r="E108" s="61" t="str">
        <f>IF(C7&lt;&gt;"",IF(Sheet6!D27="ABS",0,Sheet6!D27),"")</f>
        <v/>
      </c>
      <c r="F108" s="61" t="str">
        <f>IF(C7&lt;&gt;"",IF(Sheet6!F27="ABS","A", Sheet6!F27),"")</f>
        <v/>
      </c>
      <c r="G108" s="61" t="str">
        <f>IF(C7&lt;&gt;"",IF(Sheet6!H27="ABS","A", Sheet6!H27),"")</f>
        <v/>
      </c>
      <c r="H108" s="61" t="str">
        <f>IF(C7&lt;&gt;"",IF(Sheet6!J27="ABS","A", Sheet6!J27),"")</f>
        <v/>
      </c>
      <c r="I108" s="61" t="str">
        <f>IF(C7&lt;&gt;"",IF(Sheet6!J27="ABS","A",SUM(Sheet6!H27,Sheet6!J27)),"")</f>
        <v/>
      </c>
      <c r="J108" s="61" t="str">
        <f>IF(C7&lt;&gt;"",IF(Sheet6!N27="ABS","A", Sheet6!N27),"")</f>
        <v/>
      </c>
      <c r="K108" t="str">
        <f>IF(C21&lt;&gt;"",IF(Sheet1!O17=50,1,IF(Sheet1!O17=100,2,IF(Sheet1!O17=150,3,IF(Sheet1!O17=200,4)))),"")</f>
        <v/>
      </c>
      <c r="L108" t="str">
        <f>IF(C108&lt;&gt;"",L2,"")</f>
        <v/>
      </c>
    </row>
    <row r="109" spans="1:12">
      <c r="A109" t="str">
        <f>IF(C109&lt;&gt;"",A2,"")</f>
        <v/>
      </c>
      <c r="B109" t="str">
        <f>IF(C109&lt;&gt;"",B2,"")</f>
        <v/>
      </c>
      <c r="C109" t="str">
        <f>IF(Sheet6!B28&lt;&gt;"",Sheet6!B28,"")</f>
        <v/>
      </c>
      <c r="D109" t="str">
        <f>IF(C109&lt;&gt;"",D2,"")</f>
        <v/>
      </c>
      <c r="E109" s="61" t="str">
        <f>IF(C8&lt;&gt;"",IF(Sheet6!D28="ABS",0,Sheet6!D28),"")</f>
        <v/>
      </c>
      <c r="F109" s="61" t="str">
        <f>IF(C8&lt;&gt;"",IF(Sheet6!F28="ABS","A", Sheet6!F28),"")</f>
        <v/>
      </c>
      <c r="G109" s="61" t="str">
        <f>IF(C8&lt;&gt;"",IF(Sheet6!H28="ABS","A", Sheet6!H28),"")</f>
        <v/>
      </c>
      <c r="H109" s="61" t="str">
        <f>IF(C8&lt;&gt;"",IF(Sheet6!J28="ABS","A", Sheet6!J28),"")</f>
        <v/>
      </c>
      <c r="I109" s="61" t="str">
        <f>IF(C8&lt;&gt;"",IF(Sheet6!J28="ABS","A",SUM(Sheet6!H28,Sheet6!J28)),"")</f>
        <v/>
      </c>
      <c r="J109" s="61" t="str">
        <f>IF(C8&lt;&gt;"",IF(Sheet6!N28="ABS","A", Sheet6!N28),"")</f>
        <v/>
      </c>
      <c r="K109" t="str">
        <f>IF(C21&lt;&gt;"",IF(Sheet1!O17=50,1,IF(Sheet1!O17=100,2,IF(Sheet1!O17=150,3,IF(Sheet1!O17=200,4)))),"")</f>
        <v/>
      </c>
      <c r="L109" t="str">
        <f>IF(C109&lt;&gt;"",L2,"")</f>
        <v/>
      </c>
    </row>
    <row r="110" spans="1:12">
      <c r="A110" t="str">
        <f>IF(C110&lt;&gt;"",A2,"")</f>
        <v/>
      </c>
      <c r="B110" t="str">
        <f>IF(C110&lt;&gt;"",B2,"")</f>
        <v/>
      </c>
      <c r="C110" t="str">
        <f>IF(Sheet6!B29&lt;&gt;"",Sheet6!B29,"")</f>
        <v/>
      </c>
      <c r="D110" t="str">
        <f>IF(C110&lt;&gt;"",D2,"")</f>
        <v/>
      </c>
      <c r="E110" s="61" t="str">
        <f>IF(C9&lt;&gt;"",IF(Sheet6!D29="ABS",0,Sheet6!D29),"")</f>
        <v/>
      </c>
      <c r="F110" s="61" t="str">
        <f>IF(C9&lt;&gt;"",IF(Sheet6!F29="ABS","A", Sheet6!F29),"")</f>
        <v/>
      </c>
      <c r="G110" s="61" t="str">
        <f>IF(C9&lt;&gt;"",IF(Sheet6!H29="ABS","A", Sheet6!H29),"")</f>
        <v/>
      </c>
      <c r="H110" s="61" t="str">
        <f>IF(C9&lt;&gt;"",IF(Sheet6!J29="ABS","A", Sheet6!J29),"")</f>
        <v/>
      </c>
      <c r="I110" s="61" t="str">
        <f>IF(C9&lt;&gt;"",IF(Sheet6!J29="ABS","A",SUM(Sheet6!H29,Sheet6!J29)),"")</f>
        <v/>
      </c>
      <c r="J110" s="61" t="str">
        <f>IF(C9&lt;&gt;"",IF(Sheet6!N29="ABS","A", Sheet6!N29),"")</f>
        <v/>
      </c>
      <c r="K110" t="str">
        <f>IF(C21&lt;&gt;"",IF(Sheet1!O17=50,1,IF(Sheet1!O17=100,2,IF(Sheet1!O17=150,3,IF(Sheet1!O17=200,4)))),"")</f>
        <v/>
      </c>
      <c r="L110" t="str">
        <f>IF(C110&lt;&gt;"",L2,"")</f>
        <v/>
      </c>
    </row>
    <row r="111" spans="1:12">
      <c r="A111" t="str">
        <f>IF(C111&lt;&gt;"",A2,"")</f>
        <v/>
      </c>
      <c r="B111" t="str">
        <f>IF(C111&lt;&gt;"",B2,"")</f>
        <v/>
      </c>
      <c r="C111" t="str">
        <f>IF(Sheet6!B30&lt;&gt;"",Sheet6!B30,"")</f>
        <v/>
      </c>
      <c r="D111" t="str">
        <f>IF(C111&lt;&gt;"",D2,"")</f>
        <v/>
      </c>
      <c r="E111" s="61" t="str">
        <f>IF(C10&lt;&gt;"",IF(Sheet6!D30="ABS",0,Sheet6!D30),"")</f>
        <v/>
      </c>
      <c r="F111" s="61" t="str">
        <f>IF(C10&lt;&gt;"",IF(Sheet6!F30="ABS","A", Sheet6!F30),"")</f>
        <v/>
      </c>
      <c r="G111" s="61" t="str">
        <f>IF(C10&lt;&gt;"",IF(Sheet6!H30="ABS","A", Sheet6!H30),"")</f>
        <v/>
      </c>
      <c r="H111" s="61" t="str">
        <f>IF(C10&lt;&gt;"",IF(Sheet6!J30="ABS","A", Sheet6!J30),"")</f>
        <v/>
      </c>
      <c r="I111" s="61" t="str">
        <f>IF(C10&lt;&gt;"",IF(Sheet6!J30="ABS","A",SUM(Sheet6!H30,Sheet6!J30)),"")</f>
        <v/>
      </c>
      <c r="J111" s="61" t="str">
        <f>IF(C10&lt;&gt;"",IF(Sheet6!N30="ABS","A", Sheet6!N30),"")</f>
        <v/>
      </c>
      <c r="K111" t="str">
        <f>IF(C21&lt;&gt;"",IF(Sheet1!O17=50,1,IF(Sheet1!O17=100,2,IF(Sheet1!O17=150,3,IF(Sheet1!O17=200,4)))),"")</f>
        <v/>
      </c>
      <c r="L111" t="str">
        <f>IF(C111&lt;&gt;"",L2,"")</f>
        <v/>
      </c>
    </row>
    <row r="112" spans="1:12">
      <c r="A112" t="str">
        <f>IF(C112&lt;&gt;"",A2,"")</f>
        <v/>
      </c>
      <c r="B112" t="str">
        <f>IF(C112&lt;&gt;"",B2,"")</f>
        <v/>
      </c>
      <c r="C112" t="str">
        <f>IF(Sheet6!B31&lt;&gt;"",Sheet6!B31,"")</f>
        <v/>
      </c>
      <c r="D112" t="str">
        <f>IF(C112&lt;&gt;"",D2,"")</f>
        <v/>
      </c>
      <c r="E112" s="61" t="str">
        <f>IF(C11&lt;&gt;"",IF(Sheet6!D31="ABS",0,Sheet6!D31),"")</f>
        <v/>
      </c>
      <c r="F112" s="61" t="str">
        <f>IF(C11&lt;&gt;"",IF(Sheet6!F31="ABS","A", Sheet6!F31),"")</f>
        <v/>
      </c>
      <c r="G112" s="61" t="str">
        <f>IF(C11&lt;&gt;"",IF(Sheet6!H31="ABS","A", Sheet6!H31),"")</f>
        <v/>
      </c>
      <c r="H112" s="61" t="str">
        <f>IF(C11&lt;&gt;"",IF(Sheet6!J31="ABS","A", Sheet6!J31),"")</f>
        <v/>
      </c>
      <c r="I112" s="61" t="str">
        <f>IF(C11&lt;&gt;"",IF(Sheet6!J31="ABS","A",SUM(Sheet6!H31,Sheet6!J31)),"")</f>
        <v/>
      </c>
      <c r="J112" s="61" t="str">
        <f>IF(C11&lt;&gt;"",IF(Sheet6!N31="ABS","A", Sheet6!N31),"")</f>
        <v/>
      </c>
      <c r="K112" t="str">
        <f>IF(C21&lt;&gt;"",IF(Sheet1!O17=50,1,IF(Sheet1!O17=100,2,IF(Sheet1!O17=150,3,IF(Sheet1!O17=200,4)))),"")</f>
        <v/>
      </c>
      <c r="L112" t="str">
        <f>IF(C112&lt;&gt;"",L2,"")</f>
        <v/>
      </c>
    </row>
    <row r="113" spans="1:12">
      <c r="A113" t="str">
        <f>IF(C113&lt;&gt;"",A2,"")</f>
        <v/>
      </c>
      <c r="B113" t="str">
        <f>IF(C113&lt;&gt;"",B2,"")</f>
        <v/>
      </c>
      <c r="C113" t="str">
        <f>IF(Sheet6!B32&lt;&gt;"",Sheet6!B32,"")</f>
        <v/>
      </c>
      <c r="D113" t="str">
        <f>IF(C113&lt;&gt;"",D2,"")</f>
        <v/>
      </c>
      <c r="E113" s="61" t="str">
        <f>IF(C12&lt;&gt;"",IF(Sheet6!D32="ABS",0,Sheet6!D32),"")</f>
        <v/>
      </c>
      <c r="F113" s="61" t="str">
        <f>IF(C12&lt;&gt;"",IF(Sheet6!F32="ABS","A", Sheet6!F32),"")</f>
        <v/>
      </c>
      <c r="G113" s="61" t="str">
        <f>IF(C12&lt;&gt;"",IF(Sheet6!H32="ABS","A", Sheet6!H32),"")</f>
        <v/>
      </c>
      <c r="H113" s="61" t="str">
        <f>IF(C12&lt;&gt;"",IF(Sheet6!J32="ABS","A", Sheet6!J32),"")</f>
        <v/>
      </c>
      <c r="I113" s="61" t="str">
        <f>IF(C12&lt;&gt;"",IF(Sheet6!J32="ABS","A",SUM(Sheet6!H32,Sheet6!J32)),"")</f>
        <v/>
      </c>
      <c r="J113" s="61" t="str">
        <f>IF(C12&lt;&gt;"",IF(Sheet6!N32="ABS","A", Sheet6!N32),"")</f>
        <v/>
      </c>
      <c r="K113" t="str">
        <f>IF(C21&lt;&gt;"",IF(Sheet1!O17=50,1,IF(Sheet1!O17=100,2,IF(Sheet1!O17=150,3,IF(Sheet1!O17=200,4)))),"")</f>
        <v/>
      </c>
      <c r="L113" t="str">
        <f>IF(C113&lt;&gt;"",L2,"")</f>
        <v/>
      </c>
    </row>
    <row r="114" spans="1:12">
      <c r="A114" t="str">
        <f>IF(C114&lt;&gt;"",A2,"")</f>
        <v/>
      </c>
      <c r="B114" t="str">
        <f>IF(C114&lt;&gt;"",B2,"")</f>
        <v/>
      </c>
      <c r="C114" t="str">
        <f>IF(Sheet6!B33&lt;&gt;"",Sheet6!B33,"")</f>
        <v/>
      </c>
      <c r="D114" t="str">
        <f>IF(C114&lt;&gt;"",D2,"")</f>
        <v/>
      </c>
      <c r="E114" s="61" t="str">
        <f>IF(C13&lt;&gt;"",IF(Sheet6!D33="ABS",0,Sheet6!D33),"")</f>
        <v/>
      </c>
      <c r="F114" s="61" t="str">
        <f>IF(C13&lt;&gt;"",IF(Sheet6!F33="ABS","A", Sheet6!F33),"")</f>
        <v/>
      </c>
      <c r="G114" s="61" t="str">
        <f>IF(C13&lt;&gt;"",IF(Sheet6!H33="ABS","A", Sheet6!H33),"")</f>
        <v/>
      </c>
      <c r="H114" s="61" t="str">
        <f>IF(C13&lt;&gt;"",IF(Sheet6!J33="ABS","A", Sheet6!J33),"")</f>
        <v/>
      </c>
      <c r="I114" s="61" t="str">
        <f>IF(C13&lt;&gt;"",IF(Sheet6!J33="ABS","A",SUM(Sheet6!H33,Sheet6!J33)),"")</f>
        <v/>
      </c>
      <c r="J114" s="61" t="str">
        <f>IF(C13&lt;&gt;"",IF(Sheet6!N33="ABS","A", Sheet6!N33),"")</f>
        <v/>
      </c>
      <c r="K114" t="str">
        <f>IF(C21&lt;&gt;"",IF(Sheet1!O17=50,1,IF(Sheet1!O17=100,2,IF(Sheet1!O17=150,3,IF(Sheet1!O17=200,4)))),"")</f>
        <v/>
      </c>
      <c r="L114" t="str">
        <f>IF(C114&lt;&gt;"",L2,"")</f>
        <v/>
      </c>
    </row>
    <row r="115" spans="1:12">
      <c r="A115" t="str">
        <f>IF(C115&lt;&gt;"",A2,"")</f>
        <v/>
      </c>
      <c r="B115" t="str">
        <f>IF(C115&lt;&gt;"",B2,"")</f>
        <v/>
      </c>
      <c r="C115" t="str">
        <f>IF(Sheet6!B34&lt;&gt;"",Sheet6!B34,"")</f>
        <v/>
      </c>
      <c r="D115" t="str">
        <f>IF(C115&lt;&gt;"",D2,"")</f>
        <v/>
      </c>
      <c r="E115" s="61" t="str">
        <f>IF(C14&lt;&gt;"",IF(Sheet6!D34="ABS",0,Sheet6!D34),"")</f>
        <v/>
      </c>
      <c r="F115" s="61" t="str">
        <f>IF(C14&lt;&gt;"",IF(Sheet6!F34="ABS","A", Sheet6!F34),"")</f>
        <v/>
      </c>
      <c r="G115" s="61" t="str">
        <f>IF(C14&lt;&gt;"",IF(Sheet6!H34="ABS","A", Sheet6!H34),"")</f>
        <v/>
      </c>
      <c r="H115" s="61" t="str">
        <f>IF(C14&lt;&gt;"",IF(Sheet6!J34="ABS","A", Sheet6!J34),"")</f>
        <v/>
      </c>
      <c r="I115" s="61" t="str">
        <f>IF(C14&lt;&gt;"",IF(Sheet6!J34="ABS","A",SUM(Sheet6!H34,Sheet6!J34)),"")</f>
        <v/>
      </c>
      <c r="J115" s="61" t="str">
        <f>IF(C14&lt;&gt;"",IF(Sheet6!N34="ABS","A", Sheet6!N34),"")</f>
        <v/>
      </c>
      <c r="K115" t="str">
        <f>IF(C21&lt;&gt;"",IF(Sheet1!O17=50,1,IF(Sheet1!O17=100,2,IF(Sheet1!O17=150,3,IF(Sheet1!O17=200,4)))),"")</f>
        <v/>
      </c>
      <c r="L115" t="str">
        <f>IF(C115&lt;&gt;"",L2,"")</f>
        <v/>
      </c>
    </row>
    <row r="116" spans="1:12">
      <c r="A116" t="str">
        <f>IF(C116&lt;&gt;"",A2,"")</f>
        <v/>
      </c>
      <c r="B116" t="str">
        <f>IF(C116&lt;&gt;"",B2,"")</f>
        <v/>
      </c>
      <c r="C116" t="str">
        <f>IF(Sheet6!B35&lt;&gt;"",Sheet6!B35,"")</f>
        <v/>
      </c>
      <c r="D116" t="str">
        <f>IF(C116&lt;&gt;"",D2,"")</f>
        <v/>
      </c>
      <c r="E116" s="61" t="str">
        <f>IF(C15&lt;&gt;"",IF(Sheet6!D35="ABS",0,Sheet6!D35),"")</f>
        <v/>
      </c>
      <c r="F116" s="61" t="str">
        <f>IF(C15&lt;&gt;"",IF(Sheet6!F35="ABS","A", Sheet6!F35),"")</f>
        <v/>
      </c>
      <c r="G116" s="61" t="str">
        <f>IF(C15&lt;&gt;"",IF(Sheet6!H35="ABS","A", Sheet6!H35),"")</f>
        <v/>
      </c>
      <c r="H116" s="61" t="str">
        <f>IF(C15&lt;&gt;"",IF(Sheet6!J35="ABS","A", Sheet6!J35),"")</f>
        <v/>
      </c>
      <c r="I116" s="61" t="str">
        <f>IF(C15&lt;&gt;"",IF(Sheet6!J35="ABS","A",SUM(Sheet6!H35,Sheet6!J35)),"")</f>
        <v/>
      </c>
      <c r="J116" s="61" t="str">
        <f>IF(C15&lt;&gt;"",IF(Sheet6!N35="ABS","A", Sheet6!N35),"")</f>
        <v/>
      </c>
      <c r="K116" t="str">
        <f>IF(C21&lt;&gt;"",IF(Sheet1!O17=50,1,IF(Sheet1!O17=100,2,IF(Sheet1!O17=150,3,IF(Sheet1!O17=200,4)))),"")</f>
        <v/>
      </c>
      <c r="L116" t="str">
        <f>IF(C116&lt;&gt;"",L2,"")</f>
        <v/>
      </c>
    </row>
    <row r="117" spans="1:12">
      <c r="A117" t="str">
        <f>IF(C117&lt;&gt;"",A2,"")</f>
        <v/>
      </c>
      <c r="B117" t="str">
        <f>IF(C117&lt;&gt;"",B2,"")</f>
        <v/>
      </c>
      <c r="C117" t="str">
        <f>IF(Sheet6!B36&lt;&gt;"",Sheet6!B36,"")</f>
        <v/>
      </c>
      <c r="D117" t="str">
        <f>IF(C117&lt;&gt;"",D2,"")</f>
        <v/>
      </c>
      <c r="E117" s="61" t="str">
        <f>IF(C16&lt;&gt;"",IF(Sheet6!D36="ABS",0,Sheet6!D36),"")</f>
        <v/>
      </c>
      <c r="F117" s="61" t="str">
        <f>IF(C16&lt;&gt;"",IF(Sheet6!F36="ABS","A", Sheet6!F36),"")</f>
        <v/>
      </c>
      <c r="G117" s="61" t="str">
        <f>IF(C16&lt;&gt;"",IF(Sheet6!H36="ABS","A", Sheet6!H36),"")</f>
        <v/>
      </c>
      <c r="H117" s="61" t="str">
        <f>IF(C16&lt;&gt;"",IF(Sheet6!J36="ABS","A", Sheet6!J36),"")</f>
        <v/>
      </c>
      <c r="I117" s="61" t="str">
        <f>IF(C16&lt;&gt;"",IF(Sheet6!J36="ABS","A",SUM(Sheet6!H36,Sheet6!J36)),"")</f>
        <v/>
      </c>
      <c r="J117" s="61" t="str">
        <f>IF(C16&lt;&gt;"",IF(Sheet6!N36="ABS","A", Sheet6!N36),"")</f>
        <v/>
      </c>
      <c r="K117" t="str">
        <f>IF(C21&lt;&gt;"",IF(Sheet1!O17=50,1,IF(Sheet1!O17=100,2,IF(Sheet1!O17=150,3,IF(Sheet1!O17=200,4)))),"")</f>
        <v/>
      </c>
      <c r="L117" t="str">
        <f>IF(C117&lt;&gt;"",L2,"")</f>
        <v/>
      </c>
    </row>
    <row r="118" spans="1:12">
      <c r="A118" t="str">
        <f>IF(C118&lt;&gt;"",A2,"")</f>
        <v/>
      </c>
      <c r="B118" t="str">
        <f>IF(C118&lt;&gt;"",B2,"")</f>
        <v/>
      </c>
      <c r="C118" t="str">
        <f>IF(Sheet6!B37&lt;&gt;"",Sheet6!B37,"")</f>
        <v/>
      </c>
      <c r="D118" t="str">
        <f>IF(C118&lt;&gt;"",D2,"")</f>
        <v/>
      </c>
      <c r="E118" s="61" t="str">
        <f>IF(C17&lt;&gt;"",IF(Sheet6!D37="ABS",0,Sheet6!D37),"")</f>
        <v/>
      </c>
      <c r="F118" s="61" t="str">
        <f>IF(C17&lt;&gt;"",IF(Sheet6!F37="ABS","A", Sheet6!F37),"")</f>
        <v/>
      </c>
      <c r="G118" s="61" t="str">
        <f>IF(C17&lt;&gt;"",IF(Sheet6!H37="ABS","A", Sheet6!H37),"")</f>
        <v/>
      </c>
      <c r="H118" s="61" t="str">
        <f>IF(C17&lt;&gt;"",IF(Sheet6!J37="ABS","A", Sheet6!J37),"")</f>
        <v/>
      </c>
      <c r="I118" s="61" t="str">
        <f>IF(C17&lt;&gt;"",IF(Sheet6!J37="ABS","A",SUM(Sheet6!H37,Sheet6!J37)),"")</f>
        <v/>
      </c>
      <c r="J118" s="61" t="str">
        <f>IF(C17&lt;&gt;"",IF(Sheet6!N37="ABS","A", Sheet6!N37),"")</f>
        <v/>
      </c>
      <c r="K118" t="str">
        <f>IF(C21&lt;&gt;"",IF(Sheet1!O17=50,1,IF(Sheet1!O17=100,2,IF(Sheet1!O17=150,3,IF(Sheet1!O17=200,4)))),"")</f>
        <v/>
      </c>
      <c r="L118" t="str">
        <f>IF(C118&lt;&gt;"",L2,"")</f>
        <v/>
      </c>
    </row>
    <row r="119" spans="1:12">
      <c r="A119" t="str">
        <f>IF(C119&lt;&gt;"",A2,"")</f>
        <v/>
      </c>
      <c r="B119" t="str">
        <f>IF(C119&lt;&gt;"",B2,"")</f>
        <v/>
      </c>
      <c r="C119" t="str">
        <f>IF(Sheet6!B38&lt;&gt;"",Sheet6!B38,"")</f>
        <v/>
      </c>
      <c r="D119" t="str">
        <f>IF(C119&lt;&gt;"",D2,"")</f>
        <v/>
      </c>
      <c r="E119" s="61" t="str">
        <f>IF(C18&lt;&gt;"",IF(Sheet6!D38="ABS",0,Sheet6!D38),"")</f>
        <v/>
      </c>
      <c r="F119" s="61" t="str">
        <f>IF(C18&lt;&gt;"",IF(Sheet6!F38="ABS","A", Sheet6!F38),"")</f>
        <v/>
      </c>
      <c r="G119" s="61" t="str">
        <f>IF(C18&lt;&gt;"",IF(Sheet6!H38="ABS","A", Sheet6!H38),"")</f>
        <v/>
      </c>
      <c r="H119" s="61" t="str">
        <f>IF(C18&lt;&gt;"",IF(Sheet6!J38="ABS","A", Sheet6!J38),"")</f>
        <v/>
      </c>
      <c r="I119" s="61" t="str">
        <f>IF(C18&lt;&gt;"",IF(Sheet6!J38="ABS","A",SUM(Sheet6!H38,Sheet6!J38)),"")</f>
        <v/>
      </c>
      <c r="J119" s="61" t="str">
        <f>IF(C18&lt;&gt;"",IF(Sheet6!N38="ABS","A", Sheet6!N38),"")</f>
        <v/>
      </c>
      <c r="K119" t="str">
        <f>IF(C21&lt;&gt;"",IF(Sheet1!O17=50,1,IF(Sheet1!O17=100,2,IF(Sheet1!O17=150,3,IF(Sheet1!O17=200,4)))),"")</f>
        <v/>
      </c>
      <c r="L119" t="str">
        <f>IF(C119&lt;&gt;"",L2,"")</f>
        <v/>
      </c>
    </row>
    <row r="120" spans="1:12">
      <c r="A120" t="str">
        <f>IF(C120&lt;&gt;"",A2,"")</f>
        <v/>
      </c>
      <c r="B120" t="str">
        <f>IF(C120&lt;&gt;"",B2,"")</f>
        <v/>
      </c>
      <c r="C120" t="str">
        <f>IF(Sheet6!B39&lt;&gt;"",Sheet6!B39,"")</f>
        <v/>
      </c>
      <c r="D120" t="str">
        <f>IF(C120&lt;&gt;"",D2,"")</f>
        <v/>
      </c>
      <c r="E120" s="61" t="str">
        <f>IF(C19&lt;&gt;"",IF(Sheet6!D39="ABS",0,Sheet6!D39),"")</f>
        <v/>
      </c>
      <c r="F120" s="61" t="str">
        <f>IF(C19&lt;&gt;"",IF(Sheet6!F39="ABS","A", Sheet6!F39),"")</f>
        <v/>
      </c>
      <c r="G120" s="61" t="str">
        <f>IF(C19&lt;&gt;"",IF(Sheet6!H39="ABS","A", Sheet6!H39),"")</f>
        <v/>
      </c>
      <c r="H120" s="61" t="str">
        <f>IF(C19&lt;&gt;"",IF(Sheet6!J39="ABS","A", Sheet6!J39),"")</f>
        <v/>
      </c>
      <c r="I120" s="61" t="str">
        <f>IF(C19&lt;&gt;"",IF(Sheet6!J39="ABS","A",SUM(Sheet6!H39,Sheet6!J39)),"")</f>
        <v/>
      </c>
      <c r="J120" s="61" t="str">
        <f>IF(C19&lt;&gt;"",IF(Sheet6!N39="ABS","A", Sheet6!N39),"")</f>
        <v/>
      </c>
      <c r="K120" t="str">
        <f>IF(C21&lt;&gt;"",IF(Sheet1!O17=50,1,IF(Sheet1!O17=100,2,IF(Sheet1!O17=150,3,IF(Sheet1!O17=200,4)))),"")</f>
        <v/>
      </c>
      <c r="L120" t="str">
        <f>IF(C120&lt;&gt;"",L2,"")</f>
        <v/>
      </c>
    </row>
    <row r="121" spans="1:12">
      <c r="A121" t="str">
        <f>IF(C121&lt;&gt;"",A2,"")</f>
        <v/>
      </c>
      <c r="B121" t="str">
        <f>IF(C121&lt;&gt;"",B2,"")</f>
        <v/>
      </c>
      <c r="C121" t="str">
        <f>IF(Sheet6!B40&lt;&gt;"",Sheet6!B40,"")</f>
        <v/>
      </c>
      <c r="D121" t="str">
        <f>IF(C121&lt;&gt;"",D2,"")</f>
        <v/>
      </c>
      <c r="E121" s="61" t="str">
        <f>IF(C20&lt;&gt;"",IF(Sheet6!D40="ABS",0,Sheet6!D40),"")</f>
        <v/>
      </c>
      <c r="F121" s="61" t="str">
        <f>IF(C20&lt;&gt;"",IF(Sheet6!F40="ABS","A", Sheet6!F40),"")</f>
        <v/>
      </c>
      <c r="G121" s="61" t="str">
        <f>IF(C20&lt;&gt;"",IF(Sheet6!H40="ABS","A", Sheet6!H40),"")</f>
        <v/>
      </c>
      <c r="H121" s="61" t="str">
        <f>IF(C20&lt;&gt;"",IF(Sheet6!J40="ABS","A", Sheet6!J40),"")</f>
        <v/>
      </c>
      <c r="I121" s="61" t="str">
        <f>IF(C20&lt;&gt;"",IF(Sheet6!J40="ABS","A",SUM(Sheet6!H40,Sheet6!J40)),"")</f>
        <v/>
      </c>
      <c r="J121" s="61" t="str">
        <f>IF(C20&lt;&gt;"",IF(Sheet6!N40="ABS","A", Sheet6!N40),"")</f>
        <v/>
      </c>
      <c r="K121" t="str">
        <f>IF(C21&lt;&gt;"",IF(Sheet1!O17=50,1,IF(Sheet1!O17=100,2,IF(Sheet1!O17=150,3,IF(Sheet1!O17=200,4)))),"")</f>
        <v/>
      </c>
      <c r="L121" t="str">
        <f>IF(C121&lt;&gt;"",L2,"")</f>
        <v/>
      </c>
    </row>
    <row r="122" spans="1:12">
      <c r="A122" s="58" t="str">
        <f>IF(C122&lt;&gt;"",A2,"")</f>
        <v/>
      </c>
      <c r="B122" s="58" t="str">
        <f>IF(C122&lt;&gt;"",B2,"")</f>
        <v/>
      </c>
      <c r="C122" s="58" t="str">
        <f>IF(Sheet7!B21&lt;&gt;"",Sheet7!B21,"")</f>
        <v/>
      </c>
      <c r="D122" s="58" t="str">
        <f>IF(C122&lt;&gt;"",D2,"")</f>
        <v/>
      </c>
      <c r="E122" s="60" t="str">
        <f>IF(C2&lt;&gt;"",IF(Sheet7!D21="ABS",0,Sheet7!D21),"")</f>
        <v/>
      </c>
      <c r="F122" s="62" t="str">
        <f>IF(C2&lt;&gt;"",IF(Sheet7!F21="ABS","A", Sheet7!F21),"")</f>
        <v/>
      </c>
      <c r="G122" s="62" t="str">
        <f>IF(C2&lt;&gt;"",IF(Sheet7!H21="ABS","A", Sheet7!H21),"")</f>
        <v/>
      </c>
      <c r="H122" s="62" t="str">
        <f>IF(C2&lt;&gt;"",IF(Sheet7!J21="ABS","A", Sheet7!J21),"")</f>
        <v/>
      </c>
      <c r="I122" s="60" t="str">
        <f>IF(C2&lt;&gt;"",IF(Sheet7!J21="ABS","A",SUM(Sheet7!H21,Sheet7!J21)),"")</f>
        <v/>
      </c>
      <c r="J122" s="62" t="str">
        <f>IF(C2&lt;&gt;"",IF(Sheet7!N21="ABS","A", Sheet7!N21),"")</f>
        <v/>
      </c>
      <c r="K122" t="str">
        <f>IF(C21&lt;&gt;"",IF(Sheet1!O17=50,1,IF(Sheet1!O17=100,2,IF(Sheet1!O17=150,3,IF(Sheet1!O17=200,4)))),"")</f>
        <v/>
      </c>
      <c r="L122" t="str">
        <f>IF(C122&lt;&gt;"",L2,"")</f>
        <v/>
      </c>
    </row>
    <row r="123" spans="1:12">
      <c r="A123" t="str">
        <f>IF(C123&lt;&gt;"",A2,"")</f>
        <v/>
      </c>
      <c r="B123" t="str">
        <f>IF(C123&lt;&gt;"",B2,"")</f>
        <v/>
      </c>
      <c r="C123" t="str">
        <f>IF(Sheet7!B22&lt;&gt;"",Sheet7!B22,"")</f>
        <v/>
      </c>
      <c r="D123" t="str">
        <f>IF(C123&lt;&gt;"",D2,"")</f>
        <v/>
      </c>
      <c r="E123" s="61" t="str">
        <f>IF(C2&lt;&gt;"",IF(Sheet7!D22="ABS",0,Sheet7!D22),"")</f>
        <v/>
      </c>
      <c r="F123" s="61" t="str">
        <f>IF(C2&lt;&gt;"",IF(Sheet7!F22="ABS","A", Sheet7!F22),"")</f>
        <v/>
      </c>
      <c r="G123" s="61" t="str">
        <f>IF(C2&lt;&gt;"",IF(Sheet7!H22="ABS","A", Sheet7!H22),"")</f>
        <v/>
      </c>
      <c r="H123" s="61" t="str">
        <f>IF(C2&lt;&gt;"",IF(Sheet7!J22="ABS","A", Sheet7!J22),"")</f>
        <v/>
      </c>
      <c r="I123" s="61" t="str">
        <f>IF(C2&lt;&gt;"",IF(Sheet7!J22="ABS","A",SUM(Sheet7!H22,Sheet7!J22)),"")</f>
        <v/>
      </c>
      <c r="J123" s="61" t="str">
        <f>IF(C2&lt;&gt;"",IF(Sheet7!N22="ABS","A", Sheet7!N22),"")</f>
        <v/>
      </c>
      <c r="K123" t="str">
        <f>IF(C21&lt;&gt;"",IF(Sheet1!O17=50,1,IF(Sheet1!O17=100,2,IF(Sheet1!O17=150,3,IF(Sheet1!O17=200,4)))),"")</f>
        <v/>
      </c>
      <c r="L123" t="str">
        <f>IF(C123&lt;&gt;"",L2,"")</f>
        <v/>
      </c>
    </row>
    <row r="124" spans="1:12">
      <c r="A124" t="str">
        <f>IF(C124&lt;&gt;"",A2,"")</f>
        <v/>
      </c>
      <c r="B124" t="str">
        <f>IF(C124&lt;&gt;"",B2,"")</f>
        <v/>
      </c>
      <c r="C124" t="str">
        <f>IF(Sheet7!B23&lt;&gt;"",Sheet7!B23,"")</f>
        <v/>
      </c>
      <c r="D124" t="str">
        <f>IF(C124&lt;&gt;"",D2,"")</f>
        <v/>
      </c>
      <c r="E124" s="61" t="str">
        <f>IF(C3&lt;&gt;"",IF(Sheet7!D23="ABS",0,Sheet7!D23),"")</f>
        <v/>
      </c>
      <c r="F124" s="61" t="str">
        <f>IF(C3&lt;&gt;"",IF(Sheet7!F23="ABS","A", Sheet7!F23),"")</f>
        <v/>
      </c>
      <c r="G124" s="61" t="str">
        <f>IF(C3&lt;&gt;"",IF(Sheet7!H23="ABS","A", Sheet7!H23),"")</f>
        <v/>
      </c>
      <c r="H124" s="61" t="str">
        <f>IF(C3&lt;&gt;"",IF(Sheet7!J23="ABS","A", Sheet7!J23),"")</f>
        <v/>
      </c>
      <c r="I124" s="61" t="str">
        <f>IF(C3&lt;&gt;"",IF(Sheet7!J23="ABS","A",SUM(Sheet7!H23,Sheet7!J23)),"")</f>
        <v/>
      </c>
      <c r="J124" s="61" t="str">
        <f>IF(C3&lt;&gt;"",IF(Sheet7!N23="ABS","A", Sheet7!N23),"")</f>
        <v/>
      </c>
      <c r="K124" t="str">
        <f>IF(C21&lt;&gt;"",IF(Sheet1!O17=50,1,IF(Sheet1!O17=100,2,IF(Sheet1!O17=150,3,IF(Sheet1!O17=200,4)))),"")</f>
        <v/>
      </c>
      <c r="L124" t="str">
        <f>IF(C124&lt;&gt;"",L2,"")</f>
        <v/>
      </c>
    </row>
    <row r="125" spans="1:12">
      <c r="A125" t="str">
        <f>IF(C125&lt;&gt;"",A2,"")</f>
        <v/>
      </c>
      <c r="B125" t="str">
        <f>IF(C125&lt;&gt;"",B2,"")</f>
        <v/>
      </c>
      <c r="C125" t="str">
        <f>IF(Sheet7!B24&lt;&gt;"",Sheet7!B24,"")</f>
        <v/>
      </c>
      <c r="D125" t="str">
        <f>IF(C125&lt;&gt;"",D2,"")</f>
        <v/>
      </c>
      <c r="E125" s="61" t="str">
        <f>IF(C4&lt;&gt;"",IF(Sheet7!D24="ABS",0,Sheet7!D24),"")</f>
        <v/>
      </c>
      <c r="F125" s="61" t="str">
        <f>IF(C4&lt;&gt;"",IF(Sheet7!F24="ABS","A", Sheet7!F24),"")</f>
        <v/>
      </c>
      <c r="G125" s="61" t="str">
        <f>IF(C4&lt;&gt;"",IF(Sheet7!H24="ABS","A", Sheet7!H24),"")</f>
        <v/>
      </c>
      <c r="H125" s="61" t="str">
        <f>IF(C4&lt;&gt;"",IF(Sheet7!J24="ABS","A", Sheet7!J24),"")</f>
        <v/>
      </c>
      <c r="I125" s="61" t="str">
        <f>IF(C4&lt;&gt;"",IF(Sheet7!J24="ABS","A",SUM(Sheet7!H24,Sheet7!J24)),"")</f>
        <v/>
      </c>
      <c r="J125" s="61" t="str">
        <f>IF(C4&lt;&gt;"",IF(Sheet7!N24="ABS","A", Sheet7!N24),"")</f>
        <v/>
      </c>
      <c r="K125" t="str">
        <f>IF(C21&lt;&gt;"",IF(Sheet1!O17=50,1,IF(Sheet1!O17=100,2,IF(Sheet1!O17=150,3,IF(Sheet1!O17=200,4)))),"")</f>
        <v/>
      </c>
      <c r="L125" t="str">
        <f>IF(C125&lt;&gt;"",L2,"")</f>
        <v/>
      </c>
    </row>
    <row r="126" spans="1:12">
      <c r="A126" t="str">
        <f>IF(C126&lt;&gt;"",A2,"")</f>
        <v/>
      </c>
      <c r="B126" t="str">
        <f>IF(C126&lt;&gt;"",B2,"")</f>
        <v/>
      </c>
      <c r="C126" t="str">
        <f>IF(Sheet7!B25&lt;&gt;"",Sheet7!B25,"")</f>
        <v/>
      </c>
      <c r="D126" t="str">
        <f>IF(C126&lt;&gt;"",D2,"")</f>
        <v/>
      </c>
      <c r="E126" s="61" t="str">
        <f>IF(C5&lt;&gt;"",IF(Sheet7!D25="ABS",0,Sheet7!D25),"")</f>
        <v/>
      </c>
      <c r="F126" s="61" t="str">
        <f>IF(C5&lt;&gt;"",IF(Sheet7!F25="ABS","A", Sheet7!F25),"")</f>
        <v/>
      </c>
      <c r="G126" s="61" t="str">
        <f>IF(C5&lt;&gt;"",IF(Sheet7!H25="ABS","A", Sheet7!H25),"")</f>
        <v/>
      </c>
      <c r="H126" s="61" t="str">
        <f>IF(C5&lt;&gt;"",IF(Sheet7!J25="ABS","A", Sheet7!J25),"")</f>
        <v/>
      </c>
      <c r="I126" s="61" t="str">
        <f>IF(C5&lt;&gt;"",IF(Sheet7!J25="ABS","A",SUM(Sheet7!H25,Sheet7!J25)),"")</f>
        <v/>
      </c>
      <c r="J126" s="61" t="str">
        <f>IF(C5&lt;&gt;"",IF(Sheet7!N25="ABS","A", Sheet7!N25),"")</f>
        <v/>
      </c>
      <c r="K126" t="str">
        <f>IF(C21&lt;&gt;"",IF(Sheet1!O17=50,1,IF(Sheet1!O17=100,2,IF(Sheet1!O17=150,3,IF(Sheet1!O17=200,4)))),"")</f>
        <v/>
      </c>
      <c r="L126" t="str">
        <f>IF(C126&lt;&gt;"",L2,"")</f>
        <v/>
      </c>
    </row>
    <row r="127" spans="1:12">
      <c r="A127" t="str">
        <f>IF(C127&lt;&gt;"",A2,"")</f>
        <v/>
      </c>
      <c r="B127" t="str">
        <f>IF(C127&lt;&gt;"",B2,"")</f>
        <v/>
      </c>
      <c r="C127" t="str">
        <f>IF(Sheet7!B26&lt;&gt;"",Sheet7!B26,"")</f>
        <v/>
      </c>
      <c r="D127" t="str">
        <f>IF(C127&lt;&gt;"",D2,"")</f>
        <v/>
      </c>
      <c r="E127" s="61" t="str">
        <f>IF(C6&lt;&gt;"",IF(Sheet7!D26="ABS",0,Sheet7!D26),"")</f>
        <v/>
      </c>
      <c r="F127" s="61" t="str">
        <f>IF(C6&lt;&gt;"",IF(Sheet7!F26="ABS","A", Sheet7!F26),"")</f>
        <v/>
      </c>
      <c r="G127" s="61" t="str">
        <f>IF(C6&lt;&gt;"",IF(Sheet7!H26="ABS","A", Sheet7!H26),"")</f>
        <v/>
      </c>
      <c r="H127" s="61" t="str">
        <f>IF(C6&lt;&gt;"",IF(Sheet7!J26="ABS","A", Sheet7!J26),"")</f>
        <v/>
      </c>
      <c r="I127" s="61" t="str">
        <f>IF(C6&lt;&gt;"",IF(Sheet7!J26="ABS","A",SUM(Sheet7!H26,Sheet7!J26)),"")</f>
        <v/>
      </c>
      <c r="J127" s="61" t="str">
        <f>IF(C6&lt;&gt;"",IF(Sheet7!N26="ABS","A", Sheet7!N26),"")</f>
        <v/>
      </c>
      <c r="K127" t="str">
        <f>IF(C21&lt;&gt;"",IF(Sheet1!O17=50,1,IF(Sheet1!O17=100,2,IF(Sheet1!O17=150,3,IF(Sheet1!O17=200,4)))),"")</f>
        <v/>
      </c>
      <c r="L127" t="str">
        <f>IF(C127&lt;&gt;"",L2,"")</f>
        <v/>
      </c>
    </row>
    <row r="128" spans="1:12">
      <c r="A128" t="str">
        <f>IF(C128&lt;&gt;"",A2,"")</f>
        <v/>
      </c>
      <c r="B128" t="str">
        <f>IF(C128&lt;&gt;"",B2,"")</f>
        <v/>
      </c>
      <c r="C128" t="str">
        <f>IF(Sheet7!B27&lt;&gt;"",Sheet7!B27,"")</f>
        <v/>
      </c>
      <c r="D128" t="str">
        <f>IF(C128&lt;&gt;"",D2,"")</f>
        <v/>
      </c>
      <c r="E128" s="61" t="str">
        <f>IF(C7&lt;&gt;"",IF(Sheet7!D27="ABS",0,Sheet7!D27),"")</f>
        <v/>
      </c>
      <c r="F128" s="61" t="str">
        <f>IF(C7&lt;&gt;"",IF(Sheet7!F27="ABS","A", Sheet7!F27),"")</f>
        <v/>
      </c>
      <c r="G128" s="61" t="str">
        <f>IF(C7&lt;&gt;"",IF(Sheet7!H27="ABS","A", Sheet7!H27),"")</f>
        <v/>
      </c>
      <c r="H128" s="61" t="str">
        <f>IF(C7&lt;&gt;"",IF(Sheet7!J27="ABS","A", Sheet7!J27),"")</f>
        <v/>
      </c>
      <c r="I128" s="61" t="str">
        <f>IF(C7&lt;&gt;"",IF(Sheet7!J27="ABS","A",SUM(Sheet7!H27,Sheet7!J27)),"")</f>
        <v/>
      </c>
      <c r="J128" s="61" t="str">
        <f>IF(C7&lt;&gt;"",IF(Sheet7!N27="ABS","A", Sheet7!N27),"")</f>
        <v/>
      </c>
      <c r="K128" t="str">
        <f>IF(C21&lt;&gt;"",IF(Sheet1!O17=50,1,IF(Sheet1!O17=100,2,IF(Sheet1!O17=150,3,IF(Sheet1!O17=200,4)))),"")</f>
        <v/>
      </c>
      <c r="L128" t="str">
        <f>IF(C128&lt;&gt;"",L2,"")</f>
        <v/>
      </c>
    </row>
    <row r="129" spans="1:12">
      <c r="A129" t="str">
        <f>IF(C129&lt;&gt;"",A2,"")</f>
        <v/>
      </c>
      <c r="B129" t="str">
        <f>IF(C129&lt;&gt;"",B2,"")</f>
        <v/>
      </c>
      <c r="C129" t="str">
        <f>IF(Sheet7!B28&lt;&gt;"",Sheet7!B28,"")</f>
        <v/>
      </c>
      <c r="D129" t="str">
        <f>IF(C129&lt;&gt;"",D2,"")</f>
        <v/>
      </c>
      <c r="E129" s="61" t="str">
        <f>IF(C8&lt;&gt;"",IF(Sheet7!D28="ABS",0,Sheet7!D28),"")</f>
        <v/>
      </c>
      <c r="F129" s="61" t="str">
        <f>IF(C8&lt;&gt;"",IF(Sheet7!F28="ABS","A", Sheet7!F28),"")</f>
        <v/>
      </c>
      <c r="G129" s="61" t="str">
        <f>IF(C8&lt;&gt;"",IF(Sheet7!H28="ABS","A", Sheet7!H28),"")</f>
        <v/>
      </c>
      <c r="H129" s="61" t="str">
        <f>IF(C8&lt;&gt;"",IF(Sheet7!J28="ABS","A", Sheet7!J28),"")</f>
        <v/>
      </c>
      <c r="I129" s="61" t="str">
        <f>IF(C8&lt;&gt;"",IF(Sheet7!J28="ABS","A",SUM(Sheet7!H28,Sheet7!J28)),"")</f>
        <v/>
      </c>
      <c r="J129" s="61" t="str">
        <f>IF(C8&lt;&gt;"",IF(Sheet7!N28="ABS","A", Sheet7!N28),"")</f>
        <v/>
      </c>
      <c r="K129" t="str">
        <f>IF(C21&lt;&gt;"",IF(Sheet1!O17=50,1,IF(Sheet1!O17=100,2,IF(Sheet1!O17=150,3,IF(Sheet1!O17=200,4)))),"")</f>
        <v/>
      </c>
      <c r="L129" t="str">
        <f>IF(C129&lt;&gt;"",L2,"")</f>
        <v/>
      </c>
    </row>
    <row r="130" spans="1:12">
      <c r="A130" t="str">
        <f>IF(C130&lt;&gt;"",A2,"")</f>
        <v/>
      </c>
      <c r="B130" t="str">
        <f>IF(C130&lt;&gt;"",B2,"")</f>
        <v/>
      </c>
      <c r="C130" t="str">
        <f>IF(Sheet7!B29&lt;&gt;"",Sheet7!B29,"")</f>
        <v/>
      </c>
      <c r="D130" t="str">
        <f>IF(C130&lt;&gt;"",D2,"")</f>
        <v/>
      </c>
      <c r="E130" s="61" t="str">
        <f>IF(C9&lt;&gt;"",IF(Sheet7!D29="ABS",0,Sheet7!D29),"")</f>
        <v/>
      </c>
      <c r="F130" s="61" t="str">
        <f>IF(C9&lt;&gt;"",IF(Sheet7!F29="ABS","A", Sheet7!F29),"")</f>
        <v/>
      </c>
      <c r="G130" s="61" t="str">
        <f>IF(C9&lt;&gt;"",IF(Sheet7!H29="ABS","A", Sheet7!H29),"")</f>
        <v/>
      </c>
      <c r="H130" s="61" t="str">
        <f>IF(C9&lt;&gt;"",IF(Sheet7!J29="ABS","A", Sheet7!J29),"")</f>
        <v/>
      </c>
      <c r="I130" s="61" t="str">
        <f>IF(C9&lt;&gt;"",IF(Sheet7!J29="ABS","A",SUM(Sheet7!H29,Sheet7!J29)),"")</f>
        <v/>
      </c>
      <c r="J130" s="61" t="str">
        <f>IF(C9&lt;&gt;"",IF(Sheet7!N29="ABS","A", Sheet7!N29),"")</f>
        <v/>
      </c>
      <c r="K130" t="str">
        <f>IF(C21&lt;&gt;"",IF(Sheet1!O17=50,1,IF(Sheet1!O17=100,2,IF(Sheet1!O17=150,3,IF(Sheet1!O17=200,4)))),"")</f>
        <v/>
      </c>
      <c r="L130" t="str">
        <f>IF(C130&lt;&gt;"",L2,"")</f>
        <v/>
      </c>
    </row>
    <row r="131" spans="1:12">
      <c r="A131" t="str">
        <f>IF(C131&lt;&gt;"",A2,"")</f>
        <v/>
      </c>
      <c r="B131" t="str">
        <f>IF(C131&lt;&gt;"",B2,"")</f>
        <v/>
      </c>
      <c r="C131" t="str">
        <f>IF(Sheet7!B30&lt;&gt;"",Sheet7!B30,"")</f>
        <v/>
      </c>
      <c r="D131" t="str">
        <f>IF(C131&lt;&gt;"",D2,"")</f>
        <v/>
      </c>
      <c r="E131" s="61" t="str">
        <f>IF(C10&lt;&gt;"",IF(Sheet7!D30="ABS",0,Sheet7!D30),"")</f>
        <v/>
      </c>
      <c r="F131" s="61" t="str">
        <f>IF(C10&lt;&gt;"",IF(Sheet7!F30="ABS","A", Sheet7!F30),"")</f>
        <v/>
      </c>
      <c r="G131" s="61" t="str">
        <f>IF(C10&lt;&gt;"",IF(Sheet7!H30="ABS","A", Sheet7!H30),"")</f>
        <v/>
      </c>
      <c r="H131" s="61" t="str">
        <f>IF(C10&lt;&gt;"",IF(Sheet7!J30="ABS","A", Sheet7!J30),"")</f>
        <v/>
      </c>
      <c r="I131" s="61" t="str">
        <f>IF(C10&lt;&gt;"",IF(Sheet7!J30="ABS","A",SUM(Sheet7!H30,Sheet7!J30)),"")</f>
        <v/>
      </c>
      <c r="J131" s="61" t="str">
        <f>IF(C10&lt;&gt;"",IF(Sheet7!N30="ABS","A", Sheet7!N30),"")</f>
        <v/>
      </c>
      <c r="K131" t="str">
        <f>IF(C21&lt;&gt;"",IF(Sheet1!O17=50,1,IF(Sheet1!O17=100,2,IF(Sheet1!O17=150,3,IF(Sheet1!O17=200,4)))),"")</f>
        <v/>
      </c>
      <c r="L131" t="str">
        <f>IF(C131&lt;&gt;"",L2,"")</f>
        <v/>
      </c>
    </row>
    <row r="132" spans="1:12">
      <c r="A132" t="str">
        <f>IF(C132&lt;&gt;"",A2,"")</f>
        <v/>
      </c>
      <c r="B132" t="str">
        <f>IF(C132&lt;&gt;"",B2,"")</f>
        <v/>
      </c>
      <c r="C132" t="str">
        <f>IF(Sheet7!B31&lt;&gt;"",Sheet7!B31,"")</f>
        <v/>
      </c>
      <c r="D132" t="str">
        <f>IF(C132&lt;&gt;"",D2,"")</f>
        <v/>
      </c>
      <c r="E132" s="61" t="str">
        <f>IF(C11&lt;&gt;"",IF(Sheet7!D31="ABS",0,Sheet7!D31),"")</f>
        <v/>
      </c>
      <c r="F132" s="61" t="str">
        <f>IF(C11&lt;&gt;"",IF(Sheet7!F31="ABS","A", Sheet7!F31),"")</f>
        <v/>
      </c>
      <c r="G132" s="61" t="str">
        <f>IF(C11&lt;&gt;"",IF(Sheet7!H31="ABS","A", Sheet7!H31),"")</f>
        <v/>
      </c>
      <c r="H132" s="61" t="str">
        <f>IF(C11&lt;&gt;"",IF(Sheet7!J31="ABS","A", Sheet7!J31),"")</f>
        <v/>
      </c>
      <c r="I132" s="61" t="str">
        <f>IF(C11&lt;&gt;"",IF(Sheet7!J31="ABS","A",SUM(Sheet7!H31,Sheet7!J31)),"")</f>
        <v/>
      </c>
      <c r="J132" s="61" t="str">
        <f>IF(C11&lt;&gt;"",IF(Sheet7!N31="ABS","A", Sheet7!N31),"")</f>
        <v/>
      </c>
      <c r="K132" t="str">
        <f>IF(C21&lt;&gt;"",IF(Sheet1!O17=50,1,IF(Sheet1!O17=100,2,IF(Sheet1!O17=150,3,IF(Sheet1!O17=200,4)))),"")</f>
        <v/>
      </c>
      <c r="L132" t="str">
        <f>IF(C132&lt;&gt;"",L2,"")</f>
        <v/>
      </c>
    </row>
    <row r="133" spans="1:12">
      <c r="A133" t="str">
        <f>IF(C133&lt;&gt;"",A2,"")</f>
        <v/>
      </c>
      <c r="B133" t="str">
        <f>IF(C133&lt;&gt;"",B2,"")</f>
        <v/>
      </c>
      <c r="C133" t="str">
        <f>IF(Sheet7!B32&lt;&gt;"",Sheet7!B32,"")</f>
        <v/>
      </c>
      <c r="D133" t="str">
        <f>IF(C133&lt;&gt;"",D2,"")</f>
        <v/>
      </c>
      <c r="E133" s="61" t="str">
        <f>IF(C12&lt;&gt;"",IF(Sheet7!D32="ABS",0,Sheet7!D32),"")</f>
        <v/>
      </c>
      <c r="F133" s="61" t="str">
        <f>IF(C12&lt;&gt;"",IF(Sheet7!F32="ABS","A", Sheet7!F32),"")</f>
        <v/>
      </c>
      <c r="G133" s="61" t="str">
        <f>IF(C12&lt;&gt;"",IF(Sheet7!H32="ABS","A", Sheet7!H32),"")</f>
        <v/>
      </c>
      <c r="H133" s="61" t="str">
        <f>IF(C12&lt;&gt;"",IF(Sheet7!J32="ABS","A", Sheet7!J32),"")</f>
        <v/>
      </c>
      <c r="I133" s="61" t="str">
        <f>IF(C12&lt;&gt;"",IF(Sheet7!J32="ABS","A",SUM(Sheet7!H32,Sheet7!J32)),"")</f>
        <v/>
      </c>
      <c r="J133" s="61" t="str">
        <f>IF(C12&lt;&gt;"",IF(Sheet7!N32="ABS","A", Sheet7!N32),"")</f>
        <v/>
      </c>
      <c r="K133" t="str">
        <f>IF(C21&lt;&gt;"",IF(Sheet1!O17=50,1,IF(Sheet1!O17=100,2,IF(Sheet1!O17=150,3,IF(Sheet1!O17=200,4)))),"")</f>
        <v/>
      </c>
      <c r="L133" t="str">
        <f>IF(C133&lt;&gt;"",L2,"")</f>
        <v/>
      </c>
    </row>
    <row r="134" spans="1:12">
      <c r="A134" t="str">
        <f>IF(C134&lt;&gt;"",A2,"")</f>
        <v/>
      </c>
      <c r="B134" t="str">
        <f>IF(C134&lt;&gt;"",B2,"")</f>
        <v/>
      </c>
      <c r="C134" t="str">
        <f>IF(Sheet7!B33&lt;&gt;"",Sheet7!B33,"")</f>
        <v/>
      </c>
      <c r="D134" t="str">
        <f>IF(C134&lt;&gt;"",D2,"")</f>
        <v/>
      </c>
      <c r="E134" s="61" t="str">
        <f>IF(C13&lt;&gt;"",IF(Sheet7!D33="ABS",0,Sheet7!D33),"")</f>
        <v/>
      </c>
      <c r="F134" s="61" t="str">
        <f>IF(C13&lt;&gt;"",IF(Sheet7!F33="ABS","A", Sheet7!F33),"")</f>
        <v/>
      </c>
      <c r="G134" s="61" t="str">
        <f>IF(C13&lt;&gt;"",IF(Sheet7!H33="ABS","A", Sheet7!H33),"")</f>
        <v/>
      </c>
      <c r="H134" s="61" t="str">
        <f>IF(C13&lt;&gt;"",IF(Sheet7!J33="ABS","A", Sheet7!J33),"")</f>
        <v/>
      </c>
      <c r="I134" s="61" t="str">
        <f>IF(C13&lt;&gt;"",IF(Sheet7!J33="ABS","A",SUM(Sheet7!H33,Sheet7!J33)),"")</f>
        <v/>
      </c>
      <c r="J134" s="61" t="str">
        <f>IF(C13&lt;&gt;"",IF(Sheet7!N33="ABS","A", Sheet7!N33),"")</f>
        <v/>
      </c>
      <c r="K134" t="str">
        <f>IF(C21&lt;&gt;"",IF(Sheet1!O17=50,1,IF(Sheet1!O17=100,2,IF(Sheet1!O17=150,3,IF(Sheet1!O17=200,4)))),"")</f>
        <v/>
      </c>
      <c r="L134" t="str">
        <f>IF(C134&lt;&gt;"",L2,"")</f>
        <v/>
      </c>
    </row>
    <row r="135" spans="1:12">
      <c r="A135" t="str">
        <f>IF(C135&lt;&gt;"",A2,"")</f>
        <v/>
      </c>
      <c r="B135" t="str">
        <f>IF(C135&lt;&gt;"",B2,"")</f>
        <v/>
      </c>
      <c r="C135" t="str">
        <f>IF(Sheet7!B34&lt;&gt;"",Sheet7!B34,"")</f>
        <v/>
      </c>
      <c r="D135" t="str">
        <f>IF(C135&lt;&gt;"",D2,"")</f>
        <v/>
      </c>
      <c r="E135" s="61" t="str">
        <f>IF(C14&lt;&gt;"",IF(Sheet7!D34="ABS",0,Sheet7!D34),"")</f>
        <v/>
      </c>
      <c r="F135" s="61" t="str">
        <f>IF(C14&lt;&gt;"",IF(Sheet7!F34="ABS","A", Sheet7!F34),"")</f>
        <v/>
      </c>
      <c r="G135" s="61" t="str">
        <f>IF(C14&lt;&gt;"",IF(Sheet7!H34="ABS","A", Sheet7!H34),"")</f>
        <v/>
      </c>
      <c r="H135" s="61" t="str">
        <f>IF(C14&lt;&gt;"",IF(Sheet7!J34="ABS","A", Sheet7!J34),"")</f>
        <v/>
      </c>
      <c r="I135" s="61" t="str">
        <f>IF(C14&lt;&gt;"",IF(Sheet7!J34="ABS","A",SUM(Sheet7!H34,Sheet7!J34)),"")</f>
        <v/>
      </c>
      <c r="J135" s="61" t="str">
        <f>IF(C14&lt;&gt;"",IF(Sheet7!N34="ABS","A", Sheet7!N34),"")</f>
        <v/>
      </c>
      <c r="K135" t="str">
        <f>IF(C21&lt;&gt;"",IF(Sheet1!O17=50,1,IF(Sheet1!O17=100,2,IF(Sheet1!O17=150,3,IF(Sheet1!O17=200,4)))),"")</f>
        <v/>
      </c>
      <c r="L135" t="str">
        <f>IF(C135&lt;&gt;"",L2,"")</f>
        <v/>
      </c>
    </row>
    <row r="136" spans="1:12">
      <c r="A136" t="str">
        <f>IF(C136&lt;&gt;"",A2,"")</f>
        <v/>
      </c>
      <c r="B136" t="str">
        <f>IF(C136&lt;&gt;"",B2,"")</f>
        <v/>
      </c>
      <c r="C136" t="str">
        <f>IF(Sheet7!B35&lt;&gt;"",Sheet7!B35,"")</f>
        <v/>
      </c>
      <c r="D136" t="str">
        <f>IF(C136&lt;&gt;"",D2,"")</f>
        <v/>
      </c>
      <c r="E136" s="61" t="str">
        <f>IF(C15&lt;&gt;"",IF(Sheet7!D35="ABS",0,Sheet7!D35),"")</f>
        <v/>
      </c>
      <c r="F136" s="61" t="str">
        <f>IF(C15&lt;&gt;"",IF(Sheet7!F35="ABS","A", Sheet7!F35),"")</f>
        <v/>
      </c>
      <c r="G136" s="61" t="str">
        <f>IF(C15&lt;&gt;"",IF(Sheet7!H35="ABS","A", Sheet7!H35),"")</f>
        <v/>
      </c>
      <c r="H136" s="61" t="str">
        <f>IF(C15&lt;&gt;"",IF(Sheet7!J35="ABS","A", Sheet7!J35),"")</f>
        <v/>
      </c>
      <c r="I136" s="61" t="str">
        <f>IF(C15&lt;&gt;"",IF(Sheet7!J35="ABS","A",SUM(Sheet7!H35,Sheet7!J35)),"")</f>
        <v/>
      </c>
      <c r="J136" s="61" t="str">
        <f>IF(C15&lt;&gt;"",IF(Sheet7!N35="ABS","A", Sheet7!N35),"")</f>
        <v/>
      </c>
      <c r="K136" t="str">
        <f>IF(C21&lt;&gt;"",IF(Sheet1!O17=50,1,IF(Sheet1!O17=100,2,IF(Sheet1!O17=150,3,IF(Sheet1!O17=200,4)))),"")</f>
        <v/>
      </c>
      <c r="L136" t="str">
        <f>IF(C136&lt;&gt;"",L2,"")</f>
        <v/>
      </c>
    </row>
    <row r="137" spans="1:12">
      <c r="A137" t="str">
        <f>IF(C137&lt;&gt;"",A2,"")</f>
        <v/>
      </c>
      <c r="B137" t="str">
        <f>IF(C137&lt;&gt;"",B2,"")</f>
        <v/>
      </c>
      <c r="C137" t="str">
        <f>IF(Sheet7!B36&lt;&gt;"",Sheet7!B36,"")</f>
        <v/>
      </c>
      <c r="D137" t="str">
        <f>IF(C137&lt;&gt;"",D2,"")</f>
        <v/>
      </c>
      <c r="E137" s="61" t="str">
        <f>IF(C16&lt;&gt;"",IF(Sheet7!D36="ABS",0,Sheet7!D36),"")</f>
        <v/>
      </c>
      <c r="F137" s="61" t="str">
        <f>IF(C16&lt;&gt;"",IF(Sheet7!F36="ABS","A", Sheet7!F36),"")</f>
        <v/>
      </c>
      <c r="G137" s="61" t="str">
        <f>IF(C16&lt;&gt;"",IF(Sheet7!H36="ABS","A", Sheet7!H36),"")</f>
        <v/>
      </c>
      <c r="H137" s="61" t="str">
        <f>IF(C16&lt;&gt;"",IF(Sheet7!J36="ABS","A", Sheet7!J36),"")</f>
        <v/>
      </c>
      <c r="I137" s="61" t="str">
        <f>IF(C16&lt;&gt;"",IF(Sheet7!J36="ABS","A",SUM(Sheet7!H36,Sheet7!J36)),"")</f>
        <v/>
      </c>
      <c r="J137" s="61" t="str">
        <f>IF(C16&lt;&gt;"",IF(Sheet7!N36="ABS","A", Sheet7!N36),"")</f>
        <v/>
      </c>
      <c r="K137" t="str">
        <f>IF(C21&lt;&gt;"",IF(Sheet1!O17=50,1,IF(Sheet1!O17=100,2,IF(Sheet1!O17=150,3,IF(Sheet1!O17=200,4)))),"")</f>
        <v/>
      </c>
      <c r="L137" t="str">
        <f>IF(C137&lt;&gt;"",L2,"")</f>
        <v/>
      </c>
    </row>
    <row r="138" spans="1:12">
      <c r="A138" t="str">
        <f>IF(C138&lt;&gt;"",A2,"")</f>
        <v/>
      </c>
      <c r="B138" t="str">
        <f>IF(C138&lt;&gt;"",B2,"")</f>
        <v/>
      </c>
      <c r="C138" t="str">
        <f>IF(Sheet7!B37&lt;&gt;"",Sheet7!B37,"")</f>
        <v/>
      </c>
      <c r="D138" t="str">
        <f>IF(C138&lt;&gt;"",D2,"")</f>
        <v/>
      </c>
      <c r="E138" s="61" t="str">
        <f>IF(C17&lt;&gt;"",IF(Sheet7!D37="ABS",0,Sheet7!D37),"")</f>
        <v/>
      </c>
      <c r="F138" s="61" t="str">
        <f>IF(C17&lt;&gt;"",IF(Sheet7!F37="ABS","A", Sheet7!F37),"")</f>
        <v/>
      </c>
      <c r="G138" s="61" t="str">
        <f>IF(C17&lt;&gt;"",IF(Sheet7!H37="ABS","A", Sheet7!H37),"")</f>
        <v/>
      </c>
      <c r="H138" s="61" t="str">
        <f>IF(C17&lt;&gt;"",IF(Sheet7!J37="ABS","A", Sheet7!J37),"")</f>
        <v/>
      </c>
      <c r="I138" s="61" t="str">
        <f>IF(C17&lt;&gt;"",IF(Sheet7!J37="ABS","A",SUM(Sheet7!H37,Sheet7!J37)),"")</f>
        <v/>
      </c>
      <c r="J138" s="61" t="str">
        <f>IF(C17&lt;&gt;"",IF(Sheet7!N37="ABS","A", Sheet7!N37),"")</f>
        <v/>
      </c>
      <c r="K138" t="str">
        <f>IF(C21&lt;&gt;"",IF(Sheet1!O17=50,1,IF(Sheet1!O17=100,2,IF(Sheet1!O17=150,3,IF(Sheet1!O17=200,4)))),"")</f>
        <v/>
      </c>
      <c r="L138" t="str">
        <f>IF(C138&lt;&gt;"",L2,"")</f>
        <v/>
      </c>
    </row>
    <row r="139" spans="1:12">
      <c r="A139" t="str">
        <f>IF(C139&lt;&gt;"",A2,"")</f>
        <v/>
      </c>
      <c r="B139" t="str">
        <f>IF(C139&lt;&gt;"",B2,"")</f>
        <v/>
      </c>
      <c r="C139" t="str">
        <f>IF(Sheet7!B38&lt;&gt;"",Sheet7!B38,"")</f>
        <v/>
      </c>
      <c r="D139" t="str">
        <f>IF(C139&lt;&gt;"",D2,"")</f>
        <v/>
      </c>
      <c r="E139" s="61" t="str">
        <f>IF(C18&lt;&gt;"",IF(Sheet7!D38="ABS",0,Sheet7!D38),"")</f>
        <v/>
      </c>
      <c r="F139" s="61" t="str">
        <f>IF(C18&lt;&gt;"",IF(Sheet7!F38="ABS","A", Sheet7!F38),"")</f>
        <v/>
      </c>
      <c r="G139" s="61" t="str">
        <f>IF(C18&lt;&gt;"",IF(Sheet7!H38="ABS","A", Sheet7!H38),"")</f>
        <v/>
      </c>
      <c r="H139" s="61" t="str">
        <f>IF(C18&lt;&gt;"",IF(Sheet7!J38="ABS","A", Sheet7!J38),"")</f>
        <v/>
      </c>
      <c r="I139" s="61" t="str">
        <f>IF(C18&lt;&gt;"",IF(Sheet7!J38="ABS","A",SUM(Sheet7!H38,Sheet7!J38)),"")</f>
        <v/>
      </c>
      <c r="J139" s="61" t="str">
        <f>IF(C18&lt;&gt;"",IF(Sheet7!N38="ABS","A", Sheet7!N38),"")</f>
        <v/>
      </c>
      <c r="K139" t="str">
        <f>IF(C21&lt;&gt;"",IF(Sheet1!O17=50,1,IF(Sheet1!O17=100,2,IF(Sheet1!O17=150,3,IF(Sheet1!O17=200,4)))),"")</f>
        <v/>
      </c>
      <c r="L139" t="str">
        <f>IF(C139&lt;&gt;"",L2,"")</f>
        <v/>
      </c>
    </row>
    <row r="140" spans="1:12">
      <c r="A140" t="str">
        <f>IF(C140&lt;&gt;"",A2,"")</f>
        <v/>
      </c>
      <c r="B140" t="str">
        <f>IF(C140&lt;&gt;"",B2,"")</f>
        <v/>
      </c>
      <c r="C140" t="str">
        <f>IF(Sheet7!B39&lt;&gt;"",Sheet7!B39,"")</f>
        <v/>
      </c>
      <c r="D140" t="str">
        <f>IF(C140&lt;&gt;"",D2,"")</f>
        <v/>
      </c>
      <c r="E140" s="61" t="str">
        <f>IF(C19&lt;&gt;"",IF(Sheet7!D39="ABS",0,Sheet7!D39),"")</f>
        <v/>
      </c>
      <c r="F140" s="61" t="str">
        <f>IF(C19&lt;&gt;"",IF(Sheet7!F39="ABS","A", Sheet7!F39),"")</f>
        <v/>
      </c>
      <c r="G140" s="61" t="str">
        <f>IF(C19&lt;&gt;"",IF(Sheet7!H39="ABS","A", Sheet7!H39),"")</f>
        <v/>
      </c>
      <c r="H140" s="61" t="str">
        <f>IF(C19&lt;&gt;"",IF(Sheet7!J39="ABS","A", Sheet7!J39),"")</f>
        <v/>
      </c>
      <c r="I140" s="61" t="str">
        <f>IF(C19&lt;&gt;"",IF(Sheet7!J39="ABS","A",SUM(Sheet7!H39,Sheet7!J39)),"")</f>
        <v/>
      </c>
      <c r="J140" s="61" t="str">
        <f>IF(C19&lt;&gt;"",IF(Sheet7!N39="ABS","A", Sheet7!N39),"")</f>
        <v/>
      </c>
      <c r="K140" t="str">
        <f>IF(C21&lt;&gt;"",IF(Sheet1!O17=50,1,IF(Sheet1!O17=100,2,IF(Sheet1!O17=150,3,IF(Sheet1!O17=200,4)))),"")</f>
        <v/>
      </c>
      <c r="L140" t="str">
        <f>IF(C140&lt;&gt;"",L2,"")</f>
        <v/>
      </c>
    </row>
    <row r="141" spans="1:12">
      <c r="A141" t="str">
        <f>IF(C141&lt;&gt;"",A2,"")</f>
        <v/>
      </c>
      <c r="B141" t="str">
        <f>IF(C141&lt;&gt;"",B2,"")</f>
        <v/>
      </c>
      <c r="C141" t="str">
        <f>IF(Sheet7!B40&lt;&gt;"",Sheet7!B40,"")</f>
        <v/>
      </c>
      <c r="D141" t="str">
        <f>IF(C141&lt;&gt;"",D2,"")</f>
        <v/>
      </c>
      <c r="E141" s="61" t="str">
        <f>IF(C20&lt;&gt;"",IF(Sheet7!D40="ABS",0,Sheet7!D40),"")</f>
        <v/>
      </c>
      <c r="F141" s="61" t="str">
        <f>IF(C20&lt;&gt;"",IF(Sheet7!F40="ABS","A", Sheet7!F40),"")</f>
        <v/>
      </c>
      <c r="G141" s="61" t="str">
        <f>IF(C20&lt;&gt;"",IF(Sheet7!H40="ABS","A", Sheet7!H40),"")</f>
        <v/>
      </c>
      <c r="H141" s="61" t="str">
        <f>IF(C20&lt;&gt;"",IF(Sheet7!J40="ABS","A", Sheet7!J40),"")</f>
        <v/>
      </c>
      <c r="I141" s="61" t="str">
        <f>IF(C20&lt;&gt;"",IF(Sheet7!J40="ABS","A",SUM(Sheet7!H40,Sheet7!J40)),"")</f>
        <v/>
      </c>
      <c r="J141" s="61" t="str">
        <f>IF(C20&lt;&gt;"",IF(Sheet7!N40="ABS","A", Sheet7!N40),"")</f>
        <v/>
      </c>
      <c r="K141" t="str">
        <f>IF(C21&lt;&gt;"",IF(Sheet1!O17=50,1,IF(Sheet1!O17=100,2,IF(Sheet1!O17=150,3,IF(Sheet1!O17=200,4)))),"")</f>
        <v/>
      </c>
      <c r="L141" t="str">
        <f>IF(C141&lt;&gt;"",L2,"")</f>
        <v/>
      </c>
    </row>
    <row r="142" spans="1:12">
      <c r="A142" s="58" t="str">
        <f>IF(C142&lt;&gt;"",A2,"")</f>
        <v/>
      </c>
      <c r="B142" s="58" t="str">
        <f>IF(C142&lt;&gt;"",B2,"")</f>
        <v/>
      </c>
      <c r="C142" s="58" t="str">
        <f>IF(Sheet8!B21&lt;&gt;"",Sheet8!B21,"")</f>
        <v/>
      </c>
      <c r="D142" s="58" t="str">
        <f>IF(C142&lt;&gt;"",D2,"")</f>
        <v/>
      </c>
      <c r="E142" s="60" t="str">
        <f>IF(C2&lt;&gt;"",IF(Sheet8!D21="ABS",0,Sheet8!D21),"")</f>
        <v/>
      </c>
      <c r="F142" s="62" t="str">
        <f>IF(C2&lt;&gt;"",IF(Sheet8!F21="ABS","A", Sheet8!F21),"")</f>
        <v/>
      </c>
      <c r="G142" s="62" t="str">
        <f>IF(C2&lt;&gt;"",IF(Sheet8!H21="ABS","A", Sheet8!H21),"")</f>
        <v/>
      </c>
      <c r="H142" s="62" t="str">
        <f>IF(C2&lt;&gt;"",IF(Sheet8!J21="ABS","A", Sheet8!J21),"")</f>
        <v/>
      </c>
      <c r="I142" s="60" t="str">
        <f>IF(C2&lt;&gt;"",IF(Sheet8!J21="ABS","A",SUM(Sheet8!H21,Sheet8!J21)),"")</f>
        <v/>
      </c>
      <c r="J142" s="62" t="str">
        <f>IF(C2&lt;&gt;"",IF(Sheet8!N21="ABS","A", Sheet8!N21),"")</f>
        <v/>
      </c>
      <c r="K142" t="str">
        <f>IF(C21&lt;&gt;"",IF(Sheet1!O17=50,1,IF(Sheet1!O17=100,2,IF(Sheet1!O17=150,3,IF(Sheet1!O17=200,4)))),"")</f>
        <v/>
      </c>
      <c r="L142" t="str">
        <f>IF(C142&lt;&gt;"",L2,"")</f>
        <v/>
      </c>
    </row>
    <row r="143" spans="1:12">
      <c r="A143" t="str">
        <f>IF(C143&lt;&gt;"",A2,"")</f>
        <v/>
      </c>
      <c r="B143" t="str">
        <f>IF(C143&lt;&gt;"",B2,"")</f>
        <v/>
      </c>
      <c r="C143" t="str">
        <f>IF(Sheet8!B22&lt;&gt;"",Sheet8!B22,"")</f>
        <v/>
      </c>
      <c r="D143" t="str">
        <f>IF(C143&lt;&gt;"",D2,"")</f>
        <v/>
      </c>
      <c r="E143" s="61" t="str">
        <f>IF(C2&lt;&gt;"",IF(Sheet8!D22="ABS",0,Sheet8!D22),"")</f>
        <v/>
      </c>
      <c r="F143" s="61" t="str">
        <f>IF(C2&lt;&gt;"",IF(Sheet8!F22="ABS","A", Sheet8!F22),"")</f>
        <v/>
      </c>
      <c r="G143" s="61" t="str">
        <f>IF(C2&lt;&gt;"",IF(Sheet8!H22="ABS","A", Sheet8!H22),"")</f>
        <v/>
      </c>
      <c r="H143" s="61" t="str">
        <f>IF(C2&lt;&gt;"",IF(Sheet8!J22="ABS","A", Sheet8!J22),"")</f>
        <v/>
      </c>
      <c r="I143" s="61" t="str">
        <f>IF(C2&lt;&gt;"",IF(Sheet8!J22="ABS","A",SUM(Sheet8!H22,Sheet8!J22)),"")</f>
        <v/>
      </c>
      <c r="J143" s="61" t="str">
        <f>IF(C2&lt;&gt;"",IF(Sheet8!N22="ABS","A", Sheet8!N22),"")</f>
        <v/>
      </c>
      <c r="K143" t="str">
        <f>IF(C21&lt;&gt;"",IF(Sheet1!O17=50,1,IF(Sheet1!O17=100,2,IF(Sheet1!O17=150,3,IF(Sheet1!O17=200,4)))),"")</f>
        <v/>
      </c>
      <c r="L143" t="str">
        <f>IF(C143&lt;&gt;"",L2,"")</f>
        <v/>
      </c>
    </row>
    <row r="144" spans="1:12">
      <c r="A144" t="str">
        <f>IF(C144&lt;&gt;"",A2,"")</f>
        <v/>
      </c>
      <c r="B144" t="str">
        <f>IF(C144&lt;&gt;"",B2,"")</f>
        <v/>
      </c>
      <c r="C144" t="str">
        <f>IF(Sheet8!B23&lt;&gt;"",Sheet8!B23,"")</f>
        <v/>
      </c>
      <c r="D144" t="str">
        <f>IF(C144&lt;&gt;"",D2,"")</f>
        <v/>
      </c>
      <c r="E144" s="61" t="str">
        <f>IF(C3&lt;&gt;"",IF(Sheet8!D23="ABS",0,Sheet8!D23),"")</f>
        <v/>
      </c>
      <c r="F144" s="61" t="str">
        <f>IF(C3&lt;&gt;"",IF(Sheet8!F23="ABS","A", Sheet8!F23),"")</f>
        <v/>
      </c>
      <c r="G144" s="61" t="str">
        <f>IF(C3&lt;&gt;"",IF(Sheet8!H23="ABS","A", Sheet8!H23),"")</f>
        <v/>
      </c>
      <c r="H144" s="61" t="str">
        <f>IF(C3&lt;&gt;"",IF(Sheet8!J23="ABS","A", Sheet8!J23),"")</f>
        <v/>
      </c>
      <c r="I144" s="61" t="str">
        <f>IF(C3&lt;&gt;"",IF(Sheet8!J23="ABS","A",SUM(Sheet8!H23,Sheet8!J23)),"")</f>
        <v/>
      </c>
      <c r="J144" s="61" t="str">
        <f>IF(C3&lt;&gt;"",IF(Sheet8!N23="ABS","A", Sheet8!N23),"")</f>
        <v/>
      </c>
      <c r="K144" t="str">
        <f>IF(C21&lt;&gt;"",IF(Sheet1!O17=50,1,IF(Sheet1!O17=100,2,IF(Sheet1!O17=150,3,IF(Sheet1!O17=200,4)))),"")</f>
        <v/>
      </c>
      <c r="L144" t="str">
        <f>IF(C144&lt;&gt;"",L2,"")</f>
        <v/>
      </c>
    </row>
    <row r="145" spans="1:12">
      <c r="A145" t="str">
        <f>IF(C145&lt;&gt;"",A2,"")</f>
        <v/>
      </c>
      <c r="B145" t="str">
        <f>IF(C145&lt;&gt;"",B2,"")</f>
        <v/>
      </c>
      <c r="C145" t="str">
        <f>IF(Sheet8!B24&lt;&gt;"",Sheet8!B24,"")</f>
        <v/>
      </c>
      <c r="D145" t="str">
        <f>IF(C145&lt;&gt;"",D2,"")</f>
        <v/>
      </c>
      <c r="E145" s="61" t="str">
        <f>IF(C4&lt;&gt;"",IF(Sheet8!D24="ABS",0,Sheet8!D24),"")</f>
        <v/>
      </c>
      <c r="F145" s="61" t="str">
        <f>IF(C4&lt;&gt;"",IF(Sheet8!F24="ABS","A", Sheet8!F24),"")</f>
        <v/>
      </c>
      <c r="G145" s="61" t="str">
        <f>IF(C4&lt;&gt;"",IF(Sheet8!H24="ABS","A", Sheet8!H24),"")</f>
        <v/>
      </c>
      <c r="H145" s="61" t="str">
        <f>IF(C4&lt;&gt;"",IF(Sheet8!J24="ABS","A", Sheet8!J24),"")</f>
        <v/>
      </c>
      <c r="I145" s="61" t="str">
        <f>IF(C4&lt;&gt;"",IF(Sheet8!J24="ABS","A",SUM(Sheet8!H24,Sheet8!J24)),"")</f>
        <v/>
      </c>
      <c r="J145" s="61" t="str">
        <f>IF(C4&lt;&gt;"",IF(Sheet8!N24="ABS","A", Sheet8!N24),"")</f>
        <v/>
      </c>
      <c r="K145" t="str">
        <f>IF(C21&lt;&gt;"",IF(Sheet1!O17=50,1,IF(Sheet1!O17=100,2,IF(Sheet1!O17=150,3,IF(Sheet1!O17=200,4)))),"")</f>
        <v/>
      </c>
      <c r="L145" t="str">
        <f>IF(C145&lt;&gt;"",L2,"")</f>
        <v/>
      </c>
    </row>
    <row r="146" spans="1:12">
      <c r="A146" t="str">
        <f>IF(C146&lt;&gt;"",A2,"")</f>
        <v/>
      </c>
      <c r="B146" t="str">
        <f>IF(C146&lt;&gt;"",B2,"")</f>
        <v/>
      </c>
      <c r="C146" t="str">
        <f>IF(Sheet8!B25&lt;&gt;"",Sheet8!B25,"")</f>
        <v/>
      </c>
      <c r="D146" t="str">
        <f>IF(C146&lt;&gt;"",D2,"")</f>
        <v/>
      </c>
      <c r="E146" s="61" t="str">
        <f>IF(C5&lt;&gt;"",IF(Sheet8!D25="ABS",0,Sheet8!D25),"")</f>
        <v/>
      </c>
      <c r="F146" s="61" t="str">
        <f>IF(C5&lt;&gt;"",IF(Sheet8!F25="ABS","A", Sheet8!F25),"")</f>
        <v/>
      </c>
      <c r="G146" s="61" t="str">
        <f>IF(C5&lt;&gt;"",IF(Sheet8!H25="ABS","A", Sheet8!H25),"")</f>
        <v/>
      </c>
      <c r="H146" s="61" t="str">
        <f>IF(C5&lt;&gt;"",IF(Sheet8!J25="ABS","A", Sheet8!J25),"")</f>
        <v/>
      </c>
      <c r="I146" s="61" t="str">
        <f>IF(C5&lt;&gt;"",IF(Sheet8!J25="ABS","A",SUM(Sheet8!H25,Sheet8!J25)),"")</f>
        <v/>
      </c>
      <c r="J146" s="61" t="str">
        <f>IF(C5&lt;&gt;"",IF(Sheet8!N25="ABS","A", Sheet8!N25),"")</f>
        <v/>
      </c>
      <c r="K146" t="str">
        <f>IF(C21&lt;&gt;"",IF(Sheet1!O17=50,1,IF(Sheet1!O17=100,2,IF(Sheet1!O17=150,3,IF(Sheet1!O17=200,4)))),"")</f>
        <v/>
      </c>
      <c r="L146" t="str">
        <f>IF(C146&lt;&gt;"",L2,"")</f>
        <v/>
      </c>
    </row>
    <row r="147" spans="1:12">
      <c r="A147" t="str">
        <f>IF(C147&lt;&gt;"",A2,"")</f>
        <v/>
      </c>
      <c r="B147" t="str">
        <f>IF(C147&lt;&gt;"",B2,"")</f>
        <v/>
      </c>
      <c r="C147" t="str">
        <f>IF(Sheet8!B26&lt;&gt;"",Sheet8!B26,"")</f>
        <v/>
      </c>
      <c r="D147" t="str">
        <f>IF(C147&lt;&gt;"",D2,"")</f>
        <v/>
      </c>
      <c r="E147" s="61" t="str">
        <f>IF(C6&lt;&gt;"",IF(Sheet8!D26="ABS",0,Sheet8!D26),"")</f>
        <v/>
      </c>
      <c r="F147" s="61" t="str">
        <f>IF(C6&lt;&gt;"",IF(Sheet8!F26="ABS","A", Sheet8!F26),"")</f>
        <v/>
      </c>
      <c r="G147" s="61" t="str">
        <f>IF(C6&lt;&gt;"",IF(Sheet8!H26="ABS","A", Sheet8!H26),"")</f>
        <v/>
      </c>
      <c r="H147" s="61" t="str">
        <f>IF(C6&lt;&gt;"",IF(Sheet8!J26="ABS","A", Sheet8!J26),"")</f>
        <v/>
      </c>
      <c r="I147" s="61" t="str">
        <f>IF(C6&lt;&gt;"",IF(Sheet8!J26="ABS","A",SUM(Sheet8!H26,Sheet8!J26)),"")</f>
        <v/>
      </c>
      <c r="J147" s="61" t="str">
        <f>IF(C6&lt;&gt;"",IF(Sheet8!N26="ABS","A", Sheet8!N26),"")</f>
        <v/>
      </c>
      <c r="K147" t="str">
        <f>IF(C21&lt;&gt;"",IF(Sheet1!O17=50,1,IF(Sheet1!O17=100,2,IF(Sheet1!O17=150,3,IF(Sheet1!O17=200,4)))),"")</f>
        <v/>
      </c>
      <c r="L147" t="str">
        <f>IF(C147&lt;&gt;"",L2,"")</f>
        <v/>
      </c>
    </row>
    <row r="148" spans="1:12">
      <c r="A148" t="str">
        <f>IF(C148&lt;&gt;"",A2,"")</f>
        <v/>
      </c>
      <c r="B148" t="str">
        <f>IF(C148&lt;&gt;"",B2,"")</f>
        <v/>
      </c>
      <c r="C148" t="str">
        <f>IF(Sheet8!B27&lt;&gt;"",Sheet8!B27,"")</f>
        <v/>
      </c>
      <c r="D148" t="str">
        <f>IF(C148&lt;&gt;"",D2,"")</f>
        <v/>
      </c>
      <c r="E148" s="61" t="str">
        <f>IF(C7&lt;&gt;"",IF(Sheet8!D27="ABS",0,Sheet8!D27),"")</f>
        <v/>
      </c>
      <c r="F148" s="61" t="str">
        <f>IF(C7&lt;&gt;"",IF(Sheet8!F27="ABS","A", Sheet8!F27),"")</f>
        <v/>
      </c>
      <c r="G148" s="61" t="str">
        <f>IF(C7&lt;&gt;"",IF(Sheet8!H27="ABS","A", Sheet8!H27),"")</f>
        <v/>
      </c>
      <c r="H148" s="61" t="str">
        <f>IF(C7&lt;&gt;"",IF(Sheet8!J27="ABS","A", Sheet8!J27),"")</f>
        <v/>
      </c>
      <c r="I148" s="61" t="str">
        <f>IF(C7&lt;&gt;"",IF(Sheet8!J27="ABS","A",SUM(Sheet8!H27,Sheet8!J27)),"")</f>
        <v/>
      </c>
      <c r="J148" s="61" t="str">
        <f>IF(C7&lt;&gt;"",IF(Sheet8!N27="ABS","A", Sheet8!N27),"")</f>
        <v/>
      </c>
      <c r="K148" t="str">
        <f>IF(C21&lt;&gt;"",IF(Sheet1!O17=50,1,IF(Sheet1!O17=100,2,IF(Sheet1!O17=150,3,IF(Sheet1!O17=200,4)))),"")</f>
        <v/>
      </c>
      <c r="L148" t="str">
        <f>IF(C148&lt;&gt;"",L2,"")</f>
        <v/>
      </c>
    </row>
    <row r="149" spans="1:12">
      <c r="A149" t="str">
        <f>IF(C149&lt;&gt;"",A2,"")</f>
        <v/>
      </c>
      <c r="B149" t="str">
        <f>IF(C149&lt;&gt;"",B2,"")</f>
        <v/>
      </c>
      <c r="C149" t="str">
        <f>IF(Sheet8!B28&lt;&gt;"",Sheet8!B28,"")</f>
        <v/>
      </c>
      <c r="D149" t="str">
        <f>IF(C149&lt;&gt;"",D2,"")</f>
        <v/>
      </c>
      <c r="E149" s="61" t="str">
        <f>IF(C8&lt;&gt;"",IF(Sheet8!D28="ABS",0,Sheet8!D28),"")</f>
        <v/>
      </c>
      <c r="F149" s="61" t="str">
        <f>IF(C8&lt;&gt;"",IF(Sheet8!F28="ABS","A", Sheet8!F28),"")</f>
        <v/>
      </c>
      <c r="G149" s="61" t="str">
        <f>IF(C8&lt;&gt;"",IF(Sheet8!H28="ABS","A", Sheet8!H28),"")</f>
        <v/>
      </c>
      <c r="H149" s="61" t="str">
        <f>IF(C8&lt;&gt;"",IF(Sheet8!J28="ABS","A", Sheet8!J28),"")</f>
        <v/>
      </c>
      <c r="I149" s="61" t="str">
        <f>IF(C8&lt;&gt;"",IF(Sheet8!J28="ABS","A",SUM(Sheet8!H28,Sheet8!J28)),"")</f>
        <v/>
      </c>
      <c r="J149" s="61" t="str">
        <f>IF(C8&lt;&gt;"",IF(Sheet8!N28="ABS","A", Sheet8!N28),"")</f>
        <v/>
      </c>
      <c r="K149" t="str">
        <f>IF(C21&lt;&gt;"",IF(Sheet1!O17=50,1,IF(Sheet1!O17=100,2,IF(Sheet1!O17=150,3,IF(Sheet1!O17=200,4)))),"")</f>
        <v/>
      </c>
      <c r="L149" t="str">
        <f>IF(C149&lt;&gt;"",L2,"")</f>
        <v/>
      </c>
    </row>
    <row r="150" spans="1:12">
      <c r="A150" t="str">
        <f>IF(C150&lt;&gt;"",A2,"")</f>
        <v/>
      </c>
      <c r="B150" t="str">
        <f>IF(C150&lt;&gt;"",B2,"")</f>
        <v/>
      </c>
      <c r="C150" t="str">
        <f>IF(Sheet8!B29&lt;&gt;"",Sheet8!B29,"")</f>
        <v/>
      </c>
      <c r="D150" t="str">
        <f>IF(C150&lt;&gt;"",D2,"")</f>
        <v/>
      </c>
      <c r="E150" s="61" t="str">
        <f>IF(C9&lt;&gt;"",IF(Sheet8!D29="ABS",0,Sheet8!D29),"")</f>
        <v/>
      </c>
      <c r="F150" s="61" t="str">
        <f>IF(C9&lt;&gt;"",IF(Sheet8!F29="ABS","A", Sheet8!F29),"")</f>
        <v/>
      </c>
      <c r="G150" s="61" t="str">
        <f>IF(C9&lt;&gt;"",IF(Sheet8!H29="ABS","A", Sheet8!H29),"")</f>
        <v/>
      </c>
      <c r="H150" s="61" t="str">
        <f>IF(C9&lt;&gt;"",IF(Sheet8!J29="ABS","A", Sheet8!J29),"")</f>
        <v/>
      </c>
      <c r="I150" s="61" t="str">
        <f>IF(C9&lt;&gt;"",IF(Sheet8!J29="ABS","A",SUM(Sheet8!H29,Sheet8!J29)),"")</f>
        <v/>
      </c>
      <c r="J150" s="61" t="str">
        <f>IF(C9&lt;&gt;"",IF(Sheet8!N29="ABS","A", Sheet8!N29),"")</f>
        <v/>
      </c>
      <c r="K150" t="str">
        <f>IF(C21&lt;&gt;"",IF(Sheet1!O17=50,1,IF(Sheet1!O17=100,2,IF(Sheet1!O17=150,3,IF(Sheet1!O17=200,4)))),"")</f>
        <v/>
      </c>
      <c r="L150" t="str">
        <f>IF(C150&lt;&gt;"",L2,"")</f>
        <v/>
      </c>
    </row>
    <row r="151" spans="1:12">
      <c r="A151" t="str">
        <f>IF(C151&lt;&gt;"",A2,"")</f>
        <v/>
      </c>
      <c r="B151" t="str">
        <f>IF(C151&lt;&gt;"",B2,"")</f>
        <v/>
      </c>
      <c r="C151" t="str">
        <f>IF(Sheet8!B30&lt;&gt;"",Sheet8!B30,"")</f>
        <v/>
      </c>
      <c r="D151" t="str">
        <f>IF(C151&lt;&gt;"",D2,"")</f>
        <v/>
      </c>
      <c r="E151" s="61" t="str">
        <f>IF(C10&lt;&gt;"",IF(Sheet8!D30="ABS",0,Sheet8!D30),"")</f>
        <v/>
      </c>
      <c r="F151" s="61" t="str">
        <f>IF(C10&lt;&gt;"",IF(Sheet8!F30="ABS","A", Sheet8!F30),"")</f>
        <v/>
      </c>
      <c r="G151" s="61" t="str">
        <f>IF(C10&lt;&gt;"",IF(Sheet8!H30="ABS","A", Sheet8!H30),"")</f>
        <v/>
      </c>
      <c r="H151" s="61" t="str">
        <f>IF(C10&lt;&gt;"",IF(Sheet8!J30="ABS","A", Sheet8!J30),"")</f>
        <v/>
      </c>
      <c r="I151" s="61" t="str">
        <f>IF(C10&lt;&gt;"",IF(Sheet8!J30="ABS","A",SUM(Sheet8!H30,Sheet8!J30)),"")</f>
        <v/>
      </c>
      <c r="J151" s="61" t="str">
        <f>IF(C10&lt;&gt;"",IF(Sheet8!N30="ABS","A", Sheet8!N30),"")</f>
        <v/>
      </c>
      <c r="K151" t="str">
        <f>IF(C21&lt;&gt;"",IF(Sheet1!O17=50,1,IF(Sheet1!O17=100,2,IF(Sheet1!O17=150,3,IF(Sheet1!O17=200,4)))),"")</f>
        <v/>
      </c>
      <c r="L151" t="str">
        <f>IF(C151&lt;&gt;"",L2,"")</f>
        <v/>
      </c>
    </row>
    <row r="152" spans="1:12">
      <c r="A152" t="str">
        <f>IF(C152&lt;&gt;"",A2,"")</f>
        <v/>
      </c>
      <c r="B152" t="str">
        <f>IF(C152&lt;&gt;"",B2,"")</f>
        <v/>
      </c>
      <c r="C152" t="str">
        <f>IF(Sheet8!B31&lt;&gt;"",Sheet8!B31,"")</f>
        <v/>
      </c>
      <c r="D152" t="str">
        <f>IF(C152&lt;&gt;"",D2,"")</f>
        <v/>
      </c>
      <c r="E152" s="61" t="str">
        <f>IF(C11&lt;&gt;"",IF(Sheet8!D31="ABS",0,Sheet8!D31),"")</f>
        <v/>
      </c>
      <c r="F152" s="61" t="str">
        <f>IF(C11&lt;&gt;"",IF(Sheet8!F31="ABS","A", Sheet8!F31),"")</f>
        <v/>
      </c>
      <c r="G152" s="61" t="str">
        <f>IF(C11&lt;&gt;"",IF(Sheet8!H31="ABS","A", Sheet8!H31),"")</f>
        <v/>
      </c>
      <c r="H152" s="61" t="str">
        <f>IF(C11&lt;&gt;"",IF(Sheet8!J31="ABS","A", Sheet8!J31),"")</f>
        <v/>
      </c>
      <c r="I152" s="61" t="str">
        <f>IF(C11&lt;&gt;"",IF(Sheet8!J31="ABS","A",SUM(Sheet8!H31,Sheet8!J31)),"")</f>
        <v/>
      </c>
      <c r="J152" s="61" t="str">
        <f>IF(C11&lt;&gt;"",IF(Sheet8!N31="ABS","A", Sheet8!N31),"")</f>
        <v/>
      </c>
      <c r="K152" t="str">
        <f>IF(C21&lt;&gt;"",IF(Sheet1!O17=50,1,IF(Sheet1!O17=100,2,IF(Sheet1!O17=150,3,IF(Sheet1!O17=200,4)))),"")</f>
        <v/>
      </c>
      <c r="L152" t="str">
        <f>IF(C152&lt;&gt;"",L2,"")</f>
        <v/>
      </c>
    </row>
    <row r="153" spans="1:12">
      <c r="A153" t="str">
        <f>IF(C153&lt;&gt;"",A2,"")</f>
        <v/>
      </c>
      <c r="B153" t="str">
        <f>IF(C153&lt;&gt;"",B2,"")</f>
        <v/>
      </c>
      <c r="C153" t="str">
        <f>IF(Sheet8!B32&lt;&gt;"",Sheet8!B32,"")</f>
        <v/>
      </c>
      <c r="D153" t="str">
        <f>IF(C153&lt;&gt;"",D2,"")</f>
        <v/>
      </c>
      <c r="E153" s="61" t="str">
        <f>IF(C12&lt;&gt;"",IF(Sheet8!D32="ABS",0,Sheet8!D32),"")</f>
        <v/>
      </c>
      <c r="F153" s="61" t="str">
        <f>IF(C12&lt;&gt;"",IF(Sheet8!F32="ABS","A", Sheet8!F32),"")</f>
        <v/>
      </c>
      <c r="G153" s="61" t="str">
        <f>IF(C12&lt;&gt;"",IF(Sheet8!H32="ABS","A", Sheet8!H32),"")</f>
        <v/>
      </c>
      <c r="H153" s="61" t="str">
        <f>IF(C12&lt;&gt;"",IF(Sheet8!J32="ABS","A", Sheet8!J32),"")</f>
        <v/>
      </c>
      <c r="I153" s="61" t="str">
        <f>IF(C12&lt;&gt;"",IF(Sheet8!J32="ABS","A",SUM(Sheet8!H32,Sheet8!J32)),"")</f>
        <v/>
      </c>
      <c r="J153" s="61" t="str">
        <f>IF(C12&lt;&gt;"",IF(Sheet8!N32="ABS","A", Sheet8!N32),"")</f>
        <v/>
      </c>
      <c r="K153" t="str">
        <f>IF(C21&lt;&gt;"",IF(Sheet1!O17=50,1,IF(Sheet1!O17=100,2,IF(Sheet1!O17=150,3,IF(Sheet1!O17=200,4)))),"")</f>
        <v/>
      </c>
      <c r="L153" t="str">
        <f>IF(C153&lt;&gt;"",L2,"")</f>
        <v/>
      </c>
    </row>
    <row r="154" spans="1:12">
      <c r="A154" t="str">
        <f>IF(C154&lt;&gt;"",A2,"")</f>
        <v/>
      </c>
      <c r="B154" t="str">
        <f>IF(C154&lt;&gt;"",B2,"")</f>
        <v/>
      </c>
      <c r="C154" t="str">
        <f>IF(Sheet8!B33&lt;&gt;"",Sheet8!B33,"")</f>
        <v/>
      </c>
      <c r="D154" t="str">
        <f>IF(C154&lt;&gt;"",D2,"")</f>
        <v/>
      </c>
      <c r="E154" s="61" t="str">
        <f>IF(C13&lt;&gt;"",IF(Sheet8!D33="ABS",0,Sheet8!D33),"")</f>
        <v/>
      </c>
      <c r="F154" s="61" t="str">
        <f>IF(C13&lt;&gt;"",IF(Sheet8!F33="ABS","A", Sheet8!F33),"")</f>
        <v/>
      </c>
      <c r="G154" s="61" t="str">
        <f>IF(C13&lt;&gt;"",IF(Sheet8!H33="ABS","A", Sheet8!H33),"")</f>
        <v/>
      </c>
      <c r="H154" s="61" t="str">
        <f>IF(C13&lt;&gt;"",IF(Sheet8!J33="ABS","A", Sheet8!J33),"")</f>
        <v/>
      </c>
      <c r="I154" s="61" t="str">
        <f>IF(C13&lt;&gt;"",IF(Sheet8!J33="ABS","A",SUM(Sheet8!H33,Sheet8!J33)),"")</f>
        <v/>
      </c>
      <c r="J154" s="61" t="str">
        <f>IF(C13&lt;&gt;"",IF(Sheet8!N33="ABS","A", Sheet8!N33),"")</f>
        <v/>
      </c>
      <c r="K154" t="str">
        <f>IF(C21&lt;&gt;"",IF(Sheet1!O17=50,1,IF(Sheet1!O17=100,2,IF(Sheet1!O17=150,3,IF(Sheet1!O17=200,4)))),"")</f>
        <v/>
      </c>
      <c r="L154" t="str">
        <f>IF(C154&lt;&gt;"",L2,"")</f>
        <v/>
      </c>
    </row>
    <row r="155" spans="1:12">
      <c r="A155" t="str">
        <f>IF(C155&lt;&gt;"",A2,"")</f>
        <v/>
      </c>
      <c r="B155" t="str">
        <f>IF(C155&lt;&gt;"",B2,"")</f>
        <v/>
      </c>
      <c r="C155" t="str">
        <f>IF(Sheet8!B34&lt;&gt;"",Sheet8!B34,"")</f>
        <v/>
      </c>
      <c r="D155" t="str">
        <f>IF(C155&lt;&gt;"",D2,"")</f>
        <v/>
      </c>
      <c r="E155" s="61" t="str">
        <f>IF(C14&lt;&gt;"",IF(Sheet8!D34="ABS",0,Sheet8!D34),"")</f>
        <v/>
      </c>
      <c r="F155" s="61" t="str">
        <f>IF(C14&lt;&gt;"",IF(Sheet8!F34="ABS","A", Sheet8!F34),"")</f>
        <v/>
      </c>
      <c r="G155" s="61" t="str">
        <f>IF(C14&lt;&gt;"",IF(Sheet8!H34="ABS","A", Sheet8!H34),"")</f>
        <v/>
      </c>
      <c r="H155" s="61" t="str">
        <f>IF(C14&lt;&gt;"",IF(Sheet8!J34="ABS","A", Sheet8!J34),"")</f>
        <v/>
      </c>
      <c r="I155" s="61" t="str">
        <f>IF(C14&lt;&gt;"",IF(Sheet8!J34="ABS","A",SUM(Sheet8!H34,Sheet8!J34)),"")</f>
        <v/>
      </c>
      <c r="J155" s="61" t="str">
        <f>IF(C14&lt;&gt;"",IF(Sheet8!N34="ABS","A", Sheet8!N34),"")</f>
        <v/>
      </c>
      <c r="K155" t="str">
        <f>IF(C21&lt;&gt;"",IF(Sheet1!O17=50,1,IF(Sheet1!O17=100,2,IF(Sheet1!O17=150,3,IF(Sheet1!O17=200,4)))),"")</f>
        <v/>
      </c>
      <c r="L155" t="str">
        <f>IF(C155&lt;&gt;"",L2,"")</f>
        <v/>
      </c>
    </row>
    <row r="156" spans="1:12">
      <c r="A156" t="str">
        <f>IF(C156&lt;&gt;"",A2,"")</f>
        <v/>
      </c>
      <c r="B156" t="str">
        <f>IF(C156&lt;&gt;"",B2,"")</f>
        <v/>
      </c>
      <c r="C156" t="str">
        <f>IF(Sheet8!B35&lt;&gt;"",Sheet8!B35,"")</f>
        <v/>
      </c>
      <c r="D156" t="str">
        <f>IF(C156&lt;&gt;"",D2,"")</f>
        <v/>
      </c>
      <c r="E156" s="61" t="str">
        <f>IF(C15&lt;&gt;"",IF(Sheet8!D35="ABS",0,Sheet8!D35),"")</f>
        <v/>
      </c>
      <c r="F156" s="61" t="str">
        <f>IF(C15&lt;&gt;"",IF(Sheet8!F35="ABS","A", Sheet8!F35),"")</f>
        <v/>
      </c>
      <c r="G156" s="61" t="str">
        <f>IF(C15&lt;&gt;"",IF(Sheet8!H35="ABS","A", Sheet8!H35),"")</f>
        <v/>
      </c>
      <c r="H156" s="61" t="str">
        <f>IF(C15&lt;&gt;"",IF(Sheet8!J35="ABS","A", Sheet8!J35),"")</f>
        <v/>
      </c>
      <c r="I156" s="61" t="str">
        <f>IF(C15&lt;&gt;"",IF(Sheet8!J35="ABS","A",SUM(Sheet8!H35,Sheet8!J35)),"")</f>
        <v/>
      </c>
      <c r="J156" s="61" t="str">
        <f>IF(C15&lt;&gt;"",IF(Sheet8!N35="ABS","A", Sheet8!N35),"")</f>
        <v/>
      </c>
      <c r="K156" t="str">
        <f>IF(C21&lt;&gt;"",IF(Sheet1!O17=50,1,IF(Sheet1!O17=100,2,IF(Sheet1!O17=150,3,IF(Sheet1!O17=200,4)))),"")</f>
        <v/>
      </c>
      <c r="L156" t="str">
        <f>IF(C156&lt;&gt;"",L2,"")</f>
        <v/>
      </c>
    </row>
    <row r="157" spans="1:12">
      <c r="A157" t="str">
        <f>IF(C157&lt;&gt;"",A2,"")</f>
        <v/>
      </c>
      <c r="B157" t="str">
        <f>IF(C157&lt;&gt;"",B2,"")</f>
        <v/>
      </c>
      <c r="C157" t="str">
        <f>IF(Sheet8!B36&lt;&gt;"",Sheet8!B36,"")</f>
        <v/>
      </c>
      <c r="D157" t="str">
        <f>IF(C157&lt;&gt;"",D2,"")</f>
        <v/>
      </c>
      <c r="E157" s="61" t="str">
        <f>IF(C16&lt;&gt;"",IF(Sheet8!D36="ABS",0,Sheet8!D36),"")</f>
        <v/>
      </c>
      <c r="F157" s="61" t="str">
        <f>IF(C16&lt;&gt;"",IF(Sheet8!F36="ABS","A", Sheet8!F36),"")</f>
        <v/>
      </c>
      <c r="G157" s="61" t="str">
        <f>IF(C16&lt;&gt;"",IF(Sheet8!H36="ABS","A", Sheet8!H36),"")</f>
        <v/>
      </c>
      <c r="H157" s="61" t="str">
        <f>IF(C16&lt;&gt;"",IF(Sheet8!J36="ABS","A", Sheet8!J36),"")</f>
        <v/>
      </c>
      <c r="I157" s="61" t="str">
        <f>IF(C16&lt;&gt;"",IF(Sheet8!J36="ABS","A",SUM(Sheet8!H36,Sheet8!J36)),"")</f>
        <v/>
      </c>
      <c r="J157" s="61" t="str">
        <f>IF(C16&lt;&gt;"",IF(Sheet8!N36="ABS","A", Sheet8!N36),"")</f>
        <v/>
      </c>
      <c r="K157" t="str">
        <f>IF(C21&lt;&gt;"",IF(Sheet1!O17=50,1,IF(Sheet1!O17=100,2,IF(Sheet1!O17=150,3,IF(Sheet1!O17=200,4)))),"")</f>
        <v/>
      </c>
      <c r="L157" t="str">
        <f>IF(C157&lt;&gt;"",L2,"")</f>
        <v/>
      </c>
    </row>
    <row r="158" spans="1:12">
      <c r="A158" t="str">
        <f>IF(C158&lt;&gt;"",A2,"")</f>
        <v/>
      </c>
      <c r="B158" t="str">
        <f>IF(C158&lt;&gt;"",B2,"")</f>
        <v/>
      </c>
      <c r="C158" t="str">
        <f>IF(Sheet8!B37&lt;&gt;"",Sheet8!B37,"")</f>
        <v/>
      </c>
      <c r="D158" t="str">
        <f>IF(C158&lt;&gt;"",D2,"")</f>
        <v/>
      </c>
      <c r="E158" s="61" t="str">
        <f>IF(C17&lt;&gt;"",IF(Sheet8!D37="ABS",0,Sheet8!D37),"")</f>
        <v/>
      </c>
      <c r="F158" s="61" t="str">
        <f>IF(C17&lt;&gt;"",IF(Sheet8!F37="ABS","A", Sheet8!F37),"")</f>
        <v/>
      </c>
      <c r="G158" s="61" t="str">
        <f>IF(C17&lt;&gt;"",IF(Sheet8!H37="ABS","A", Sheet8!H37),"")</f>
        <v/>
      </c>
      <c r="H158" s="61" t="str">
        <f>IF(C17&lt;&gt;"",IF(Sheet8!J37="ABS","A", Sheet8!J37),"")</f>
        <v/>
      </c>
      <c r="I158" s="61" t="str">
        <f>IF(C17&lt;&gt;"",IF(Sheet8!J37="ABS","A",SUM(Sheet8!H37,Sheet8!J37)),"")</f>
        <v/>
      </c>
      <c r="J158" s="61" t="str">
        <f>IF(C17&lt;&gt;"",IF(Sheet8!N37="ABS","A", Sheet8!N37),"")</f>
        <v/>
      </c>
      <c r="K158" t="str">
        <f>IF(C21&lt;&gt;"",IF(Sheet1!O17=50,1,IF(Sheet1!O17=100,2,IF(Sheet1!O17=150,3,IF(Sheet1!O17=200,4)))),"")</f>
        <v/>
      </c>
      <c r="L158" t="str">
        <f>IF(C158&lt;&gt;"",L2,"")</f>
        <v/>
      </c>
    </row>
    <row r="159" spans="1:12">
      <c r="A159" t="str">
        <f>IF(C159&lt;&gt;"",A2,"")</f>
        <v/>
      </c>
      <c r="B159" t="str">
        <f>IF(C159&lt;&gt;"",B2,"")</f>
        <v/>
      </c>
      <c r="C159" t="str">
        <f>IF(Sheet8!B38&lt;&gt;"",Sheet8!B38,"")</f>
        <v/>
      </c>
      <c r="D159" t="str">
        <f>IF(C159&lt;&gt;"",D2,"")</f>
        <v/>
      </c>
      <c r="E159" s="61" t="str">
        <f>IF(C18&lt;&gt;"",IF(Sheet8!D38="ABS",0,Sheet8!D38),"")</f>
        <v/>
      </c>
      <c r="F159" s="61" t="str">
        <f>IF(C18&lt;&gt;"",IF(Sheet8!F38="ABS","A", Sheet8!F38),"")</f>
        <v/>
      </c>
      <c r="G159" s="61" t="str">
        <f>IF(C18&lt;&gt;"",IF(Sheet8!H38="ABS","A", Sheet8!H38),"")</f>
        <v/>
      </c>
      <c r="H159" s="61" t="str">
        <f>IF(C18&lt;&gt;"",IF(Sheet8!J38="ABS","A", Sheet8!J38),"")</f>
        <v/>
      </c>
      <c r="I159" s="61" t="str">
        <f>IF(C18&lt;&gt;"",IF(Sheet8!J38="ABS","A",SUM(Sheet8!H38,Sheet8!J38)),"")</f>
        <v/>
      </c>
      <c r="J159" s="61" t="str">
        <f>IF(C18&lt;&gt;"",IF(Sheet8!N38="ABS","A", Sheet8!N38),"")</f>
        <v/>
      </c>
      <c r="K159" t="str">
        <f>IF(C21&lt;&gt;"",IF(Sheet1!O17=50,1,IF(Sheet1!O17=100,2,IF(Sheet1!O17=150,3,IF(Sheet1!O17=200,4)))),"")</f>
        <v/>
      </c>
      <c r="L159" t="str">
        <f>IF(C159&lt;&gt;"",L2,"")</f>
        <v/>
      </c>
    </row>
    <row r="160" spans="1:12">
      <c r="A160" t="str">
        <f>IF(C160&lt;&gt;"",A2,"")</f>
        <v/>
      </c>
      <c r="B160" t="str">
        <f>IF(C160&lt;&gt;"",B2,"")</f>
        <v/>
      </c>
      <c r="C160" t="str">
        <f>IF(Sheet8!B39&lt;&gt;"",Sheet8!B39,"")</f>
        <v/>
      </c>
      <c r="D160" t="str">
        <f>IF(C160&lt;&gt;"",D2,"")</f>
        <v/>
      </c>
      <c r="E160" s="61" t="str">
        <f>IF(C19&lt;&gt;"",IF(Sheet8!D39="ABS",0,Sheet8!D39),"")</f>
        <v/>
      </c>
      <c r="F160" s="61" t="str">
        <f>IF(C19&lt;&gt;"",IF(Sheet8!F39="ABS","A", Sheet8!F39),"")</f>
        <v/>
      </c>
      <c r="G160" s="61" t="str">
        <f>IF(C19&lt;&gt;"",IF(Sheet8!H39="ABS","A", Sheet8!H39),"")</f>
        <v/>
      </c>
      <c r="H160" s="61" t="str">
        <f>IF(C19&lt;&gt;"",IF(Sheet8!J39="ABS","A", Sheet8!J39),"")</f>
        <v/>
      </c>
      <c r="I160" s="61" t="str">
        <f>IF(C19&lt;&gt;"",IF(Sheet8!J39="ABS","A",SUM(Sheet8!H39,Sheet8!J39)),"")</f>
        <v/>
      </c>
      <c r="J160" s="61" t="str">
        <f>IF(C19&lt;&gt;"",IF(Sheet8!N39="ABS","A", Sheet8!N39),"")</f>
        <v/>
      </c>
      <c r="K160" t="str">
        <f>IF(C21&lt;&gt;"",IF(Sheet1!O17=50,1,IF(Sheet1!O17=100,2,IF(Sheet1!O17=150,3,IF(Sheet1!O17=200,4)))),"")</f>
        <v/>
      </c>
      <c r="L160" t="str">
        <f>IF(C160&lt;&gt;"",L2,"")</f>
        <v/>
      </c>
    </row>
    <row r="161" spans="1:12">
      <c r="A161" t="str">
        <f>IF(C161&lt;&gt;"",A2,"")</f>
        <v/>
      </c>
      <c r="B161" t="str">
        <f>IF(C161&lt;&gt;"",B2,"")</f>
        <v/>
      </c>
      <c r="C161" t="str">
        <f>IF(Sheet8!B40&lt;&gt;"",Sheet8!B40,"")</f>
        <v/>
      </c>
      <c r="D161" t="str">
        <f>IF(C161&lt;&gt;"",D2,"")</f>
        <v/>
      </c>
      <c r="E161" s="61" t="str">
        <f>IF(C20&lt;&gt;"",IF(Sheet8!D40="ABS",0,Sheet8!D40),"")</f>
        <v/>
      </c>
      <c r="F161" s="61" t="str">
        <f>IF(C20&lt;&gt;"",IF(Sheet8!F40="ABS","A", Sheet8!F40),"")</f>
        <v/>
      </c>
      <c r="G161" s="61" t="str">
        <f>IF(C20&lt;&gt;"",IF(Sheet8!H40="ABS","A", Sheet8!H40),"")</f>
        <v/>
      </c>
      <c r="H161" s="61" t="str">
        <f>IF(C20&lt;&gt;"",IF(Sheet8!J40="ABS","A", Sheet8!J40),"")</f>
        <v/>
      </c>
      <c r="I161" s="61" t="str">
        <f>IF(C20&lt;&gt;"",IF(Sheet8!J40="ABS","A",SUM(Sheet8!H40,Sheet8!J40)),"")</f>
        <v/>
      </c>
      <c r="J161" s="61" t="str">
        <f>IF(C20&lt;&gt;"",IF(Sheet8!N40="ABS","A", Sheet8!N40),"")</f>
        <v/>
      </c>
      <c r="K161" t="str">
        <f>IF(C21&lt;&gt;"",IF(Sheet1!O17=50,1,IF(Sheet1!O17=100,2,IF(Sheet1!O17=150,3,IF(Sheet1!O17=200,4)))),"")</f>
        <v/>
      </c>
      <c r="L161" t="str">
        <f>IF(C161&lt;&gt;"",L2,"")</f>
        <v/>
      </c>
    </row>
    <row r="162" spans="1:12">
      <c r="A162" s="58" t="str">
        <f>IF(C162&lt;&gt;"",A2,"")</f>
        <v/>
      </c>
      <c r="B162" s="58" t="str">
        <f>IF(C162&lt;&gt;"",B2,"")</f>
        <v/>
      </c>
      <c r="C162" s="58" t="str">
        <f>IF(Sheet9!B21&lt;&gt;"",Sheet9!B21,"")</f>
        <v/>
      </c>
      <c r="D162" s="58" t="str">
        <f>IF(C162&lt;&gt;"",D2,"")</f>
        <v/>
      </c>
      <c r="E162" s="60" t="str">
        <f>IF(C2&lt;&gt;"",IF(Sheet9!D21="ABS",0,Sheet9!D21),"")</f>
        <v/>
      </c>
      <c r="F162" s="62" t="str">
        <f>IF(C2&lt;&gt;"",IF(Sheet9!F21="ABS","A", Sheet9!F21),"")</f>
        <v/>
      </c>
      <c r="G162" s="62" t="str">
        <f>IF(C2&lt;&gt;"",IF(Sheet9!H21="ABS","A", Sheet9!H21),"")</f>
        <v/>
      </c>
      <c r="H162" s="62" t="str">
        <f>IF(C2&lt;&gt;"",IF(Sheet9!J21="ABS","A", Sheet9!J21),"")</f>
        <v/>
      </c>
      <c r="I162" s="60" t="str">
        <f>IF(C2&lt;&gt;"",IF(Sheet9!J21="ABS","A",SUM(Sheet9!H21,Sheet9!J21)),"")</f>
        <v/>
      </c>
      <c r="J162" s="62" t="str">
        <f>IF(C2&lt;&gt;"",IF(Sheet9!N21="ABS","A", Sheet9!N21),"")</f>
        <v/>
      </c>
      <c r="K162" t="str">
        <f>IF(C21&lt;&gt;"",IF(Sheet1!O17=50,1,IF(Sheet1!O17=100,2,IF(Sheet1!O17=150,3,IF(Sheet1!O17=200,4)))),"")</f>
        <v/>
      </c>
      <c r="L162" t="str">
        <f>IF(C162&lt;&gt;"",L2,"")</f>
        <v/>
      </c>
    </row>
    <row r="163" spans="1:12">
      <c r="A163" t="str">
        <f>IF(C163&lt;&gt;"",A2,"")</f>
        <v/>
      </c>
      <c r="B163" t="str">
        <f>IF(C163&lt;&gt;"",B2,"")</f>
        <v/>
      </c>
      <c r="C163" t="str">
        <f>IF(Sheet9!B22&lt;&gt;"",Sheet9!B22,"")</f>
        <v/>
      </c>
      <c r="D163" t="str">
        <f>IF(C163&lt;&gt;"",D2,"")</f>
        <v/>
      </c>
      <c r="E163" s="61" t="str">
        <f>IF(C2&lt;&gt;"",IF(Sheet9!D22="ABS",0,Sheet9!D22),"")</f>
        <v/>
      </c>
      <c r="F163" s="61" t="str">
        <f>IF(C2&lt;&gt;"",IF(Sheet9!F22="ABS","A", Sheet9!F22),"")</f>
        <v/>
      </c>
      <c r="G163" s="61" t="str">
        <f>IF(C2&lt;&gt;"",IF(Sheet9!H22="ABS","A", Sheet9!H22),"")</f>
        <v/>
      </c>
      <c r="H163" s="61" t="str">
        <f>IF(C2&lt;&gt;"",IF(Sheet9!J22="ABS","A", Sheet9!J22),"")</f>
        <v/>
      </c>
      <c r="I163" s="61" t="str">
        <f>IF(C2&lt;&gt;"",IF(Sheet9!J22="ABS","A",SUM(Sheet9!H22,Sheet9!J22)),"")</f>
        <v/>
      </c>
      <c r="J163" s="61" t="str">
        <f>IF(C2&lt;&gt;"",IF(Sheet9!N22="ABS","A", Sheet9!N22),"")</f>
        <v/>
      </c>
      <c r="K163" t="str">
        <f>IF(C21&lt;&gt;"",IF(Sheet1!O17=50,1,IF(Sheet1!O17=100,2,IF(Sheet1!O17=150,3,IF(Sheet1!O17=200,4)))),"")</f>
        <v/>
      </c>
      <c r="L163" t="str">
        <f>IF(C163&lt;&gt;"",L2,"")</f>
        <v/>
      </c>
    </row>
    <row r="164" spans="1:12">
      <c r="A164" t="str">
        <f>IF(C164&lt;&gt;"",A2,"")</f>
        <v/>
      </c>
      <c r="B164" t="str">
        <f>IF(C164&lt;&gt;"",B2,"")</f>
        <v/>
      </c>
      <c r="C164" t="str">
        <f>IF(Sheet9!B23&lt;&gt;"",Sheet9!B23,"")</f>
        <v/>
      </c>
      <c r="D164" t="str">
        <f>IF(C164&lt;&gt;"",D2,"")</f>
        <v/>
      </c>
      <c r="E164" s="61" t="str">
        <f>IF(C3&lt;&gt;"",IF(Sheet9!D23="ABS",0,Sheet9!D23),"")</f>
        <v/>
      </c>
      <c r="F164" s="61" t="str">
        <f>IF(C3&lt;&gt;"",IF(Sheet9!F23="ABS","A", Sheet9!F23),"")</f>
        <v/>
      </c>
      <c r="G164" s="61" t="str">
        <f>IF(C3&lt;&gt;"",IF(Sheet9!H23="ABS","A", Sheet9!H23),"")</f>
        <v/>
      </c>
      <c r="H164" s="61" t="str">
        <f>IF(C3&lt;&gt;"",IF(Sheet9!J23="ABS","A", Sheet9!J23),"")</f>
        <v/>
      </c>
      <c r="I164" s="61" t="str">
        <f>IF(C3&lt;&gt;"",IF(Sheet9!J23="ABS","A",SUM(Sheet9!H23,Sheet9!J23)),"")</f>
        <v/>
      </c>
      <c r="J164" s="61" t="str">
        <f>IF(C3&lt;&gt;"",IF(Sheet9!N23="ABS","A", Sheet9!N23),"")</f>
        <v/>
      </c>
      <c r="K164" t="str">
        <f>IF(C21&lt;&gt;"",IF(Sheet1!O17=50,1,IF(Sheet1!O17=100,2,IF(Sheet1!O17=150,3,IF(Sheet1!O17=200,4)))),"")</f>
        <v/>
      </c>
      <c r="L164" t="str">
        <f>IF(C164&lt;&gt;"",L2,"")</f>
        <v/>
      </c>
    </row>
    <row r="165" spans="1:12">
      <c r="A165" t="str">
        <f>IF(C165&lt;&gt;"",A2,"")</f>
        <v/>
      </c>
      <c r="B165" t="str">
        <f>IF(C165&lt;&gt;"",B2,"")</f>
        <v/>
      </c>
      <c r="C165" t="str">
        <f>IF(Sheet9!B24&lt;&gt;"",Sheet9!B24,"")</f>
        <v/>
      </c>
      <c r="D165" t="str">
        <f>IF(C165&lt;&gt;"",D2,"")</f>
        <v/>
      </c>
      <c r="E165" s="61" t="str">
        <f>IF(C4&lt;&gt;"",IF(Sheet9!D24="ABS",0,Sheet9!D24),"")</f>
        <v/>
      </c>
      <c r="F165" s="61" t="str">
        <f>IF(C4&lt;&gt;"",IF(Sheet9!F24="ABS","A", Sheet9!F24),"")</f>
        <v/>
      </c>
      <c r="G165" s="61" t="str">
        <f>IF(C4&lt;&gt;"",IF(Sheet9!H24="ABS","A", Sheet9!H24),"")</f>
        <v/>
      </c>
      <c r="H165" s="61" t="str">
        <f>IF(C4&lt;&gt;"",IF(Sheet9!J24="ABS","A", Sheet9!J24),"")</f>
        <v/>
      </c>
      <c r="I165" s="61" t="str">
        <f>IF(C4&lt;&gt;"",IF(Sheet9!J24="ABS","A",SUM(Sheet9!H24,Sheet9!J24)),"")</f>
        <v/>
      </c>
      <c r="J165" s="61" t="str">
        <f>IF(C4&lt;&gt;"",IF(Sheet9!N24="ABS","A", Sheet9!N24),"")</f>
        <v/>
      </c>
      <c r="K165" t="str">
        <f>IF(C21&lt;&gt;"",IF(Sheet1!O17=50,1,IF(Sheet1!O17=100,2,IF(Sheet1!O17=150,3,IF(Sheet1!O17=200,4)))),"")</f>
        <v/>
      </c>
      <c r="L165" t="str">
        <f>IF(C165&lt;&gt;"",L2,"")</f>
        <v/>
      </c>
    </row>
    <row r="166" spans="1:12">
      <c r="A166" t="str">
        <f>IF(C166&lt;&gt;"",A2,"")</f>
        <v/>
      </c>
      <c r="B166" t="str">
        <f>IF(C166&lt;&gt;"",B2,"")</f>
        <v/>
      </c>
      <c r="C166" t="str">
        <f>IF(Sheet9!B25&lt;&gt;"",Sheet9!B25,"")</f>
        <v/>
      </c>
      <c r="D166" t="str">
        <f>IF(C166&lt;&gt;"",D2,"")</f>
        <v/>
      </c>
      <c r="E166" s="61" t="str">
        <f>IF(C5&lt;&gt;"",IF(Sheet9!D25="ABS",0,Sheet9!D25),"")</f>
        <v/>
      </c>
      <c r="F166" s="61" t="str">
        <f>IF(C5&lt;&gt;"",IF(Sheet9!F25="ABS","A", Sheet9!F25),"")</f>
        <v/>
      </c>
      <c r="G166" s="61" t="str">
        <f>IF(C5&lt;&gt;"",IF(Sheet9!H25="ABS","A", Sheet9!H25),"")</f>
        <v/>
      </c>
      <c r="H166" s="61" t="str">
        <f>IF(C5&lt;&gt;"",IF(Sheet9!J25="ABS","A", Sheet9!J25),"")</f>
        <v/>
      </c>
      <c r="I166" s="61" t="str">
        <f>IF(C5&lt;&gt;"",IF(Sheet9!J25="ABS","A",SUM(Sheet9!H25,Sheet9!J25)),"")</f>
        <v/>
      </c>
      <c r="J166" s="61" t="str">
        <f>IF(C5&lt;&gt;"",IF(Sheet9!N25="ABS","A", Sheet9!N25),"")</f>
        <v/>
      </c>
      <c r="K166" t="str">
        <f>IF(C21&lt;&gt;"",IF(Sheet1!O17=50,1,IF(Sheet1!O17=100,2,IF(Sheet1!O17=150,3,IF(Sheet1!O17=200,4)))),"")</f>
        <v/>
      </c>
      <c r="L166" t="str">
        <f>IF(C166&lt;&gt;"",L2,"")</f>
        <v/>
      </c>
    </row>
    <row r="167" spans="1:12">
      <c r="A167" t="str">
        <f>IF(C167&lt;&gt;"",A2,"")</f>
        <v/>
      </c>
      <c r="B167" t="str">
        <f>IF(C167&lt;&gt;"",B2,"")</f>
        <v/>
      </c>
      <c r="C167" t="str">
        <f>IF(Sheet9!B26&lt;&gt;"",Sheet9!B26,"")</f>
        <v/>
      </c>
      <c r="D167" t="str">
        <f>IF(C167&lt;&gt;"",D2,"")</f>
        <v/>
      </c>
      <c r="E167" s="61" t="str">
        <f>IF(C6&lt;&gt;"",IF(Sheet9!D26="ABS",0,Sheet9!D26),"")</f>
        <v/>
      </c>
      <c r="F167" s="61" t="str">
        <f>IF(C6&lt;&gt;"",IF(Sheet9!F26="ABS","A", Sheet9!F26),"")</f>
        <v/>
      </c>
      <c r="G167" s="61" t="str">
        <f>IF(C6&lt;&gt;"",IF(Sheet9!H26="ABS","A", Sheet9!H26),"")</f>
        <v/>
      </c>
      <c r="H167" s="61" t="str">
        <f>IF(C6&lt;&gt;"",IF(Sheet9!J26="ABS","A", Sheet9!J26),"")</f>
        <v/>
      </c>
      <c r="I167" s="61" t="str">
        <f>IF(C6&lt;&gt;"",IF(Sheet9!J26="ABS","A",SUM(Sheet9!H26,Sheet9!J26)),"")</f>
        <v/>
      </c>
      <c r="J167" s="61" t="str">
        <f>IF(C6&lt;&gt;"",IF(Sheet9!N26="ABS","A", Sheet9!N26),"")</f>
        <v/>
      </c>
      <c r="K167" t="str">
        <f>IF(C21&lt;&gt;"",IF(Sheet1!O17=50,1,IF(Sheet1!O17=100,2,IF(Sheet1!O17=150,3,IF(Sheet1!O17=200,4)))),"")</f>
        <v/>
      </c>
      <c r="L167" t="str">
        <f>IF(C167&lt;&gt;"",L2,"")</f>
        <v/>
      </c>
    </row>
    <row r="168" spans="1:12">
      <c r="A168" t="str">
        <f>IF(C168&lt;&gt;"",A2,"")</f>
        <v/>
      </c>
      <c r="B168" t="str">
        <f>IF(C168&lt;&gt;"",B2,"")</f>
        <v/>
      </c>
      <c r="C168" t="str">
        <f>IF(Sheet9!B27&lt;&gt;"",Sheet9!B27,"")</f>
        <v/>
      </c>
      <c r="D168" t="str">
        <f>IF(C168&lt;&gt;"",D2,"")</f>
        <v/>
      </c>
      <c r="E168" s="61" t="str">
        <f>IF(C7&lt;&gt;"",IF(Sheet9!D27="ABS",0,Sheet9!D27),"")</f>
        <v/>
      </c>
      <c r="F168" s="61" t="str">
        <f>IF(C7&lt;&gt;"",IF(Sheet9!F27="ABS","A", Sheet9!F27),"")</f>
        <v/>
      </c>
      <c r="G168" s="61" t="str">
        <f>IF(C7&lt;&gt;"",IF(Sheet9!H27="ABS","A", Sheet9!H27),"")</f>
        <v/>
      </c>
      <c r="H168" s="61" t="str">
        <f>IF(C7&lt;&gt;"",IF(Sheet9!J27="ABS","A", Sheet9!J27),"")</f>
        <v/>
      </c>
      <c r="I168" s="61" t="str">
        <f>IF(C7&lt;&gt;"",IF(Sheet9!J27="ABS","A",SUM(Sheet9!H27,Sheet9!J27)),"")</f>
        <v/>
      </c>
      <c r="J168" s="61" t="str">
        <f>IF(C7&lt;&gt;"",IF(Sheet9!N27="ABS","A", Sheet9!N27),"")</f>
        <v/>
      </c>
      <c r="K168" t="str">
        <f>IF(C21&lt;&gt;"",IF(Sheet1!O17=50,1,IF(Sheet1!O17=100,2,IF(Sheet1!O17=150,3,IF(Sheet1!O17=200,4)))),"")</f>
        <v/>
      </c>
      <c r="L168" t="str">
        <f>IF(C168&lt;&gt;"",L2,"")</f>
        <v/>
      </c>
    </row>
    <row r="169" spans="1:12">
      <c r="A169" t="str">
        <f>IF(C169&lt;&gt;"",A2,"")</f>
        <v/>
      </c>
      <c r="B169" t="str">
        <f>IF(C169&lt;&gt;"",B2,"")</f>
        <v/>
      </c>
      <c r="C169" t="str">
        <f>IF(Sheet9!B28&lt;&gt;"",Sheet9!B28,"")</f>
        <v/>
      </c>
      <c r="D169" t="str">
        <f>IF(C169&lt;&gt;"",D2,"")</f>
        <v/>
      </c>
      <c r="E169" s="61" t="str">
        <f>IF(C8&lt;&gt;"",IF(Sheet9!D28="ABS",0,Sheet9!D28),"")</f>
        <v/>
      </c>
      <c r="F169" s="61" t="str">
        <f>IF(C8&lt;&gt;"",IF(Sheet9!F28="ABS","A", Sheet9!F28),"")</f>
        <v/>
      </c>
      <c r="G169" s="61" t="str">
        <f>IF(C8&lt;&gt;"",IF(Sheet9!H28="ABS","A", Sheet9!H28),"")</f>
        <v/>
      </c>
      <c r="H169" s="61" t="str">
        <f>IF(C8&lt;&gt;"",IF(Sheet9!J28="ABS","A", Sheet9!J28),"")</f>
        <v/>
      </c>
      <c r="I169" s="61" t="str">
        <f>IF(C8&lt;&gt;"",IF(Sheet9!J28="ABS","A",SUM(Sheet9!H28,Sheet9!J28)),"")</f>
        <v/>
      </c>
      <c r="J169" s="61" t="str">
        <f>IF(C8&lt;&gt;"",IF(Sheet9!N28="ABS","A", Sheet9!N28),"")</f>
        <v/>
      </c>
      <c r="K169" t="str">
        <f>IF(C21&lt;&gt;"",IF(Sheet1!O17=50,1,IF(Sheet1!O17=100,2,IF(Sheet1!O17=150,3,IF(Sheet1!O17=200,4)))),"")</f>
        <v/>
      </c>
      <c r="L169" t="str">
        <f>IF(C169&lt;&gt;"",L2,"")</f>
        <v/>
      </c>
    </row>
    <row r="170" spans="1:12">
      <c r="A170" t="str">
        <f>IF(C170&lt;&gt;"",A2,"")</f>
        <v/>
      </c>
      <c r="B170" t="str">
        <f>IF(C170&lt;&gt;"",B2,"")</f>
        <v/>
      </c>
      <c r="C170" t="str">
        <f>IF(Sheet9!B29&lt;&gt;"",Sheet9!B29,"")</f>
        <v/>
      </c>
      <c r="D170" t="str">
        <f>IF(C170&lt;&gt;"",D2,"")</f>
        <v/>
      </c>
      <c r="E170" s="61" t="str">
        <f>IF(C9&lt;&gt;"",IF(Sheet9!D29="ABS",0,Sheet9!D29),"")</f>
        <v/>
      </c>
      <c r="F170" s="61" t="str">
        <f>IF(C9&lt;&gt;"",IF(Sheet9!F29="ABS","A", Sheet9!F29),"")</f>
        <v/>
      </c>
      <c r="G170" s="61" t="str">
        <f>IF(C9&lt;&gt;"",IF(Sheet9!H29="ABS","A", Sheet9!H29),"")</f>
        <v/>
      </c>
      <c r="H170" s="61" t="str">
        <f>IF(C9&lt;&gt;"",IF(Sheet9!J29="ABS","A", Sheet9!J29),"")</f>
        <v/>
      </c>
      <c r="I170" s="61" t="str">
        <f>IF(C9&lt;&gt;"",IF(Sheet9!J29="ABS","A",SUM(Sheet9!H29,Sheet9!J29)),"")</f>
        <v/>
      </c>
      <c r="J170" s="61" t="str">
        <f>IF(C9&lt;&gt;"",IF(Sheet9!N29="ABS","A", Sheet9!N29),"")</f>
        <v/>
      </c>
      <c r="K170" t="str">
        <f>IF(C21&lt;&gt;"",IF(Sheet1!O17=50,1,IF(Sheet1!O17=100,2,IF(Sheet1!O17=150,3,IF(Sheet1!O17=200,4)))),"")</f>
        <v/>
      </c>
      <c r="L170" t="str">
        <f>IF(C170&lt;&gt;"",L2,"")</f>
        <v/>
      </c>
    </row>
    <row r="171" spans="1:12">
      <c r="A171" t="str">
        <f>IF(C171&lt;&gt;"",A2,"")</f>
        <v/>
      </c>
      <c r="B171" t="str">
        <f>IF(C171&lt;&gt;"",B2,"")</f>
        <v/>
      </c>
      <c r="C171" t="str">
        <f>IF(Sheet9!B30&lt;&gt;"",Sheet9!B30,"")</f>
        <v/>
      </c>
      <c r="D171" t="str">
        <f>IF(C171&lt;&gt;"",D2,"")</f>
        <v/>
      </c>
      <c r="E171" s="61" t="str">
        <f>IF(C10&lt;&gt;"",IF(Sheet9!D30="ABS",0,Sheet9!D30),"")</f>
        <v/>
      </c>
      <c r="F171" s="61" t="str">
        <f>IF(C10&lt;&gt;"",IF(Sheet9!F30="ABS","A", Sheet9!F30),"")</f>
        <v/>
      </c>
      <c r="G171" s="61" t="str">
        <f>IF(C10&lt;&gt;"",IF(Sheet9!H30="ABS","A", Sheet9!H30),"")</f>
        <v/>
      </c>
      <c r="H171" s="61" t="str">
        <f>IF(C10&lt;&gt;"",IF(Sheet9!J30="ABS","A", Sheet9!J30),"")</f>
        <v/>
      </c>
      <c r="I171" s="61" t="str">
        <f>IF(C10&lt;&gt;"",IF(Sheet9!J30="ABS","A",SUM(Sheet9!H30,Sheet9!J30)),"")</f>
        <v/>
      </c>
      <c r="J171" s="61" t="str">
        <f>IF(C10&lt;&gt;"",IF(Sheet9!N30="ABS","A", Sheet9!N30),"")</f>
        <v/>
      </c>
      <c r="K171" t="str">
        <f>IF(C21&lt;&gt;"",IF(Sheet1!O17=50,1,IF(Sheet1!O17=100,2,IF(Sheet1!O17=150,3,IF(Sheet1!O17=200,4)))),"")</f>
        <v/>
      </c>
      <c r="L171" t="str">
        <f>IF(C171&lt;&gt;"",L2,"")</f>
        <v/>
      </c>
    </row>
    <row r="172" spans="1:12">
      <c r="A172" t="str">
        <f>IF(C172&lt;&gt;"",A2,"")</f>
        <v/>
      </c>
      <c r="B172" t="str">
        <f>IF(C172&lt;&gt;"",B2,"")</f>
        <v/>
      </c>
      <c r="C172" t="str">
        <f>IF(Sheet9!B31&lt;&gt;"",Sheet9!B31,"")</f>
        <v/>
      </c>
      <c r="D172" t="str">
        <f>IF(C172&lt;&gt;"",D2,"")</f>
        <v/>
      </c>
      <c r="E172" s="61" t="str">
        <f>IF(C11&lt;&gt;"",IF(Sheet9!D31="ABS",0,Sheet9!D31),"")</f>
        <v/>
      </c>
      <c r="F172" s="61" t="str">
        <f>IF(C11&lt;&gt;"",IF(Sheet9!F31="ABS","A", Sheet9!F31),"")</f>
        <v/>
      </c>
      <c r="G172" s="61" t="str">
        <f>IF(C11&lt;&gt;"",IF(Sheet9!H31="ABS","A", Sheet9!H31),"")</f>
        <v/>
      </c>
      <c r="H172" s="61" t="str">
        <f>IF(C11&lt;&gt;"",IF(Sheet9!J31="ABS","A", Sheet9!J31),"")</f>
        <v/>
      </c>
      <c r="I172" s="61" t="str">
        <f>IF(C11&lt;&gt;"",IF(Sheet9!J31="ABS","A",SUM(Sheet9!H31,Sheet9!J31)),"")</f>
        <v/>
      </c>
      <c r="J172" s="61" t="str">
        <f>IF(C11&lt;&gt;"",IF(Sheet9!N31="ABS","A", Sheet9!N31),"")</f>
        <v/>
      </c>
      <c r="K172" t="str">
        <f>IF(C21&lt;&gt;"",IF(Sheet1!O17=50,1,IF(Sheet1!O17=100,2,IF(Sheet1!O17=150,3,IF(Sheet1!O17=200,4)))),"")</f>
        <v/>
      </c>
      <c r="L172" t="str">
        <f>IF(C172&lt;&gt;"",L2,"")</f>
        <v/>
      </c>
    </row>
    <row r="173" spans="1:12">
      <c r="A173" t="str">
        <f>IF(C173&lt;&gt;"",A2,"")</f>
        <v/>
      </c>
      <c r="B173" t="str">
        <f>IF(C173&lt;&gt;"",B2,"")</f>
        <v/>
      </c>
      <c r="C173" t="str">
        <f>IF(Sheet9!B32&lt;&gt;"",Sheet9!B32,"")</f>
        <v/>
      </c>
      <c r="D173" t="str">
        <f>IF(C173&lt;&gt;"",D2,"")</f>
        <v/>
      </c>
      <c r="E173" s="61" t="str">
        <f>IF(C12&lt;&gt;"",IF(Sheet9!D32="ABS",0,Sheet9!D32),"")</f>
        <v/>
      </c>
      <c r="F173" s="61" t="str">
        <f>IF(C12&lt;&gt;"",IF(Sheet9!F32="ABS","A", Sheet9!F32),"")</f>
        <v/>
      </c>
      <c r="G173" s="61" t="str">
        <f>IF(C12&lt;&gt;"",IF(Sheet9!H32="ABS","A", Sheet9!H32),"")</f>
        <v/>
      </c>
      <c r="H173" s="61" t="str">
        <f>IF(C12&lt;&gt;"",IF(Sheet9!J32="ABS","A", Sheet9!J32),"")</f>
        <v/>
      </c>
      <c r="I173" s="61" t="str">
        <f>IF(C12&lt;&gt;"",IF(Sheet9!J32="ABS","A",SUM(Sheet9!H32,Sheet9!J32)),"")</f>
        <v/>
      </c>
      <c r="J173" s="61" t="str">
        <f>IF(C12&lt;&gt;"",IF(Sheet9!N32="ABS","A", Sheet9!N32),"")</f>
        <v/>
      </c>
      <c r="K173" t="str">
        <f>IF(C21&lt;&gt;"",IF(Sheet1!O17=50,1,IF(Sheet1!O17=100,2,IF(Sheet1!O17=150,3,IF(Sheet1!O17=200,4)))),"")</f>
        <v/>
      </c>
      <c r="L173" t="str">
        <f>IF(C173&lt;&gt;"",L2,"")</f>
        <v/>
      </c>
    </row>
    <row r="174" spans="1:12">
      <c r="A174" t="str">
        <f>IF(C174&lt;&gt;"",A2,"")</f>
        <v/>
      </c>
      <c r="B174" t="str">
        <f>IF(C174&lt;&gt;"",B2,"")</f>
        <v/>
      </c>
      <c r="C174" t="str">
        <f>IF(Sheet9!B33&lt;&gt;"",Sheet9!B33,"")</f>
        <v/>
      </c>
      <c r="D174" t="str">
        <f>IF(C174&lt;&gt;"",D2,"")</f>
        <v/>
      </c>
      <c r="E174" s="61" t="str">
        <f>IF(C13&lt;&gt;"",IF(Sheet9!D33="ABS",0,Sheet9!D33),"")</f>
        <v/>
      </c>
      <c r="F174" s="61" t="str">
        <f>IF(C13&lt;&gt;"",IF(Sheet9!F33="ABS","A", Sheet9!F33),"")</f>
        <v/>
      </c>
      <c r="G174" s="61" t="str">
        <f>IF(C13&lt;&gt;"",IF(Sheet9!H33="ABS","A", Sheet9!H33),"")</f>
        <v/>
      </c>
      <c r="H174" s="61" t="str">
        <f>IF(C13&lt;&gt;"",IF(Sheet9!J33="ABS","A", Sheet9!J33),"")</f>
        <v/>
      </c>
      <c r="I174" s="61" t="str">
        <f>IF(C13&lt;&gt;"",IF(Sheet9!J33="ABS","A",SUM(Sheet9!H33,Sheet9!J33)),"")</f>
        <v/>
      </c>
      <c r="J174" s="61" t="str">
        <f>IF(C13&lt;&gt;"",IF(Sheet9!N33="ABS","A", Sheet9!N33),"")</f>
        <v/>
      </c>
      <c r="K174" t="str">
        <f>IF(C21&lt;&gt;"",IF(Sheet1!O17=50,1,IF(Sheet1!O17=100,2,IF(Sheet1!O17=150,3,IF(Sheet1!O17=200,4)))),"")</f>
        <v/>
      </c>
      <c r="L174" t="str">
        <f>IF(C174&lt;&gt;"",L2,"")</f>
        <v/>
      </c>
    </row>
    <row r="175" spans="1:12">
      <c r="A175" t="str">
        <f>IF(C175&lt;&gt;"",A2,"")</f>
        <v/>
      </c>
      <c r="B175" t="str">
        <f>IF(C175&lt;&gt;"",B2,"")</f>
        <v/>
      </c>
      <c r="C175" t="str">
        <f>IF(Sheet9!B34&lt;&gt;"",Sheet9!B34,"")</f>
        <v/>
      </c>
      <c r="D175" t="str">
        <f>IF(C175&lt;&gt;"",D2,"")</f>
        <v/>
      </c>
      <c r="E175" s="61" t="str">
        <f>IF(C14&lt;&gt;"",IF(Sheet9!D34="ABS",0,Sheet9!D34),"")</f>
        <v/>
      </c>
      <c r="F175" s="61" t="str">
        <f>IF(C14&lt;&gt;"",IF(Sheet9!F34="ABS","A", Sheet9!F34),"")</f>
        <v/>
      </c>
      <c r="G175" s="61" t="str">
        <f>IF(C14&lt;&gt;"",IF(Sheet9!H34="ABS","A", Sheet9!H34),"")</f>
        <v/>
      </c>
      <c r="H175" s="61" t="str">
        <f>IF(C14&lt;&gt;"",IF(Sheet9!J34="ABS","A", Sheet9!J34),"")</f>
        <v/>
      </c>
      <c r="I175" s="61" t="str">
        <f>IF(C14&lt;&gt;"",IF(Sheet9!J34="ABS","A",SUM(Sheet9!H34,Sheet9!J34)),"")</f>
        <v/>
      </c>
      <c r="J175" s="61" t="str">
        <f>IF(C14&lt;&gt;"",IF(Sheet9!N34="ABS","A", Sheet9!N34),"")</f>
        <v/>
      </c>
      <c r="K175" t="str">
        <f>IF(C21&lt;&gt;"",IF(Sheet1!O17=50,1,IF(Sheet1!O17=100,2,IF(Sheet1!O17=150,3,IF(Sheet1!O17=200,4)))),"")</f>
        <v/>
      </c>
      <c r="L175" t="str">
        <f>IF(C175&lt;&gt;"",L2,"")</f>
        <v/>
      </c>
    </row>
    <row r="176" spans="1:12">
      <c r="A176" t="str">
        <f>IF(C176&lt;&gt;"",A2,"")</f>
        <v/>
      </c>
      <c r="B176" t="str">
        <f>IF(C176&lt;&gt;"",B2,"")</f>
        <v/>
      </c>
      <c r="C176" t="str">
        <f>IF(Sheet9!B35&lt;&gt;"",Sheet9!B35,"")</f>
        <v/>
      </c>
      <c r="D176" t="str">
        <f>IF(C176&lt;&gt;"",D2,"")</f>
        <v/>
      </c>
      <c r="E176" s="61" t="str">
        <f>IF(C15&lt;&gt;"",IF(Sheet9!D35="ABS",0,Sheet9!D35),"")</f>
        <v/>
      </c>
      <c r="F176" s="61" t="str">
        <f>IF(C15&lt;&gt;"",IF(Sheet9!F35="ABS","A", Sheet9!F35),"")</f>
        <v/>
      </c>
      <c r="G176" s="61" t="str">
        <f>IF(C15&lt;&gt;"",IF(Sheet9!H35="ABS","A", Sheet9!H35),"")</f>
        <v/>
      </c>
      <c r="H176" s="61" t="str">
        <f>IF(C15&lt;&gt;"",IF(Sheet9!J35="ABS","A", Sheet9!J35),"")</f>
        <v/>
      </c>
      <c r="I176" s="61" t="str">
        <f>IF(C15&lt;&gt;"",IF(Sheet9!J35="ABS","A",SUM(Sheet9!H35,Sheet9!J35)),"")</f>
        <v/>
      </c>
      <c r="J176" s="61" t="str">
        <f>IF(C15&lt;&gt;"",IF(Sheet9!N35="ABS","A", Sheet9!N35),"")</f>
        <v/>
      </c>
      <c r="K176" t="str">
        <f>IF(C21&lt;&gt;"",IF(Sheet1!O17=50,1,IF(Sheet1!O17=100,2,IF(Sheet1!O17=150,3,IF(Sheet1!O17=200,4)))),"")</f>
        <v/>
      </c>
      <c r="L176" t="str">
        <f>IF(C176&lt;&gt;"",L2,"")</f>
        <v/>
      </c>
    </row>
    <row r="177" spans="1:12">
      <c r="A177" t="str">
        <f>IF(C177&lt;&gt;"",A2,"")</f>
        <v/>
      </c>
      <c r="B177" t="str">
        <f>IF(C177&lt;&gt;"",B2,"")</f>
        <v/>
      </c>
      <c r="C177" t="str">
        <f>IF(Sheet9!B36&lt;&gt;"",Sheet9!B36,"")</f>
        <v/>
      </c>
      <c r="D177" t="str">
        <f>IF(C177&lt;&gt;"",D2,"")</f>
        <v/>
      </c>
      <c r="E177" s="61" t="str">
        <f>IF(C16&lt;&gt;"",IF(Sheet9!D36="ABS",0,Sheet9!D36),"")</f>
        <v/>
      </c>
      <c r="F177" s="61" t="str">
        <f>IF(C16&lt;&gt;"",IF(Sheet9!F36="ABS","A", Sheet9!F36),"")</f>
        <v/>
      </c>
      <c r="G177" s="61" t="str">
        <f>IF(C16&lt;&gt;"",IF(Sheet9!H36="ABS","A", Sheet9!H36),"")</f>
        <v/>
      </c>
      <c r="H177" s="61" t="str">
        <f>IF(C16&lt;&gt;"",IF(Sheet9!J36="ABS","A", Sheet9!J36),"")</f>
        <v/>
      </c>
      <c r="I177" s="61" t="str">
        <f>IF(C16&lt;&gt;"",IF(Sheet9!J36="ABS","A",SUM(Sheet9!H36,Sheet9!J36)),"")</f>
        <v/>
      </c>
      <c r="J177" s="61" t="str">
        <f>IF(C16&lt;&gt;"",IF(Sheet9!N36="ABS","A", Sheet9!N36),"")</f>
        <v/>
      </c>
      <c r="K177" t="str">
        <f>IF(C21&lt;&gt;"",IF(Sheet1!O17=50,1,IF(Sheet1!O17=100,2,IF(Sheet1!O17=150,3,IF(Sheet1!O17=200,4)))),"")</f>
        <v/>
      </c>
      <c r="L177" t="str">
        <f>IF(C177&lt;&gt;"",L2,"")</f>
        <v/>
      </c>
    </row>
    <row r="178" spans="1:12">
      <c r="A178" t="str">
        <f>IF(C178&lt;&gt;"",A2,"")</f>
        <v/>
      </c>
      <c r="B178" t="str">
        <f>IF(C178&lt;&gt;"",B2,"")</f>
        <v/>
      </c>
      <c r="C178" t="str">
        <f>IF(Sheet9!B37&lt;&gt;"",Sheet9!B37,"")</f>
        <v/>
      </c>
      <c r="D178" t="str">
        <f>IF(C178&lt;&gt;"",D2,"")</f>
        <v/>
      </c>
      <c r="E178" s="61" t="str">
        <f>IF(C17&lt;&gt;"",IF(Sheet9!D37="ABS",0,Sheet9!D37),"")</f>
        <v/>
      </c>
      <c r="F178" s="61" t="str">
        <f>IF(C17&lt;&gt;"",IF(Sheet9!F37="ABS","A", Sheet9!F37),"")</f>
        <v/>
      </c>
      <c r="G178" s="61" t="str">
        <f>IF(C17&lt;&gt;"",IF(Sheet9!H37="ABS","A", Sheet9!H37),"")</f>
        <v/>
      </c>
      <c r="H178" s="61" t="str">
        <f>IF(C17&lt;&gt;"",IF(Sheet9!J37="ABS","A", Sheet9!J37),"")</f>
        <v/>
      </c>
      <c r="I178" s="61" t="str">
        <f>IF(C17&lt;&gt;"",IF(Sheet9!J37="ABS","A",SUM(Sheet9!H37,Sheet9!J37)),"")</f>
        <v/>
      </c>
      <c r="J178" s="61" t="str">
        <f>IF(C17&lt;&gt;"",IF(Sheet9!N37="ABS","A", Sheet9!N37),"")</f>
        <v/>
      </c>
      <c r="K178" t="str">
        <f>IF(C21&lt;&gt;"",IF(Sheet1!O17=50,1,IF(Sheet1!O17=100,2,IF(Sheet1!O17=150,3,IF(Sheet1!O17=200,4)))),"")</f>
        <v/>
      </c>
      <c r="L178" t="str">
        <f>IF(C178&lt;&gt;"",L2,"")</f>
        <v/>
      </c>
    </row>
    <row r="179" spans="1:12">
      <c r="A179" t="str">
        <f>IF(C179&lt;&gt;"",A2,"")</f>
        <v/>
      </c>
      <c r="B179" t="str">
        <f>IF(C179&lt;&gt;"",B2,"")</f>
        <v/>
      </c>
      <c r="C179" t="str">
        <f>IF(Sheet9!B38&lt;&gt;"",Sheet9!B38,"")</f>
        <v/>
      </c>
      <c r="D179" t="str">
        <f>IF(C179&lt;&gt;"",D2,"")</f>
        <v/>
      </c>
      <c r="E179" s="61" t="str">
        <f>IF(C18&lt;&gt;"",IF(Sheet9!D38="ABS",0,Sheet9!D38),"")</f>
        <v/>
      </c>
      <c r="F179" s="61" t="str">
        <f>IF(C18&lt;&gt;"",IF(Sheet9!F38="ABS","A", Sheet9!F38),"")</f>
        <v/>
      </c>
      <c r="G179" s="61" t="str">
        <f>IF(C18&lt;&gt;"",IF(Sheet9!H38="ABS","A", Sheet9!H38),"")</f>
        <v/>
      </c>
      <c r="H179" s="61" t="str">
        <f>IF(C18&lt;&gt;"",IF(Sheet9!J38="ABS","A", Sheet9!J38),"")</f>
        <v/>
      </c>
      <c r="I179" s="61" t="str">
        <f>IF(C18&lt;&gt;"",IF(Sheet9!J38="ABS","A",SUM(Sheet9!H38,Sheet9!J38)),"")</f>
        <v/>
      </c>
      <c r="J179" s="61" t="str">
        <f>IF(C18&lt;&gt;"",IF(Sheet9!N38="ABS","A", Sheet9!N38),"")</f>
        <v/>
      </c>
      <c r="K179" t="str">
        <f>IF(C21&lt;&gt;"",IF(Sheet1!O17=50,1,IF(Sheet1!O17=100,2,IF(Sheet1!O17=150,3,IF(Sheet1!O17=200,4)))),"")</f>
        <v/>
      </c>
      <c r="L179" t="str">
        <f>IF(C179&lt;&gt;"",L2,"")</f>
        <v/>
      </c>
    </row>
    <row r="180" spans="1:12">
      <c r="A180" t="str">
        <f>IF(C180&lt;&gt;"",A2,"")</f>
        <v/>
      </c>
      <c r="B180" t="str">
        <f>IF(C180&lt;&gt;"",B2,"")</f>
        <v/>
      </c>
      <c r="C180" t="str">
        <f>IF(Sheet9!B39&lt;&gt;"",Sheet9!B39,"")</f>
        <v/>
      </c>
      <c r="D180" t="str">
        <f>IF(C180&lt;&gt;"",D2,"")</f>
        <v/>
      </c>
      <c r="E180" s="61" t="str">
        <f>IF(C19&lt;&gt;"",IF(Sheet9!D39="ABS",0,Sheet9!D39),"")</f>
        <v/>
      </c>
      <c r="F180" s="61" t="str">
        <f>IF(C19&lt;&gt;"",IF(Sheet9!F39="ABS","A", Sheet9!F39),"")</f>
        <v/>
      </c>
      <c r="G180" s="61" t="str">
        <f>IF(C19&lt;&gt;"",IF(Sheet9!H39="ABS","A", Sheet9!H39),"")</f>
        <v/>
      </c>
      <c r="H180" s="61" t="str">
        <f>IF(C19&lt;&gt;"",IF(Sheet9!J39="ABS","A", Sheet9!J39),"")</f>
        <v/>
      </c>
      <c r="I180" s="61" t="str">
        <f>IF(C19&lt;&gt;"",IF(Sheet9!J39="ABS","A",SUM(Sheet9!H39,Sheet9!J39)),"")</f>
        <v/>
      </c>
      <c r="J180" s="61" t="str">
        <f>IF(C19&lt;&gt;"",IF(Sheet9!N39="ABS","A", Sheet9!N39),"")</f>
        <v/>
      </c>
      <c r="K180" t="str">
        <f>IF(C21&lt;&gt;"",IF(Sheet1!O17=50,1,IF(Sheet1!O17=100,2,IF(Sheet1!O17=150,3,IF(Sheet1!O17=200,4)))),"")</f>
        <v/>
      </c>
      <c r="L180" t="str">
        <f>IF(C180&lt;&gt;"",L2,"")</f>
        <v/>
      </c>
    </row>
    <row r="181" spans="1:12">
      <c r="A181" t="str">
        <f>IF(C181&lt;&gt;"",A2,"")</f>
        <v/>
      </c>
      <c r="B181" t="str">
        <f>IF(C181&lt;&gt;"",B2,"")</f>
        <v/>
      </c>
      <c r="C181" t="str">
        <f>IF(Sheet9!B40&lt;&gt;"",Sheet9!B40,"")</f>
        <v/>
      </c>
      <c r="D181" t="str">
        <f>IF(C181&lt;&gt;"",D2,"")</f>
        <v/>
      </c>
      <c r="E181" s="61" t="str">
        <f>IF(C20&lt;&gt;"",IF(Sheet9!D40="ABS",0,Sheet9!D40),"")</f>
        <v/>
      </c>
      <c r="F181" s="61" t="str">
        <f>IF(C20&lt;&gt;"",IF(Sheet9!F40="ABS","A", Sheet9!F40),"")</f>
        <v/>
      </c>
      <c r="G181" s="61" t="str">
        <f>IF(C20&lt;&gt;"",IF(Sheet9!H40="ABS","A", Sheet9!H40),"")</f>
        <v/>
      </c>
      <c r="H181" s="61" t="str">
        <f>IF(C20&lt;&gt;"",IF(Sheet9!J40="ABS","A", Sheet9!J40),"")</f>
        <v/>
      </c>
      <c r="I181" s="61" t="str">
        <f>IF(C20&lt;&gt;"",IF(Sheet9!J40="ABS","A",SUM(Sheet9!H40,Sheet9!J40)),"")</f>
        <v/>
      </c>
      <c r="J181" s="61" t="str">
        <f>IF(C20&lt;&gt;"",IF(Sheet9!N40="ABS","A", Sheet9!N40),"")</f>
        <v/>
      </c>
      <c r="K181" t="str">
        <f>IF(C21&lt;&gt;"",IF(Sheet1!O17=50,1,IF(Sheet1!O17=100,2,IF(Sheet1!O17=150,3,IF(Sheet1!O17=200,4)))),"")</f>
        <v/>
      </c>
      <c r="L181" t="str">
        <f>IF(C181&lt;&gt;"",L2,"")</f>
        <v/>
      </c>
    </row>
    <row r="182" spans="1:12">
      <c r="A182" s="58" t="str">
        <f>IF(C182&lt;&gt;"",A2,"")</f>
        <v/>
      </c>
      <c r="B182" s="58" t="str">
        <f>IF(C182&lt;&gt;"",B2,"")</f>
        <v/>
      </c>
      <c r="C182" s="58" t="str">
        <f>IF(Sheet10!B21&lt;&gt;"",Sheet10!B21,"")</f>
        <v/>
      </c>
      <c r="D182" s="58" t="str">
        <f>IF(C182&lt;&gt;"",D2,"")</f>
        <v/>
      </c>
      <c r="E182" s="60" t="str">
        <f>IF(C2&lt;&gt;"",IF(Sheet10!D21="ABS",0,Sheet10!D21),"")</f>
        <v/>
      </c>
      <c r="F182" s="62" t="str">
        <f>IF(C2&lt;&gt;"",IF(Sheet10!F21="ABS","A", Sheet10!F21),"")</f>
        <v/>
      </c>
      <c r="G182" s="62" t="str">
        <f>IF(C2&lt;&gt;"",IF(Sheet10!H21="ABS","A", Sheet10!H21),"")</f>
        <v/>
      </c>
      <c r="H182" s="62" t="str">
        <f>IF(C2&lt;&gt;"",IF(Sheet10!J21="ABS","A", Sheet10!J21),"")</f>
        <v/>
      </c>
      <c r="I182" s="60" t="str">
        <f>IF(C2&lt;&gt;"",IF(Sheet10!J21="ABS","A",SUM(Sheet10!H21,Sheet10!J21)),"")</f>
        <v/>
      </c>
      <c r="J182" s="62" t="str">
        <f>IF(C2&lt;&gt;"",IF(Sheet10!N21="ABS","A", Sheet10!N21),"")</f>
        <v/>
      </c>
      <c r="K182" t="str">
        <f>IF(C21&lt;&gt;"",IF(Sheet1!O17=50,1,IF(Sheet1!O17=100,2,IF(Sheet1!O17=150,3,IF(Sheet1!O17=200,4)))),"")</f>
        <v/>
      </c>
      <c r="L182" t="str">
        <f>IF(C182&lt;&gt;"",L2,"")</f>
        <v/>
      </c>
    </row>
    <row r="183" spans="1:12">
      <c r="A183" t="str">
        <f>IF(C183&lt;&gt;"",A2,"")</f>
        <v/>
      </c>
      <c r="B183" t="str">
        <f>IF(C183&lt;&gt;"",B2,"")</f>
        <v/>
      </c>
      <c r="C183" t="str">
        <f>IF(Sheet10!B22&lt;&gt;"",Sheet10!B22,"")</f>
        <v/>
      </c>
      <c r="D183" t="str">
        <f>IF(C183&lt;&gt;"",D2,"")</f>
        <v/>
      </c>
      <c r="E183" s="61" t="str">
        <f>IF(C2&lt;&gt;"",IF(Sheet10!D22="ABS",0,Sheet10!D22),"")</f>
        <v/>
      </c>
      <c r="F183" s="61" t="str">
        <f>IF(C2&lt;&gt;"",IF(Sheet10!F22="ABS","A", Sheet10!F22),"")</f>
        <v/>
      </c>
      <c r="G183" s="61" t="str">
        <f>IF(C2&lt;&gt;"",IF(Sheet10!H22="ABS","A", Sheet10!H22),"")</f>
        <v/>
      </c>
      <c r="H183" s="61" t="str">
        <f>IF(C2&lt;&gt;"",IF(Sheet10!J22="ABS","A", Sheet10!J22),"")</f>
        <v/>
      </c>
      <c r="I183" s="61" t="str">
        <f>IF(C2&lt;&gt;"",IF(Sheet10!J22="ABS","A",SUM(Sheet10!H22,Sheet10!J22)),"")</f>
        <v/>
      </c>
      <c r="J183" s="61" t="str">
        <f>IF(C2&lt;&gt;"",IF(Sheet10!N22="ABS","A", Sheet10!N22),"")</f>
        <v/>
      </c>
      <c r="K183" t="str">
        <f>IF(C21&lt;&gt;"",IF(Sheet1!O17=50,1,IF(Sheet1!O17=100,2,IF(Sheet1!O17=150,3,IF(Sheet1!O17=200,4)))),"")</f>
        <v/>
      </c>
      <c r="L183" t="str">
        <f>IF(C183&lt;&gt;"",L2,"")</f>
        <v/>
      </c>
    </row>
    <row r="184" spans="1:12">
      <c r="A184" t="str">
        <f>IF(C184&lt;&gt;"",A2,"")</f>
        <v/>
      </c>
      <c r="B184" t="str">
        <f>IF(C184&lt;&gt;"",B2,"")</f>
        <v/>
      </c>
      <c r="C184" t="str">
        <f>IF(Sheet10!B23&lt;&gt;"",Sheet10!B23,"")</f>
        <v/>
      </c>
      <c r="D184" t="str">
        <f>IF(C184&lt;&gt;"",D2,"")</f>
        <v/>
      </c>
      <c r="E184" s="61" t="str">
        <f>IF(C3&lt;&gt;"",IF(Sheet10!D23="ABS",0,Sheet10!D23),"")</f>
        <v/>
      </c>
      <c r="F184" s="61" t="str">
        <f>IF(C3&lt;&gt;"",IF(Sheet10!F23="ABS","A", Sheet10!F23),"")</f>
        <v/>
      </c>
      <c r="G184" s="61" t="str">
        <f>IF(C3&lt;&gt;"",IF(Sheet10!H23="ABS","A", Sheet10!H23),"")</f>
        <v/>
      </c>
      <c r="H184" s="61" t="str">
        <f>IF(C3&lt;&gt;"",IF(Sheet10!J23="ABS","A", Sheet10!J23),"")</f>
        <v/>
      </c>
      <c r="I184" s="61" t="str">
        <f>IF(C3&lt;&gt;"",IF(Sheet10!J23="ABS","A",SUM(Sheet10!H23,Sheet10!J23)),"")</f>
        <v/>
      </c>
      <c r="J184" s="61" t="str">
        <f>IF(C3&lt;&gt;"",IF(Sheet10!N23="ABS","A", Sheet10!N23),"")</f>
        <v/>
      </c>
      <c r="K184" t="str">
        <f>IF(C21&lt;&gt;"",IF(Sheet1!O17=50,1,IF(Sheet1!O17=100,2,IF(Sheet1!O17=150,3,IF(Sheet1!O17=200,4)))),"")</f>
        <v/>
      </c>
      <c r="L184" t="str">
        <f>IF(C184&lt;&gt;"",L2,"")</f>
        <v/>
      </c>
    </row>
    <row r="185" spans="1:12">
      <c r="A185" t="str">
        <f>IF(C185&lt;&gt;"",A2,"")</f>
        <v/>
      </c>
      <c r="B185" t="str">
        <f>IF(C185&lt;&gt;"",B2,"")</f>
        <v/>
      </c>
      <c r="C185" t="str">
        <f>IF(Sheet10!B24&lt;&gt;"",Sheet10!B24,"")</f>
        <v/>
      </c>
      <c r="D185" t="str">
        <f>IF(C185&lt;&gt;"",D2,"")</f>
        <v/>
      </c>
      <c r="E185" s="61" t="str">
        <f>IF(C4&lt;&gt;"",IF(Sheet10!D24="ABS",0,Sheet10!D24),"")</f>
        <v/>
      </c>
      <c r="F185" s="61" t="str">
        <f>IF(C4&lt;&gt;"",IF(Sheet10!F24="ABS","A", Sheet10!F24),"")</f>
        <v/>
      </c>
      <c r="G185" s="61" t="str">
        <f>IF(C4&lt;&gt;"",IF(Sheet10!H24="ABS","A", Sheet10!H24),"")</f>
        <v/>
      </c>
      <c r="H185" s="61" t="str">
        <f>IF(C4&lt;&gt;"",IF(Sheet10!J24="ABS","A", Sheet10!J24),"")</f>
        <v/>
      </c>
      <c r="I185" s="61" t="str">
        <f>IF(C4&lt;&gt;"",IF(Sheet10!J24="ABS","A",SUM(Sheet10!H24,Sheet10!J24)),"")</f>
        <v/>
      </c>
      <c r="J185" s="61" t="str">
        <f>IF(C4&lt;&gt;"",IF(Sheet10!N24="ABS","A", Sheet10!N24),"")</f>
        <v/>
      </c>
      <c r="K185" t="str">
        <f>IF(C21&lt;&gt;"",IF(Sheet1!O17=50,1,IF(Sheet1!O17=100,2,IF(Sheet1!O17=150,3,IF(Sheet1!O17=200,4)))),"")</f>
        <v/>
      </c>
      <c r="L185" t="str">
        <f>IF(C185&lt;&gt;"",L2,"")</f>
        <v/>
      </c>
    </row>
    <row r="186" spans="1:12">
      <c r="A186" t="str">
        <f>IF(C186&lt;&gt;"",A2,"")</f>
        <v/>
      </c>
      <c r="B186" t="str">
        <f>IF(C186&lt;&gt;"",B2,"")</f>
        <v/>
      </c>
      <c r="C186" t="str">
        <f>IF(Sheet10!B25&lt;&gt;"",Sheet10!B25,"")</f>
        <v/>
      </c>
      <c r="D186" t="str">
        <f>IF(C186&lt;&gt;"",D2,"")</f>
        <v/>
      </c>
      <c r="E186" s="61" t="str">
        <f>IF(C5&lt;&gt;"",IF(Sheet10!D25="ABS",0,Sheet10!D25),"")</f>
        <v/>
      </c>
      <c r="F186" s="61" t="str">
        <f>IF(C5&lt;&gt;"",IF(Sheet10!F25="ABS","A", Sheet10!F25),"")</f>
        <v/>
      </c>
      <c r="G186" s="61" t="str">
        <f>IF(C5&lt;&gt;"",IF(Sheet10!H25="ABS","A", Sheet10!H25),"")</f>
        <v/>
      </c>
      <c r="H186" s="61" t="str">
        <f>IF(C5&lt;&gt;"",IF(Sheet10!J25="ABS","A", Sheet10!J25),"")</f>
        <v/>
      </c>
      <c r="I186" s="61" t="str">
        <f>IF(C5&lt;&gt;"",IF(Sheet10!J25="ABS","A",SUM(Sheet10!H25,Sheet10!J25)),"")</f>
        <v/>
      </c>
      <c r="J186" s="61" t="str">
        <f>IF(C5&lt;&gt;"",IF(Sheet10!N25="ABS","A", Sheet10!N25),"")</f>
        <v/>
      </c>
      <c r="K186" t="str">
        <f>IF(C21&lt;&gt;"",IF(Sheet1!O17=50,1,IF(Sheet1!O17=100,2,IF(Sheet1!O17=150,3,IF(Sheet1!O17=200,4)))),"")</f>
        <v/>
      </c>
      <c r="L186" t="str">
        <f>IF(C186&lt;&gt;"",L2,"")</f>
        <v/>
      </c>
    </row>
    <row r="187" spans="1:12">
      <c r="A187" t="str">
        <f>IF(C187&lt;&gt;"",A2,"")</f>
        <v/>
      </c>
      <c r="B187" t="str">
        <f>IF(C187&lt;&gt;"",B2,"")</f>
        <v/>
      </c>
      <c r="C187" t="str">
        <f>IF(Sheet10!B26&lt;&gt;"",Sheet10!B26,"")</f>
        <v/>
      </c>
      <c r="D187" t="str">
        <f>IF(C187&lt;&gt;"",D2,"")</f>
        <v/>
      </c>
      <c r="E187" s="61" t="str">
        <f>IF(C6&lt;&gt;"",IF(Sheet10!D26="ABS",0,Sheet10!D26),"")</f>
        <v/>
      </c>
      <c r="F187" s="61" t="str">
        <f>IF(C6&lt;&gt;"",IF(Sheet10!F26="ABS","A", Sheet10!F26),"")</f>
        <v/>
      </c>
      <c r="G187" s="61" t="str">
        <f>IF(C6&lt;&gt;"",IF(Sheet10!H26="ABS","A", Sheet10!H26),"")</f>
        <v/>
      </c>
      <c r="H187" s="61" t="str">
        <f>IF(C6&lt;&gt;"",IF(Sheet10!J26="ABS","A", Sheet10!J26),"")</f>
        <v/>
      </c>
      <c r="I187" s="61" t="str">
        <f>IF(C6&lt;&gt;"",IF(Sheet10!J26="ABS","A",SUM(Sheet10!H26,Sheet10!J26)),"")</f>
        <v/>
      </c>
      <c r="J187" s="61" t="str">
        <f>IF(C6&lt;&gt;"",IF(Sheet10!N26="ABS","A", Sheet10!N26),"")</f>
        <v/>
      </c>
      <c r="K187" t="str">
        <f>IF(C21&lt;&gt;"",IF(Sheet1!O17=50,1,IF(Sheet1!O17=100,2,IF(Sheet1!O17=150,3,IF(Sheet1!O17=200,4)))),"")</f>
        <v/>
      </c>
      <c r="L187" t="str">
        <f>IF(C187&lt;&gt;"",L2,"")</f>
        <v/>
      </c>
    </row>
    <row r="188" spans="1:12">
      <c r="A188" t="str">
        <f>IF(C188&lt;&gt;"",A2,"")</f>
        <v/>
      </c>
      <c r="B188" t="str">
        <f>IF(C188&lt;&gt;"",B2,"")</f>
        <v/>
      </c>
      <c r="C188" t="str">
        <f>IF(Sheet10!B27&lt;&gt;"",Sheet10!B27,"")</f>
        <v/>
      </c>
      <c r="D188" t="str">
        <f>IF(C188&lt;&gt;"",D2,"")</f>
        <v/>
      </c>
      <c r="E188" s="61" t="str">
        <f>IF(C7&lt;&gt;"",IF(Sheet10!D27="ABS",0,Sheet10!D27),"")</f>
        <v/>
      </c>
      <c r="F188" s="61" t="str">
        <f>IF(C7&lt;&gt;"",IF(Sheet10!F27="ABS","A", Sheet10!F27),"")</f>
        <v/>
      </c>
      <c r="G188" s="61" t="str">
        <f>IF(C7&lt;&gt;"",IF(Sheet10!H27="ABS","A", Sheet10!H27),"")</f>
        <v/>
      </c>
      <c r="H188" s="61" t="str">
        <f>IF(C7&lt;&gt;"",IF(Sheet10!J27="ABS","A", Sheet10!J27),"")</f>
        <v/>
      </c>
      <c r="I188" s="61" t="str">
        <f>IF(C7&lt;&gt;"",IF(Sheet10!J27="ABS","A",SUM(Sheet10!H27,Sheet10!J27)),"")</f>
        <v/>
      </c>
      <c r="J188" s="61" t="str">
        <f>IF(C7&lt;&gt;"",IF(Sheet10!N27="ABS","A", Sheet10!N27),"")</f>
        <v/>
      </c>
      <c r="K188" t="str">
        <f>IF(C21&lt;&gt;"",IF(Sheet1!O17=50,1,IF(Sheet1!O17=100,2,IF(Sheet1!O17=150,3,IF(Sheet1!O17=200,4)))),"")</f>
        <v/>
      </c>
      <c r="L188" t="str">
        <f>IF(C188&lt;&gt;"",L2,"")</f>
        <v/>
      </c>
    </row>
    <row r="189" spans="1:12">
      <c r="A189" t="str">
        <f>IF(C189&lt;&gt;"",A2,"")</f>
        <v/>
      </c>
      <c r="B189" t="str">
        <f>IF(C189&lt;&gt;"",B2,"")</f>
        <v/>
      </c>
      <c r="C189" t="str">
        <f>IF(Sheet10!B28&lt;&gt;"",Sheet10!B28,"")</f>
        <v/>
      </c>
      <c r="D189" t="str">
        <f>IF(C189&lt;&gt;"",D2,"")</f>
        <v/>
      </c>
      <c r="E189" s="61" t="str">
        <f>IF(C8&lt;&gt;"",IF(Sheet10!D28="ABS",0,Sheet10!D28),"")</f>
        <v/>
      </c>
      <c r="F189" s="61" t="str">
        <f>IF(C8&lt;&gt;"",IF(Sheet10!F28="ABS","A", Sheet10!F28),"")</f>
        <v/>
      </c>
      <c r="G189" s="61" t="str">
        <f>IF(C8&lt;&gt;"",IF(Sheet10!H28="ABS","A", Sheet10!H28),"")</f>
        <v/>
      </c>
      <c r="H189" s="61" t="str">
        <f>IF(C8&lt;&gt;"",IF(Sheet10!J28="ABS","A", Sheet10!J28),"")</f>
        <v/>
      </c>
      <c r="I189" s="61" t="str">
        <f>IF(C8&lt;&gt;"",IF(Sheet10!J28="ABS","A",SUM(Sheet10!H28,Sheet10!J28)),"")</f>
        <v/>
      </c>
      <c r="J189" s="61" t="str">
        <f>IF(C8&lt;&gt;"",IF(Sheet10!N28="ABS","A", Sheet10!N28),"")</f>
        <v/>
      </c>
      <c r="K189" t="str">
        <f>IF(C21&lt;&gt;"",IF(Sheet1!O17=50,1,IF(Sheet1!O17=100,2,IF(Sheet1!O17=150,3,IF(Sheet1!O17=200,4)))),"")</f>
        <v/>
      </c>
      <c r="L189" t="str">
        <f>IF(C189&lt;&gt;"",L2,"")</f>
        <v/>
      </c>
    </row>
    <row r="190" spans="1:12">
      <c r="A190" t="str">
        <f>IF(C190&lt;&gt;"",A2,"")</f>
        <v/>
      </c>
      <c r="B190" t="str">
        <f>IF(C190&lt;&gt;"",B2,"")</f>
        <v/>
      </c>
      <c r="C190" t="str">
        <f>IF(Sheet10!B29&lt;&gt;"",Sheet10!B29,"")</f>
        <v/>
      </c>
      <c r="D190" t="str">
        <f>IF(C190&lt;&gt;"",D2,"")</f>
        <v/>
      </c>
      <c r="E190" s="61" t="str">
        <f>IF(C9&lt;&gt;"",IF(Sheet10!D29="ABS",0,Sheet10!D29),"")</f>
        <v/>
      </c>
      <c r="F190" s="61" t="str">
        <f>IF(C9&lt;&gt;"",IF(Sheet10!F29="ABS","A", Sheet10!F29),"")</f>
        <v/>
      </c>
      <c r="G190" s="61" t="str">
        <f>IF(C9&lt;&gt;"",IF(Sheet10!H29="ABS","A", Sheet10!H29),"")</f>
        <v/>
      </c>
      <c r="H190" s="61" t="str">
        <f>IF(C9&lt;&gt;"",IF(Sheet10!J29="ABS","A", Sheet10!J29),"")</f>
        <v/>
      </c>
      <c r="I190" s="61" t="str">
        <f>IF(C9&lt;&gt;"",IF(Sheet10!J29="ABS","A",SUM(Sheet10!H29,Sheet10!J29)),"")</f>
        <v/>
      </c>
      <c r="J190" s="61" t="str">
        <f>IF(C9&lt;&gt;"",IF(Sheet10!N29="ABS","A", Sheet10!N29),"")</f>
        <v/>
      </c>
      <c r="K190" t="str">
        <f>IF(C21&lt;&gt;"",IF(Sheet1!O17=50,1,IF(Sheet1!O17=100,2,IF(Sheet1!O17=150,3,IF(Sheet1!O17=200,4)))),"")</f>
        <v/>
      </c>
      <c r="L190" t="str">
        <f>IF(C190&lt;&gt;"",L2,"")</f>
        <v/>
      </c>
    </row>
    <row r="191" spans="1:12">
      <c r="A191" t="str">
        <f>IF(C191&lt;&gt;"",A2,"")</f>
        <v/>
      </c>
      <c r="B191" t="str">
        <f>IF(C191&lt;&gt;"",B2,"")</f>
        <v/>
      </c>
      <c r="C191" t="str">
        <f>IF(Sheet10!B30&lt;&gt;"",Sheet10!B30,"")</f>
        <v/>
      </c>
      <c r="D191" t="str">
        <f>IF(C191&lt;&gt;"",D2,"")</f>
        <v/>
      </c>
      <c r="E191" s="61" t="str">
        <f>IF(C10&lt;&gt;"",IF(Sheet10!D30="ABS",0,Sheet10!D30),"")</f>
        <v/>
      </c>
      <c r="F191" s="61" t="str">
        <f>IF(C10&lt;&gt;"",IF(Sheet10!F30="ABS","A", Sheet10!F30),"")</f>
        <v/>
      </c>
      <c r="G191" s="61" t="str">
        <f>IF(C10&lt;&gt;"",IF(Sheet10!H30="ABS","A", Sheet10!H30),"")</f>
        <v/>
      </c>
      <c r="H191" s="61" t="str">
        <f>IF(C10&lt;&gt;"",IF(Sheet10!J30="ABS","A", Sheet10!J30),"")</f>
        <v/>
      </c>
      <c r="I191" s="61" t="str">
        <f>IF(C10&lt;&gt;"",IF(Sheet10!J30="ABS","A",SUM(Sheet10!H30,Sheet10!J30)),"")</f>
        <v/>
      </c>
      <c r="J191" s="61" t="str">
        <f>IF(C10&lt;&gt;"",IF(Sheet10!N30="ABS","A", Sheet10!N30),"")</f>
        <v/>
      </c>
      <c r="K191" t="str">
        <f>IF(C21&lt;&gt;"",IF(Sheet1!O17=50,1,IF(Sheet1!O17=100,2,IF(Sheet1!O17=150,3,IF(Sheet1!O17=200,4)))),"")</f>
        <v/>
      </c>
      <c r="L191" t="str">
        <f>IF(C191&lt;&gt;"",L2,"")</f>
        <v/>
      </c>
    </row>
    <row r="192" spans="1:12">
      <c r="A192" t="str">
        <f>IF(C192&lt;&gt;"",A2,"")</f>
        <v/>
      </c>
      <c r="B192" t="str">
        <f>IF(C192&lt;&gt;"",B2,"")</f>
        <v/>
      </c>
      <c r="C192" t="str">
        <f>IF(Sheet10!B31&lt;&gt;"",Sheet10!B31,"")</f>
        <v/>
      </c>
      <c r="D192" t="str">
        <f>IF(C192&lt;&gt;"",D2,"")</f>
        <v/>
      </c>
      <c r="E192" s="61" t="str">
        <f>IF(C11&lt;&gt;"",IF(Sheet10!D31="ABS",0,Sheet10!D31),"")</f>
        <v/>
      </c>
      <c r="F192" s="61" t="str">
        <f>IF(C11&lt;&gt;"",IF(Sheet10!F31="ABS","A", Sheet10!F31),"")</f>
        <v/>
      </c>
      <c r="G192" s="61" t="str">
        <f>IF(C11&lt;&gt;"",IF(Sheet10!H31="ABS","A", Sheet10!H31),"")</f>
        <v/>
      </c>
      <c r="H192" s="61" t="str">
        <f>IF(C11&lt;&gt;"",IF(Sheet10!J31="ABS","A", Sheet10!J31),"")</f>
        <v/>
      </c>
      <c r="I192" s="61" t="str">
        <f>IF(C11&lt;&gt;"",IF(Sheet10!J31="ABS","A",SUM(Sheet10!H31,Sheet10!J31)),"")</f>
        <v/>
      </c>
      <c r="J192" s="61" t="str">
        <f>IF(C11&lt;&gt;"",IF(Sheet10!N31="ABS","A", Sheet10!N31),"")</f>
        <v/>
      </c>
      <c r="K192" t="str">
        <f>IF(C21&lt;&gt;"",IF(Sheet1!O17=50,1,IF(Sheet1!O17=100,2,IF(Sheet1!O17=150,3,IF(Sheet1!O17=200,4)))),"")</f>
        <v/>
      </c>
      <c r="L192" t="str">
        <f>IF(C192&lt;&gt;"",L2,"")</f>
        <v/>
      </c>
    </row>
    <row r="193" spans="1:12">
      <c r="A193" t="str">
        <f>IF(C193&lt;&gt;"",A2,"")</f>
        <v/>
      </c>
      <c r="B193" t="str">
        <f>IF(C193&lt;&gt;"",B2,"")</f>
        <v/>
      </c>
      <c r="C193" t="str">
        <f>IF(Sheet10!B32&lt;&gt;"",Sheet10!B32,"")</f>
        <v/>
      </c>
      <c r="D193" t="str">
        <f>IF(C193&lt;&gt;"",D2,"")</f>
        <v/>
      </c>
      <c r="E193" s="61" t="str">
        <f>IF(C12&lt;&gt;"",IF(Sheet10!D32="ABS",0,Sheet10!D32),"")</f>
        <v/>
      </c>
      <c r="F193" s="61" t="str">
        <f>IF(C12&lt;&gt;"",IF(Sheet10!F32="ABS","A", Sheet10!F32),"")</f>
        <v/>
      </c>
      <c r="G193" s="61" t="str">
        <f>IF(C12&lt;&gt;"",IF(Sheet10!H32="ABS","A", Sheet10!H32),"")</f>
        <v/>
      </c>
      <c r="H193" s="61" t="str">
        <f>IF(C12&lt;&gt;"",IF(Sheet10!J32="ABS","A", Sheet10!J32),"")</f>
        <v/>
      </c>
      <c r="I193" s="61" t="str">
        <f>IF(C12&lt;&gt;"",IF(Sheet10!J32="ABS","A",SUM(Sheet10!H32,Sheet10!J32)),"")</f>
        <v/>
      </c>
      <c r="J193" s="61" t="str">
        <f>IF(C12&lt;&gt;"",IF(Sheet10!N32="ABS","A", Sheet10!N32),"")</f>
        <v/>
      </c>
      <c r="K193" t="str">
        <f>IF(C21&lt;&gt;"",IF(Sheet1!O17=50,1,IF(Sheet1!O17=100,2,IF(Sheet1!O17=150,3,IF(Sheet1!O17=200,4)))),"")</f>
        <v/>
      </c>
      <c r="L193" t="str">
        <f>IF(C193&lt;&gt;"",L2,"")</f>
        <v/>
      </c>
    </row>
    <row r="194" spans="1:12">
      <c r="A194" t="str">
        <f>IF(C194&lt;&gt;"",A2,"")</f>
        <v/>
      </c>
      <c r="B194" t="str">
        <f>IF(C194&lt;&gt;"",B2,"")</f>
        <v/>
      </c>
      <c r="C194" t="str">
        <f>IF(Sheet10!B33&lt;&gt;"",Sheet10!B33,"")</f>
        <v/>
      </c>
      <c r="D194" t="str">
        <f>IF(C194&lt;&gt;"",D2,"")</f>
        <v/>
      </c>
      <c r="E194" s="61" t="str">
        <f>IF(C13&lt;&gt;"",IF(Sheet10!D33="ABS",0,Sheet10!D33),"")</f>
        <v/>
      </c>
      <c r="F194" s="61" t="str">
        <f>IF(C13&lt;&gt;"",IF(Sheet10!F33="ABS","A", Sheet10!F33),"")</f>
        <v/>
      </c>
      <c r="G194" s="61" t="str">
        <f>IF(C13&lt;&gt;"",IF(Sheet10!H33="ABS","A", Sheet10!H33),"")</f>
        <v/>
      </c>
      <c r="H194" s="61" t="str">
        <f>IF(C13&lt;&gt;"",IF(Sheet10!J33="ABS","A", Sheet10!J33),"")</f>
        <v/>
      </c>
      <c r="I194" s="61" t="str">
        <f>IF(C13&lt;&gt;"",IF(Sheet10!J33="ABS","A",SUM(Sheet10!H33,Sheet10!J33)),"")</f>
        <v/>
      </c>
      <c r="J194" s="61" t="str">
        <f>IF(C13&lt;&gt;"",IF(Sheet10!N33="ABS","A", Sheet10!N33),"")</f>
        <v/>
      </c>
      <c r="K194" t="str">
        <f>IF(C21&lt;&gt;"",IF(Sheet1!O17=50,1,IF(Sheet1!O17=100,2,IF(Sheet1!O17=150,3,IF(Sheet1!O17=200,4)))),"")</f>
        <v/>
      </c>
      <c r="L194" t="str">
        <f>IF(C194&lt;&gt;"",L2,"")</f>
        <v/>
      </c>
    </row>
    <row r="195" spans="1:12">
      <c r="A195" t="str">
        <f>IF(C195&lt;&gt;"",A2,"")</f>
        <v/>
      </c>
      <c r="B195" t="str">
        <f>IF(C195&lt;&gt;"",B2,"")</f>
        <v/>
      </c>
      <c r="C195" t="str">
        <f>IF(Sheet10!B34&lt;&gt;"",Sheet10!B34,"")</f>
        <v/>
      </c>
      <c r="D195" t="str">
        <f>IF(C195&lt;&gt;"",D2,"")</f>
        <v/>
      </c>
      <c r="E195" s="61" t="str">
        <f>IF(C14&lt;&gt;"",IF(Sheet10!D34="ABS",0,Sheet10!D34),"")</f>
        <v/>
      </c>
      <c r="F195" s="61" t="str">
        <f>IF(C14&lt;&gt;"",IF(Sheet10!F34="ABS","A", Sheet10!F34),"")</f>
        <v/>
      </c>
      <c r="G195" s="61" t="str">
        <f>IF(C14&lt;&gt;"",IF(Sheet10!H34="ABS","A", Sheet10!H34),"")</f>
        <v/>
      </c>
      <c r="H195" s="61" t="str">
        <f>IF(C14&lt;&gt;"",IF(Sheet10!J34="ABS","A", Sheet10!J34),"")</f>
        <v/>
      </c>
      <c r="I195" s="61" t="str">
        <f>IF(C14&lt;&gt;"",IF(Sheet10!J34="ABS","A",SUM(Sheet10!H34,Sheet10!J34)),"")</f>
        <v/>
      </c>
      <c r="J195" s="61" t="str">
        <f>IF(C14&lt;&gt;"",IF(Sheet10!N34="ABS","A", Sheet10!N34),"")</f>
        <v/>
      </c>
      <c r="K195" t="str">
        <f>IF(C21&lt;&gt;"",IF(Sheet1!O17=50,1,IF(Sheet1!O17=100,2,IF(Sheet1!O17=150,3,IF(Sheet1!O17=200,4)))),"")</f>
        <v/>
      </c>
      <c r="L195" t="str">
        <f>IF(C195&lt;&gt;"",L2,"")</f>
        <v/>
      </c>
    </row>
    <row r="196" spans="1:12">
      <c r="A196" t="str">
        <f>IF(C196&lt;&gt;"",A2,"")</f>
        <v/>
      </c>
      <c r="B196" t="str">
        <f>IF(C196&lt;&gt;"",B2,"")</f>
        <v/>
      </c>
      <c r="C196" t="str">
        <f>IF(Sheet10!B35&lt;&gt;"",Sheet10!B35,"")</f>
        <v/>
      </c>
      <c r="D196" t="str">
        <f>IF(C196&lt;&gt;"",D2,"")</f>
        <v/>
      </c>
      <c r="E196" s="61" t="str">
        <f>IF(C15&lt;&gt;"",IF(Sheet10!D35="ABS",0,Sheet10!D35),"")</f>
        <v/>
      </c>
      <c r="F196" s="61" t="str">
        <f>IF(C15&lt;&gt;"",IF(Sheet10!F35="ABS","A", Sheet10!F35),"")</f>
        <v/>
      </c>
      <c r="G196" s="61" t="str">
        <f>IF(C15&lt;&gt;"",IF(Sheet10!H35="ABS","A", Sheet10!H35),"")</f>
        <v/>
      </c>
      <c r="H196" s="61" t="str">
        <f>IF(C15&lt;&gt;"",IF(Sheet10!J35="ABS","A", Sheet10!J35),"")</f>
        <v/>
      </c>
      <c r="I196" s="61" t="str">
        <f>IF(C15&lt;&gt;"",IF(Sheet10!J35="ABS","A",SUM(Sheet10!H35,Sheet10!J35)),"")</f>
        <v/>
      </c>
      <c r="J196" s="61" t="str">
        <f>IF(C15&lt;&gt;"",IF(Sheet10!N35="ABS","A", Sheet10!N35),"")</f>
        <v/>
      </c>
      <c r="K196" t="str">
        <f>IF(C21&lt;&gt;"",IF(Sheet1!O17=50,1,IF(Sheet1!O17=100,2,IF(Sheet1!O17=150,3,IF(Sheet1!O17=200,4)))),"")</f>
        <v/>
      </c>
      <c r="L196" t="str">
        <f>IF(C196&lt;&gt;"",L2,"")</f>
        <v/>
      </c>
    </row>
    <row r="197" spans="1:12">
      <c r="A197" t="str">
        <f>IF(C197&lt;&gt;"",A2,"")</f>
        <v/>
      </c>
      <c r="B197" t="str">
        <f>IF(C197&lt;&gt;"",B2,"")</f>
        <v/>
      </c>
      <c r="C197" t="str">
        <f>IF(Sheet10!B36&lt;&gt;"",Sheet10!B36,"")</f>
        <v/>
      </c>
      <c r="D197" t="str">
        <f>IF(C197&lt;&gt;"",D2,"")</f>
        <v/>
      </c>
      <c r="E197" s="61" t="str">
        <f>IF(C16&lt;&gt;"",IF(Sheet10!D36="ABS",0,Sheet10!D36),"")</f>
        <v/>
      </c>
      <c r="F197" s="61" t="str">
        <f>IF(C16&lt;&gt;"",IF(Sheet10!F36="ABS","A", Sheet10!F36),"")</f>
        <v/>
      </c>
      <c r="G197" s="61" t="str">
        <f>IF(C16&lt;&gt;"",IF(Sheet10!H36="ABS","A", Sheet10!H36),"")</f>
        <v/>
      </c>
      <c r="H197" s="61" t="str">
        <f>IF(C16&lt;&gt;"",IF(Sheet10!J36="ABS","A", Sheet10!J36),"")</f>
        <v/>
      </c>
      <c r="I197" s="61" t="str">
        <f>IF(C16&lt;&gt;"",IF(Sheet10!J36="ABS","A",SUM(Sheet10!H36,Sheet10!J36)),"")</f>
        <v/>
      </c>
      <c r="J197" s="61" t="str">
        <f>IF(C16&lt;&gt;"",IF(Sheet10!N36="ABS","A", Sheet10!N36),"")</f>
        <v/>
      </c>
      <c r="K197" t="str">
        <f>IF(C21&lt;&gt;"",IF(Sheet1!O17=50,1,IF(Sheet1!O17=100,2,IF(Sheet1!O17=150,3,IF(Sheet1!O17=200,4)))),"")</f>
        <v/>
      </c>
      <c r="L197" t="str">
        <f>IF(C197&lt;&gt;"",L2,"")</f>
        <v/>
      </c>
    </row>
    <row r="198" spans="1:12">
      <c r="A198" t="str">
        <f>IF(C198&lt;&gt;"",A2,"")</f>
        <v/>
      </c>
      <c r="B198" t="str">
        <f>IF(C198&lt;&gt;"",B2,"")</f>
        <v/>
      </c>
      <c r="C198" t="str">
        <f>IF(Sheet10!B37&lt;&gt;"",Sheet10!B37,"")</f>
        <v/>
      </c>
      <c r="D198" t="str">
        <f>IF(C198&lt;&gt;"",D2,"")</f>
        <v/>
      </c>
      <c r="E198" s="61" t="str">
        <f>IF(C17&lt;&gt;"",IF(Sheet10!D37="ABS",0,Sheet10!D37),"")</f>
        <v/>
      </c>
      <c r="F198" s="61" t="str">
        <f>IF(C17&lt;&gt;"",IF(Sheet10!F37="ABS","A", Sheet10!F37),"")</f>
        <v/>
      </c>
      <c r="G198" s="61" t="str">
        <f>IF(C17&lt;&gt;"",IF(Sheet10!H37="ABS","A", Sheet10!H37),"")</f>
        <v/>
      </c>
      <c r="H198" s="61" t="str">
        <f>IF(C17&lt;&gt;"",IF(Sheet10!J37="ABS","A", Sheet10!J37),"")</f>
        <v/>
      </c>
      <c r="I198" s="61" t="str">
        <f>IF(C17&lt;&gt;"",IF(Sheet10!J37="ABS","A",SUM(Sheet10!H37,Sheet10!J37)),"")</f>
        <v/>
      </c>
      <c r="J198" s="61" t="str">
        <f>IF(C17&lt;&gt;"",IF(Sheet10!N37="ABS","A", Sheet10!N37),"")</f>
        <v/>
      </c>
      <c r="K198" t="str">
        <f>IF(C21&lt;&gt;"",IF(Sheet1!O17=50,1,IF(Sheet1!O17=100,2,IF(Sheet1!O17=150,3,IF(Sheet1!O17=200,4)))),"")</f>
        <v/>
      </c>
      <c r="L198" t="str">
        <f>IF(C198&lt;&gt;"",L2,"")</f>
        <v/>
      </c>
    </row>
    <row r="199" spans="1:12">
      <c r="A199" t="str">
        <f>IF(C199&lt;&gt;"",A2,"")</f>
        <v/>
      </c>
      <c r="B199" t="str">
        <f>IF(C199&lt;&gt;"",B2,"")</f>
        <v/>
      </c>
      <c r="C199" t="str">
        <f>IF(Sheet10!B38&lt;&gt;"",Sheet10!B38,"")</f>
        <v/>
      </c>
      <c r="D199" t="str">
        <f>IF(C199&lt;&gt;"",D2,"")</f>
        <v/>
      </c>
      <c r="E199" s="61" t="str">
        <f>IF(C18&lt;&gt;"",IF(Sheet10!D38="ABS",0,Sheet10!D38),"")</f>
        <v/>
      </c>
      <c r="F199" s="61" t="str">
        <f>IF(C18&lt;&gt;"",IF(Sheet10!F38="ABS","A", Sheet10!F38),"")</f>
        <v/>
      </c>
      <c r="G199" s="61" t="str">
        <f>IF(C18&lt;&gt;"",IF(Sheet10!H38="ABS","A", Sheet10!H38),"")</f>
        <v/>
      </c>
      <c r="H199" s="61" t="str">
        <f>IF(C18&lt;&gt;"",IF(Sheet10!J38="ABS","A", Sheet10!J38),"")</f>
        <v/>
      </c>
      <c r="I199" s="61" t="str">
        <f>IF(C18&lt;&gt;"",IF(Sheet10!J38="ABS","A",SUM(Sheet10!H38,Sheet10!J38)),"")</f>
        <v/>
      </c>
      <c r="J199" s="61" t="str">
        <f>IF(C18&lt;&gt;"",IF(Sheet10!N38="ABS","A", Sheet10!N38),"")</f>
        <v/>
      </c>
      <c r="K199" t="str">
        <f>IF(C21&lt;&gt;"",IF(Sheet1!O17=50,1,IF(Sheet1!O17=100,2,IF(Sheet1!O17=150,3,IF(Sheet1!O17=200,4)))),"")</f>
        <v/>
      </c>
      <c r="L199" t="str">
        <f>IF(C199&lt;&gt;"",L2,"")</f>
        <v/>
      </c>
    </row>
    <row r="200" spans="1:12">
      <c r="A200" t="str">
        <f>IF(C200&lt;&gt;"",A2,"")</f>
        <v/>
      </c>
      <c r="B200" t="str">
        <f>IF(C200&lt;&gt;"",B2,"")</f>
        <v/>
      </c>
      <c r="C200" t="str">
        <f>IF(Sheet10!B39&lt;&gt;"",Sheet10!B39,"")</f>
        <v/>
      </c>
      <c r="D200" t="str">
        <f>IF(C200&lt;&gt;"",D2,"")</f>
        <v/>
      </c>
      <c r="E200" s="61" t="str">
        <f>IF(C19&lt;&gt;"",IF(Sheet10!D39="ABS",0,Sheet10!D39),"")</f>
        <v/>
      </c>
      <c r="F200" s="61" t="str">
        <f>IF(C19&lt;&gt;"",IF(Sheet10!F39="ABS","A", Sheet10!F39),"")</f>
        <v/>
      </c>
      <c r="G200" s="61" t="str">
        <f>IF(C19&lt;&gt;"",IF(Sheet10!H39="ABS","A", Sheet10!H39),"")</f>
        <v/>
      </c>
      <c r="H200" s="61" t="str">
        <f>IF(C19&lt;&gt;"",IF(Sheet10!J39="ABS","A", Sheet10!J39),"")</f>
        <v/>
      </c>
      <c r="I200" s="61" t="str">
        <f>IF(C19&lt;&gt;"",IF(Sheet10!J39="ABS","A",SUM(Sheet10!H39,Sheet10!J39)),"")</f>
        <v/>
      </c>
      <c r="J200" s="61" t="str">
        <f>IF(C19&lt;&gt;"",IF(Sheet10!N39="ABS","A", Sheet10!N39),"")</f>
        <v/>
      </c>
      <c r="K200" t="str">
        <f>IF(C21&lt;&gt;"",IF(Sheet1!O17=50,1,IF(Sheet1!O17=100,2,IF(Sheet1!O17=150,3,IF(Sheet1!O17=200,4)))),"")</f>
        <v/>
      </c>
      <c r="L200" t="str">
        <f>IF(C200&lt;&gt;"",L2,"")</f>
        <v/>
      </c>
    </row>
    <row r="201" spans="1:12">
      <c r="A201" t="str">
        <f>IF(C201&lt;&gt;"",A2,"")</f>
        <v/>
      </c>
      <c r="B201" t="str">
        <f>IF(C201&lt;&gt;"",B2,"")</f>
        <v/>
      </c>
      <c r="C201" t="str">
        <f>IF(Sheet10!B40&lt;&gt;"",Sheet10!B40,"")</f>
        <v/>
      </c>
      <c r="D201" t="str">
        <f>IF(C201&lt;&gt;"",D2,"")</f>
        <v/>
      </c>
      <c r="E201" s="61" t="str">
        <f>IF(C20&lt;&gt;"",IF(Sheet10!D40="ABS",0,Sheet10!D40),"")</f>
        <v/>
      </c>
      <c r="F201" s="61" t="str">
        <f>IF(C20&lt;&gt;"",IF(Sheet10!F40="ABS","A", Sheet10!F40),"")</f>
        <v/>
      </c>
      <c r="G201" s="61" t="str">
        <f>IF(C20&lt;&gt;"",IF(Sheet10!H40="ABS","A", Sheet10!H40),"")</f>
        <v/>
      </c>
      <c r="H201" s="61" t="str">
        <f>IF(C20&lt;&gt;"",IF(Sheet10!J40="ABS","A", Sheet10!J40),"")</f>
        <v/>
      </c>
      <c r="I201" s="61" t="str">
        <f>IF(C20&lt;&gt;"",IF(Sheet10!J40="ABS","A",SUM(Sheet10!H40,Sheet10!J40)),"")</f>
        <v/>
      </c>
      <c r="J201" s="61" t="str">
        <f>IF(C20&lt;&gt;"",IF(Sheet10!N40="ABS","A", Sheet10!N40),"")</f>
        <v/>
      </c>
      <c r="K201" t="str">
        <f>IF(C21&lt;&gt;"",IF(Sheet1!O17=50,1,IF(Sheet1!O17=100,2,IF(Sheet1!O17=150,3,IF(Sheet1!O17=200,4)))),"")</f>
        <v/>
      </c>
      <c r="L201" t="str">
        <f>IF(C201&lt;&gt;"",L2,"")</f>
        <v/>
      </c>
    </row>
    <row r="202" spans="1:12">
      <c r="A202" s="58" t="str">
        <f>IF(C202&lt;&gt;"",A2,"")</f>
        <v/>
      </c>
      <c r="B202" s="58" t="str">
        <f>IF(C202&lt;&gt;"",B2,"")</f>
        <v/>
      </c>
      <c r="C202" s="58" t="str">
        <f>IF(Sheet11!B21&lt;&gt;"",Sheet11!B21,"")</f>
        <v/>
      </c>
      <c r="D202" s="58" t="str">
        <f>IF(C202&lt;&gt;"",D2,"")</f>
        <v/>
      </c>
      <c r="E202" s="60" t="str">
        <f>IF(C2&lt;&gt;"",IF(Sheet11!D21="ABS",0,Sheet11!D21),"")</f>
        <v/>
      </c>
      <c r="F202" s="62" t="str">
        <f>IF(C2&lt;&gt;"",IF(Sheet11!F21="ABS","A", Sheet11!F21),"")</f>
        <v/>
      </c>
      <c r="G202" s="62" t="str">
        <f>IF(C2&lt;&gt;"",IF(Sheet11!H21="ABS","A", Sheet11!H21),"")</f>
        <v/>
      </c>
      <c r="H202" s="62" t="str">
        <f>IF(C2&lt;&gt;"",IF(Sheet11!J21="ABS","A", Sheet11!J21),"")</f>
        <v/>
      </c>
      <c r="I202" s="60" t="str">
        <f>IF(C2&lt;&gt;"",IF(Sheet11!J21="ABS","A",SUM(Sheet11!H21,Sheet11!J21)),"")</f>
        <v/>
      </c>
      <c r="J202" s="62" t="str">
        <f>IF(C2&lt;&gt;"",IF(Sheet11!N21="ABS","A", Sheet11!N21),"")</f>
        <v/>
      </c>
      <c r="K202" t="str">
        <f>IF(C21&lt;&gt;"",IF(Sheet1!O17=50,1,IF(Sheet1!O17=100,2,IF(Sheet1!O17=150,3,IF(Sheet1!O17=200,4)))),"")</f>
        <v/>
      </c>
      <c r="L202" t="str">
        <f>IF(C202&lt;&gt;"",L2,"")</f>
        <v/>
      </c>
    </row>
    <row r="203" spans="1:12">
      <c r="A203" t="str">
        <f>IF(C203&lt;&gt;"",A2,"")</f>
        <v/>
      </c>
      <c r="B203" t="str">
        <f>IF(C203&lt;&gt;"",B2,"")</f>
        <v/>
      </c>
      <c r="C203" t="str">
        <f>IF(Sheet11!B22&lt;&gt;"",Sheet11!B22,"")</f>
        <v/>
      </c>
      <c r="D203" t="str">
        <f>IF(C203&lt;&gt;"",D2,"")</f>
        <v/>
      </c>
      <c r="E203" s="61" t="str">
        <f>IF(C2&lt;&gt;"",IF(Sheet11!D22="ABS",0,Sheet11!D22),"")</f>
        <v/>
      </c>
      <c r="F203" s="61" t="str">
        <f>IF(C2&lt;&gt;"",IF(Sheet11!F22="ABS","A", Sheet11!F22),"")</f>
        <v/>
      </c>
      <c r="G203" s="61" t="str">
        <f>IF(C2&lt;&gt;"",IF(Sheet11!H22="ABS","A", Sheet11!H22),"")</f>
        <v/>
      </c>
      <c r="H203" s="61" t="str">
        <f>IF(C2&lt;&gt;"",IF(Sheet11!J22="ABS","A", Sheet11!J22),"")</f>
        <v/>
      </c>
      <c r="I203" s="61" t="str">
        <f>IF(C2&lt;&gt;"",IF(Sheet11!J22="ABS","A",SUM(Sheet11!H22,Sheet11!J22)),"")</f>
        <v/>
      </c>
      <c r="J203" s="61" t="str">
        <f>IF(C2&lt;&gt;"",IF(Sheet11!N22="ABS","A", Sheet11!N22),"")</f>
        <v/>
      </c>
      <c r="K203" t="str">
        <f>IF(C21&lt;&gt;"",IF(Sheet1!O17=50,1,IF(Sheet1!O17=100,2,IF(Sheet1!O17=150,3,IF(Sheet1!O17=200,4)))),"")</f>
        <v/>
      </c>
      <c r="L203" t="str">
        <f>IF(C203&lt;&gt;"",L2,"")</f>
        <v/>
      </c>
    </row>
    <row r="204" spans="1:12">
      <c r="A204" t="str">
        <f>IF(C204&lt;&gt;"",A2,"")</f>
        <v/>
      </c>
      <c r="B204" t="str">
        <f>IF(C204&lt;&gt;"",B2,"")</f>
        <v/>
      </c>
      <c r="C204" t="str">
        <f>IF(Sheet11!B23&lt;&gt;"",Sheet11!B23,"")</f>
        <v/>
      </c>
      <c r="D204" t="str">
        <f>IF(C204&lt;&gt;"",D2,"")</f>
        <v/>
      </c>
      <c r="E204" s="61" t="str">
        <f>IF(C3&lt;&gt;"",IF(Sheet11!D23="ABS",0,Sheet11!D23),"")</f>
        <v/>
      </c>
      <c r="F204" s="61" t="str">
        <f>IF(C3&lt;&gt;"",IF(Sheet11!F23="ABS","A", Sheet11!F23),"")</f>
        <v/>
      </c>
      <c r="G204" s="61" t="str">
        <f>IF(C3&lt;&gt;"",IF(Sheet11!H23="ABS","A", Sheet11!H23),"")</f>
        <v/>
      </c>
      <c r="H204" s="61" t="str">
        <f>IF(C3&lt;&gt;"",IF(Sheet11!J23="ABS","A", Sheet11!J23),"")</f>
        <v/>
      </c>
      <c r="I204" s="61" t="str">
        <f>IF(C3&lt;&gt;"",IF(Sheet11!J23="ABS","A",SUM(Sheet11!H23,Sheet11!J23)),"")</f>
        <v/>
      </c>
      <c r="J204" s="61" t="str">
        <f>IF(C3&lt;&gt;"",IF(Sheet11!N23="ABS","A", Sheet11!N23),"")</f>
        <v/>
      </c>
      <c r="K204" t="str">
        <f>IF(C21&lt;&gt;"",IF(Sheet1!O17=50,1,IF(Sheet1!O17=100,2,IF(Sheet1!O17=150,3,IF(Sheet1!O17=200,4)))),"")</f>
        <v/>
      </c>
      <c r="L204" t="str">
        <f>IF(C204&lt;&gt;"",L2,"")</f>
        <v/>
      </c>
    </row>
    <row r="205" spans="1:12">
      <c r="A205" t="str">
        <f>IF(C205&lt;&gt;"",A2,"")</f>
        <v/>
      </c>
      <c r="B205" t="str">
        <f>IF(C205&lt;&gt;"",B2,"")</f>
        <v/>
      </c>
      <c r="C205" t="str">
        <f>IF(Sheet11!B24&lt;&gt;"",Sheet11!B24,"")</f>
        <v/>
      </c>
      <c r="D205" t="str">
        <f>IF(C205&lt;&gt;"",D2,"")</f>
        <v/>
      </c>
      <c r="E205" s="61" t="str">
        <f>IF(C4&lt;&gt;"",IF(Sheet11!D24="ABS",0,Sheet11!D24),"")</f>
        <v/>
      </c>
      <c r="F205" s="61" t="str">
        <f>IF(C4&lt;&gt;"",IF(Sheet11!F24="ABS","A", Sheet11!F24),"")</f>
        <v/>
      </c>
      <c r="G205" s="61" t="str">
        <f>IF(C4&lt;&gt;"",IF(Sheet11!H24="ABS","A", Sheet11!H24),"")</f>
        <v/>
      </c>
      <c r="H205" s="61" t="str">
        <f>IF(C4&lt;&gt;"",IF(Sheet11!J24="ABS","A", Sheet11!J24),"")</f>
        <v/>
      </c>
      <c r="I205" s="61" t="str">
        <f>IF(C4&lt;&gt;"",IF(Sheet11!J24="ABS","A",SUM(Sheet11!H24,Sheet11!J24)),"")</f>
        <v/>
      </c>
      <c r="J205" s="61" t="str">
        <f>IF(C4&lt;&gt;"",IF(Sheet11!N24="ABS","A", Sheet11!N24),"")</f>
        <v/>
      </c>
      <c r="K205" t="str">
        <f>IF(C21&lt;&gt;"",IF(Sheet1!O17=50,1,IF(Sheet1!O17=100,2,IF(Sheet1!O17=150,3,IF(Sheet1!O17=200,4)))),"")</f>
        <v/>
      </c>
      <c r="L205" t="str">
        <f>IF(C205&lt;&gt;"",L2,"")</f>
        <v/>
      </c>
    </row>
    <row r="206" spans="1:12">
      <c r="A206" t="str">
        <f>IF(C206&lt;&gt;"",A2,"")</f>
        <v/>
      </c>
      <c r="B206" t="str">
        <f>IF(C206&lt;&gt;"",B2,"")</f>
        <v/>
      </c>
      <c r="C206" t="str">
        <f>IF(Sheet11!B25&lt;&gt;"",Sheet11!B25,"")</f>
        <v/>
      </c>
      <c r="D206" t="str">
        <f>IF(C206&lt;&gt;"",D2,"")</f>
        <v/>
      </c>
      <c r="E206" s="61" t="str">
        <f>IF(C5&lt;&gt;"",IF(Sheet11!D25="ABS",0,Sheet11!D25),"")</f>
        <v/>
      </c>
      <c r="F206" s="61" t="str">
        <f>IF(C5&lt;&gt;"",IF(Sheet11!F25="ABS","A", Sheet11!F25),"")</f>
        <v/>
      </c>
      <c r="G206" s="61" t="str">
        <f>IF(C5&lt;&gt;"",IF(Sheet11!H25="ABS","A", Sheet11!H25),"")</f>
        <v/>
      </c>
      <c r="H206" s="61" t="str">
        <f>IF(C5&lt;&gt;"",IF(Sheet11!J25="ABS","A", Sheet11!J25),"")</f>
        <v/>
      </c>
      <c r="I206" s="61" t="str">
        <f>IF(C5&lt;&gt;"",IF(Sheet11!J25="ABS","A",SUM(Sheet11!H25,Sheet11!J25)),"")</f>
        <v/>
      </c>
      <c r="J206" s="61" t="str">
        <f>IF(C5&lt;&gt;"",IF(Sheet11!N25="ABS","A", Sheet11!N25),"")</f>
        <v/>
      </c>
      <c r="K206" t="str">
        <f>IF(C21&lt;&gt;"",IF(Sheet1!O17=50,1,IF(Sheet1!O17=100,2,IF(Sheet1!O17=150,3,IF(Sheet1!O17=200,4)))),"")</f>
        <v/>
      </c>
      <c r="L206" t="str">
        <f>IF(C206&lt;&gt;"",L2,"")</f>
        <v/>
      </c>
    </row>
    <row r="207" spans="1:12">
      <c r="A207" t="str">
        <f>IF(C207&lt;&gt;"",A2,"")</f>
        <v/>
      </c>
      <c r="B207" t="str">
        <f>IF(C207&lt;&gt;"",B2,"")</f>
        <v/>
      </c>
      <c r="C207" t="str">
        <f>IF(Sheet11!B26&lt;&gt;"",Sheet11!B26,"")</f>
        <v/>
      </c>
      <c r="D207" t="str">
        <f>IF(C207&lt;&gt;"",D2,"")</f>
        <v/>
      </c>
      <c r="E207" s="61" t="str">
        <f>IF(C6&lt;&gt;"",IF(Sheet11!D26="ABS",0,Sheet11!D26),"")</f>
        <v/>
      </c>
      <c r="F207" s="61" t="str">
        <f>IF(C6&lt;&gt;"",IF(Sheet11!F26="ABS","A", Sheet11!F26),"")</f>
        <v/>
      </c>
      <c r="G207" s="61" t="str">
        <f>IF(C6&lt;&gt;"",IF(Sheet11!H26="ABS","A", Sheet11!H26),"")</f>
        <v/>
      </c>
      <c r="H207" s="61" t="str">
        <f>IF(C6&lt;&gt;"",IF(Sheet11!J26="ABS","A", Sheet11!J26),"")</f>
        <v/>
      </c>
      <c r="I207" s="61" t="str">
        <f>IF(C6&lt;&gt;"",IF(Sheet11!J26="ABS","A",SUM(Sheet11!H26,Sheet11!J26)),"")</f>
        <v/>
      </c>
      <c r="J207" s="61" t="str">
        <f>IF(C6&lt;&gt;"",IF(Sheet11!N26="ABS","A", Sheet11!N26),"")</f>
        <v/>
      </c>
      <c r="K207" t="str">
        <f>IF(C21&lt;&gt;"",IF(Sheet1!O17=50,1,IF(Sheet1!O17=100,2,IF(Sheet1!O17=150,3,IF(Sheet1!O17=200,4)))),"")</f>
        <v/>
      </c>
      <c r="L207" t="str">
        <f>IF(C207&lt;&gt;"",L2,"")</f>
        <v/>
      </c>
    </row>
    <row r="208" spans="1:12">
      <c r="A208" t="str">
        <f>IF(C208&lt;&gt;"",A2,"")</f>
        <v/>
      </c>
      <c r="B208" t="str">
        <f>IF(C208&lt;&gt;"",B2,"")</f>
        <v/>
      </c>
      <c r="C208" t="str">
        <f>IF(Sheet11!B27&lt;&gt;"",Sheet11!B27,"")</f>
        <v/>
      </c>
      <c r="D208" t="str">
        <f>IF(C208&lt;&gt;"",D2,"")</f>
        <v/>
      </c>
      <c r="E208" s="61" t="str">
        <f>IF(C7&lt;&gt;"",IF(Sheet11!D27="ABS",0,Sheet11!D27),"")</f>
        <v/>
      </c>
      <c r="F208" s="61" t="str">
        <f>IF(C7&lt;&gt;"",IF(Sheet11!F27="ABS","A", Sheet11!F27),"")</f>
        <v/>
      </c>
      <c r="G208" s="61" t="str">
        <f>IF(C7&lt;&gt;"",IF(Sheet11!H27="ABS","A", Sheet11!H27),"")</f>
        <v/>
      </c>
      <c r="H208" s="61" t="str">
        <f>IF(C7&lt;&gt;"",IF(Sheet11!J27="ABS","A", Sheet11!J27),"")</f>
        <v/>
      </c>
      <c r="I208" s="61" t="str">
        <f>IF(C7&lt;&gt;"",IF(Sheet11!J27="ABS","A",SUM(Sheet11!H27,Sheet11!J27)),"")</f>
        <v/>
      </c>
      <c r="J208" s="61" t="str">
        <f>IF(C7&lt;&gt;"",IF(Sheet11!N27="ABS","A", Sheet11!N27),"")</f>
        <v/>
      </c>
      <c r="K208" t="str">
        <f>IF(C21&lt;&gt;"",IF(Sheet1!O17=50,1,IF(Sheet1!O17=100,2,IF(Sheet1!O17=150,3,IF(Sheet1!O17=200,4)))),"")</f>
        <v/>
      </c>
      <c r="L208" t="str">
        <f>IF(C208&lt;&gt;"",L2,"")</f>
        <v/>
      </c>
    </row>
    <row r="209" spans="1:12">
      <c r="A209" t="str">
        <f>IF(C209&lt;&gt;"",A2,"")</f>
        <v/>
      </c>
      <c r="B209" t="str">
        <f>IF(C209&lt;&gt;"",B2,"")</f>
        <v/>
      </c>
      <c r="C209" t="str">
        <f>IF(Sheet11!B28&lt;&gt;"",Sheet11!B28,"")</f>
        <v/>
      </c>
      <c r="D209" t="str">
        <f>IF(C209&lt;&gt;"",D2,"")</f>
        <v/>
      </c>
      <c r="E209" s="61" t="str">
        <f>IF(C8&lt;&gt;"",IF(Sheet11!D28="ABS",0,Sheet11!D28),"")</f>
        <v/>
      </c>
      <c r="F209" s="61" t="str">
        <f>IF(C8&lt;&gt;"",IF(Sheet11!F28="ABS","A", Sheet11!F28),"")</f>
        <v/>
      </c>
      <c r="G209" s="61" t="str">
        <f>IF(C8&lt;&gt;"",IF(Sheet11!H28="ABS","A", Sheet11!H28),"")</f>
        <v/>
      </c>
      <c r="H209" s="61" t="str">
        <f>IF(C8&lt;&gt;"",IF(Sheet11!J28="ABS","A", Sheet11!J28),"")</f>
        <v/>
      </c>
      <c r="I209" s="61" t="str">
        <f>IF(C8&lt;&gt;"",IF(Sheet11!J28="ABS","A",SUM(Sheet11!H28,Sheet11!J28)),"")</f>
        <v/>
      </c>
      <c r="J209" s="61" t="str">
        <f>IF(C8&lt;&gt;"",IF(Sheet11!N28="ABS","A", Sheet11!N28),"")</f>
        <v/>
      </c>
      <c r="K209" t="str">
        <f>IF(C21&lt;&gt;"",IF(Sheet1!O17=50,1,IF(Sheet1!O17=100,2,IF(Sheet1!O17=150,3,IF(Sheet1!O17=200,4)))),"")</f>
        <v/>
      </c>
      <c r="L209" t="str">
        <f>IF(C209&lt;&gt;"",L2,"")</f>
        <v/>
      </c>
    </row>
    <row r="210" spans="1:12">
      <c r="A210" t="str">
        <f>IF(C210&lt;&gt;"",A2,"")</f>
        <v/>
      </c>
      <c r="B210" t="str">
        <f>IF(C210&lt;&gt;"",B2,"")</f>
        <v/>
      </c>
      <c r="C210" t="str">
        <f>IF(Sheet11!B29&lt;&gt;"",Sheet11!B29,"")</f>
        <v/>
      </c>
      <c r="D210" t="str">
        <f>IF(C210&lt;&gt;"",D2,"")</f>
        <v/>
      </c>
      <c r="E210" s="61" t="str">
        <f>IF(C9&lt;&gt;"",IF(Sheet11!D29="ABS",0,Sheet11!D29),"")</f>
        <v/>
      </c>
      <c r="F210" s="61" t="str">
        <f>IF(C9&lt;&gt;"",IF(Sheet11!F29="ABS","A", Sheet11!F29),"")</f>
        <v/>
      </c>
      <c r="G210" s="61" t="str">
        <f>IF(C9&lt;&gt;"",IF(Sheet11!H29="ABS","A", Sheet11!H29),"")</f>
        <v/>
      </c>
      <c r="H210" s="61" t="str">
        <f>IF(C9&lt;&gt;"",IF(Sheet11!J29="ABS","A", Sheet11!J29),"")</f>
        <v/>
      </c>
      <c r="I210" s="61" t="str">
        <f>IF(C9&lt;&gt;"",IF(Sheet11!J29="ABS","A",SUM(Sheet11!H29,Sheet11!J29)),"")</f>
        <v/>
      </c>
      <c r="J210" s="61" t="str">
        <f>IF(C9&lt;&gt;"",IF(Sheet11!N29="ABS","A", Sheet11!N29),"")</f>
        <v/>
      </c>
      <c r="K210" t="str">
        <f>IF(C21&lt;&gt;"",IF(Sheet1!O17=50,1,IF(Sheet1!O17=100,2,IF(Sheet1!O17=150,3,IF(Sheet1!O17=200,4)))),"")</f>
        <v/>
      </c>
      <c r="L210" t="str">
        <f>IF(C210&lt;&gt;"",L2,"")</f>
        <v/>
      </c>
    </row>
    <row r="211" spans="1:12">
      <c r="A211" t="str">
        <f>IF(C211&lt;&gt;"",A2,"")</f>
        <v/>
      </c>
      <c r="B211" t="str">
        <f>IF(C211&lt;&gt;"",B2,"")</f>
        <v/>
      </c>
      <c r="C211" t="str">
        <f>IF(Sheet11!B30&lt;&gt;"",Sheet11!B30,"")</f>
        <v/>
      </c>
      <c r="D211" t="str">
        <f>IF(C211&lt;&gt;"",D2,"")</f>
        <v/>
      </c>
      <c r="E211" s="61" t="str">
        <f>IF(C10&lt;&gt;"",IF(Sheet11!D30="ABS",0,Sheet11!D30),"")</f>
        <v/>
      </c>
      <c r="F211" s="61" t="str">
        <f>IF(C10&lt;&gt;"",IF(Sheet11!F30="ABS","A", Sheet11!F30),"")</f>
        <v/>
      </c>
      <c r="G211" s="61" t="str">
        <f>IF(C10&lt;&gt;"",IF(Sheet11!H30="ABS","A", Sheet11!H30),"")</f>
        <v/>
      </c>
      <c r="H211" s="61" t="str">
        <f>IF(C10&lt;&gt;"",IF(Sheet11!J30="ABS","A", Sheet11!J30),"")</f>
        <v/>
      </c>
      <c r="I211" s="61" t="str">
        <f>IF(C10&lt;&gt;"",IF(Sheet11!J30="ABS","A",SUM(Sheet11!H30,Sheet11!J30)),"")</f>
        <v/>
      </c>
      <c r="J211" s="61" t="str">
        <f>IF(C10&lt;&gt;"",IF(Sheet11!N30="ABS","A", Sheet11!N30),"")</f>
        <v/>
      </c>
      <c r="K211" t="str">
        <f>IF(C21&lt;&gt;"",IF(Sheet1!O17=50,1,IF(Sheet1!O17=100,2,IF(Sheet1!O17=150,3,IF(Sheet1!O17=200,4)))),"")</f>
        <v/>
      </c>
      <c r="L211" t="str">
        <f>IF(C211&lt;&gt;"",L2,"")</f>
        <v/>
      </c>
    </row>
    <row r="212" spans="1:12">
      <c r="A212" t="str">
        <f>IF(C212&lt;&gt;"",A2,"")</f>
        <v/>
      </c>
      <c r="B212" t="str">
        <f>IF(C212&lt;&gt;"",B2,"")</f>
        <v/>
      </c>
      <c r="C212" t="str">
        <f>IF(Sheet11!B31&lt;&gt;"",Sheet11!B31,"")</f>
        <v/>
      </c>
      <c r="D212" t="str">
        <f>IF(C212&lt;&gt;"",D2,"")</f>
        <v/>
      </c>
      <c r="E212" s="61" t="str">
        <f>IF(C11&lt;&gt;"",IF(Sheet11!D31="ABS",0,Sheet11!D31),"")</f>
        <v/>
      </c>
      <c r="F212" s="61" t="str">
        <f>IF(C11&lt;&gt;"",IF(Sheet11!F31="ABS","A", Sheet11!F31),"")</f>
        <v/>
      </c>
      <c r="G212" s="61" t="str">
        <f>IF(C11&lt;&gt;"",IF(Sheet11!H31="ABS","A", Sheet11!H31),"")</f>
        <v/>
      </c>
      <c r="H212" s="61" t="str">
        <f>IF(C11&lt;&gt;"",IF(Sheet11!J31="ABS","A", Sheet11!J31),"")</f>
        <v/>
      </c>
      <c r="I212" s="61" t="str">
        <f>IF(C11&lt;&gt;"",IF(Sheet11!J31="ABS","A",SUM(Sheet11!H31,Sheet11!J31)),"")</f>
        <v/>
      </c>
      <c r="J212" s="61" t="str">
        <f>IF(C11&lt;&gt;"",IF(Sheet11!N31="ABS","A", Sheet11!N31),"")</f>
        <v/>
      </c>
      <c r="K212" t="str">
        <f>IF(C21&lt;&gt;"",IF(Sheet1!O17=50,1,IF(Sheet1!O17=100,2,IF(Sheet1!O17=150,3,IF(Sheet1!O17=200,4)))),"")</f>
        <v/>
      </c>
      <c r="L212" t="str">
        <f>IF(C212&lt;&gt;"",L2,"")</f>
        <v/>
      </c>
    </row>
    <row r="213" spans="1:12">
      <c r="A213" t="str">
        <f>IF(C213&lt;&gt;"",A2,"")</f>
        <v/>
      </c>
      <c r="B213" t="str">
        <f>IF(C213&lt;&gt;"",B2,"")</f>
        <v/>
      </c>
      <c r="C213" t="str">
        <f>IF(Sheet11!B32&lt;&gt;"",Sheet11!B32,"")</f>
        <v/>
      </c>
      <c r="D213" t="str">
        <f>IF(C213&lt;&gt;"",D2,"")</f>
        <v/>
      </c>
      <c r="E213" s="61" t="str">
        <f>IF(C12&lt;&gt;"",IF(Sheet11!D32="ABS",0,Sheet11!D32),"")</f>
        <v/>
      </c>
      <c r="F213" s="61" t="str">
        <f>IF(C12&lt;&gt;"",IF(Sheet11!F32="ABS","A", Sheet11!F32),"")</f>
        <v/>
      </c>
      <c r="G213" s="61" t="str">
        <f>IF(C12&lt;&gt;"",IF(Sheet11!H32="ABS","A", Sheet11!H32),"")</f>
        <v/>
      </c>
      <c r="H213" s="61" t="str">
        <f>IF(C12&lt;&gt;"",IF(Sheet11!J32="ABS","A", Sheet11!J32),"")</f>
        <v/>
      </c>
      <c r="I213" s="61" t="str">
        <f>IF(C12&lt;&gt;"",IF(Sheet11!J32="ABS","A",SUM(Sheet11!H32,Sheet11!J32)),"")</f>
        <v/>
      </c>
      <c r="J213" s="61" t="str">
        <f>IF(C12&lt;&gt;"",IF(Sheet11!N32="ABS","A", Sheet11!N32),"")</f>
        <v/>
      </c>
      <c r="K213" t="str">
        <f>IF(C21&lt;&gt;"",IF(Sheet1!O17=50,1,IF(Sheet1!O17=100,2,IF(Sheet1!O17=150,3,IF(Sheet1!O17=200,4)))),"")</f>
        <v/>
      </c>
      <c r="L213" t="str">
        <f>IF(C213&lt;&gt;"",L2,"")</f>
        <v/>
      </c>
    </row>
    <row r="214" spans="1:12">
      <c r="A214" t="str">
        <f>IF(C214&lt;&gt;"",A2,"")</f>
        <v/>
      </c>
      <c r="B214" t="str">
        <f>IF(C214&lt;&gt;"",B2,"")</f>
        <v/>
      </c>
      <c r="C214" t="str">
        <f>IF(Sheet11!B33&lt;&gt;"",Sheet11!B33,"")</f>
        <v/>
      </c>
      <c r="D214" t="str">
        <f>IF(C214&lt;&gt;"",D2,"")</f>
        <v/>
      </c>
      <c r="E214" s="61" t="str">
        <f>IF(C13&lt;&gt;"",IF(Sheet11!D33="ABS",0,Sheet11!D33),"")</f>
        <v/>
      </c>
      <c r="F214" s="61" t="str">
        <f>IF(C13&lt;&gt;"",IF(Sheet11!F33="ABS","A", Sheet11!F33),"")</f>
        <v/>
      </c>
      <c r="G214" s="61" t="str">
        <f>IF(C13&lt;&gt;"",IF(Sheet11!H33="ABS","A", Sheet11!H33),"")</f>
        <v/>
      </c>
      <c r="H214" s="61" t="str">
        <f>IF(C13&lt;&gt;"",IF(Sheet11!J33="ABS","A", Sheet11!J33),"")</f>
        <v/>
      </c>
      <c r="I214" s="61" t="str">
        <f>IF(C13&lt;&gt;"",IF(Sheet11!J33="ABS","A",SUM(Sheet11!H33,Sheet11!J33)),"")</f>
        <v/>
      </c>
      <c r="J214" s="61" t="str">
        <f>IF(C13&lt;&gt;"",IF(Sheet11!N33="ABS","A", Sheet11!N33),"")</f>
        <v/>
      </c>
      <c r="K214" t="str">
        <f>IF(C21&lt;&gt;"",IF(Sheet1!O17=50,1,IF(Sheet1!O17=100,2,IF(Sheet1!O17=150,3,IF(Sheet1!O17=200,4)))),"")</f>
        <v/>
      </c>
      <c r="L214" t="str">
        <f>IF(C214&lt;&gt;"",L2,"")</f>
        <v/>
      </c>
    </row>
    <row r="215" spans="1:12">
      <c r="A215" t="str">
        <f>IF(C215&lt;&gt;"",A2,"")</f>
        <v/>
      </c>
      <c r="B215" t="str">
        <f>IF(C215&lt;&gt;"",B2,"")</f>
        <v/>
      </c>
      <c r="C215" t="str">
        <f>IF(Sheet11!B34&lt;&gt;"",Sheet11!B34,"")</f>
        <v/>
      </c>
      <c r="D215" t="str">
        <f>IF(C215&lt;&gt;"",D2,"")</f>
        <v/>
      </c>
      <c r="E215" s="61" t="str">
        <f>IF(C14&lt;&gt;"",IF(Sheet11!D34="ABS",0,Sheet11!D34),"")</f>
        <v/>
      </c>
      <c r="F215" s="61" t="str">
        <f>IF(C14&lt;&gt;"",IF(Sheet11!F34="ABS","A", Sheet11!F34),"")</f>
        <v/>
      </c>
      <c r="G215" s="61" t="str">
        <f>IF(C14&lt;&gt;"",IF(Sheet11!H34="ABS","A", Sheet11!H34),"")</f>
        <v/>
      </c>
      <c r="H215" s="61" t="str">
        <f>IF(C14&lt;&gt;"",IF(Sheet11!J34="ABS","A", Sheet11!J34),"")</f>
        <v/>
      </c>
      <c r="I215" s="61" t="str">
        <f>IF(C14&lt;&gt;"",IF(Sheet11!J34="ABS","A",SUM(Sheet11!H34,Sheet11!J34)),"")</f>
        <v/>
      </c>
      <c r="J215" s="61" t="str">
        <f>IF(C14&lt;&gt;"",IF(Sheet11!N34="ABS","A", Sheet11!N34),"")</f>
        <v/>
      </c>
      <c r="K215" t="str">
        <f>IF(C21&lt;&gt;"",IF(Sheet1!O17=50,1,IF(Sheet1!O17=100,2,IF(Sheet1!O17=150,3,IF(Sheet1!O17=200,4)))),"")</f>
        <v/>
      </c>
      <c r="L215" t="str">
        <f>IF(C215&lt;&gt;"",L2,"")</f>
        <v/>
      </c>
    </row>
    <row r="216" spans="1:12">
      <c r="A216" t="str">
        <f>IF(C216&lt;&gt;"",A2,"")</f>
        <v/>
      </c>
      <c r="B216" t="str">
        <f>IF(C216&lt;&gt;"",B2,"")</f>
        <v/>
      </c>
      <c r="C216" t="str">
        <f>IF(Sheet11!B35&lt;&gt;"",Sheet11!B35,"")</f>
        <v/>
      </c>
      <c r="D216" t="str">
        <f>IF(C216&lt;&gt;"",D2,"")</f>
        <v/>
      </c>
      <c r="E216" s="61" t="str">
        <f>IF(C15&lt;&gt;"",IF(Sheet11!D35="ABS",0,Sheet11!D35),"")</f>
        <v/>
      </c>
      <c r="F216" s="61" t="str">
        <f>IF(C15&lt;&gt;"",IF(Sheet11!F35="ABS","A", Sheet11!F35),"")</f>
        <v/>
      </c>
      <c r="G216" s="61" t="str">
        <f>IF(C15&lt;&gt;"",IF(Sheet11!H35="ABS","A", Sheet11!H35),"")</f>
        <v/>
      </c>
      <c r="H216" s="61" t="str">
        <f>IF(C15&lt;&gt;"",IF(Sheet11!J35="ABS","A", Sheet11!J35),"")</f>
        <v/>
      </c>
      <c r="I216" s="61" t="str">
        <f>IF(C15&lt;&gt;"",IF(Sheet11!J35="ABS","A",SUM(Sheet11!H35,Sheet11!J35)),"")</f>
        <v/>
      </c>
      <c r="J216" s="61" t="str">
        <f>IF(C15&lt;&gt;"",IF(Sheet11!N35="ABS","A", Sheet11!N35),"")</f>
        <v/>
      </c>
      <c r="K216" t="str">
        <f>IF(C21&lt;&gt;"",IF(Sheet1!O17=50,1,IF(Sheet1!O17=100,2,IF(Sheet1!O17=150,3,IF(Sheet1!O17=200,4)))),"")</f>
        <v/>
      </c>
      <c r="L216" t="str">
        <f>IF(C216&lt;&gt;"",L2,"")</f>
        <v/>
      </c>
    </row>
    <row r="217" spans="1:12">
      <c r="A217" t="str">
        <f>IF(C217&lt;&gt;"",A2,"")</f>
        <v/>
      </c>
      <c r="B217" t="str">
        <f>IF(C217&lt;&gt;"",B2,"")</f>
        <v/>
      </c>
      <c r="C217" t="str">
        <f>IF(Sheet11!B36&lt;&gt;"",Sheet11!B36,"")</f>
        <v/>
      </c>
      <c r="D217" t="str">
        <f>IF(C217&lt;&gt;"",D2,"")</f>
        <v/>
      </c>
      <c r="E217" s="61" t="str">
        <f>IF(C16&lt;&gt;"",IF(Sheet11!D36="ABS",0,Sheet11!D36),"")</f>
        <v/>
      </c>
      <c r="F217" s="61" t="str">
        <f>IF(C16&lt;&gt;"",IF(Sheet11!F36="ABS","A", Sheet11!F36),"")</f>
        <v/>
      </c>
      <c r="G217" s="61" t="str">
        <f>IF(C16&lt;&gt;"",IF(Sheet11!H36="ABS","A", Sheet11!H36),"")</f>
        <v/>
      </c>
      <c r="H217" s="61" t="str">
        <f>IF(C16&lt;&gt;"",IF(Sheet11!J36="ABS","A", Sheet11!J36),"")</f>
        <v/>
      </c>
      <c r="I217" s="61" t="str">
        <f>IF(C16&lt;&gt;"",IF(Sheet11!J36="ABS","A",SUM(Sheet11!H36,Sheet11!J36)),"")</f>
        <v/>
      </c>
      <c r="J217" s="61" t="str">
        <f>IF(C16&lt;&gt;"",IF(Sheet11!N36="ABS","A", Sheet11!N36),"")</f>
        <v/>
      </c>
      <c r="K217" t="str">
        <f>IF(C21&lt;&gt;"",IF(Sheet1!O17=50,1,IF(Sheet1!O17=100,2,IF(Sheet1!O17=150,3,IF(Sheet1!O17=200,4)))),"")</f>
        <v/>
      </c>
      <c r="L217" t="str">
        <f>IF(C217&lt;&gt;"",L2,"")</f>
        <v/>
      </c>
    </row>
    <row r="218" spans="1:12">
      <c r="A218" t="str">
        <f>IF(C218&lt;&gt;"",A2,"")</f>
        <v/>
      </c>
      <c r="B218" t="str">
        <f>IF(C218&lt;&gt;"",B2,"")</f>
        <v/>
      </c>
      <c r="C218" t="str">
        <f>IF(Sheet11!B37&lt;&gt;"",Sheet11!B37,"")</f>
        <v/>
      </c>
      <c r="D218" t="str">
        <f>IF(C218&lt;&gt;"",D2,"")</f>
        <v/>
      </c>
      <c r="E218" s="61" t="str">
        <f>IF(C17&lt;&gt;"",IF(Sheet11!D37="ABS",0,Sheet11!D37),"")</f>
        <v/>
      </c>
      <c r="F218" s="61" t="str">
        <f>IF(C17&lt;&gt;"",IF(Sheet11!F37="ABS","A", Sheet11!F37),"")</f>
        <v/>
      </c>
      <c r="G218" s="61" t="str">
        <f>IF(C17&lt;&gt;"",IF(Sheet11!H37="ABS","A", Sheet11!H37),"")</f>
        <v/>
      </c>
      <c r="H218" s="61" t="str">
        <f>IF(C17&lt;&gt;"",IF(Sheet11!J37="ABS","A", Sheet11!J37),"")</f>
        <v/>
      </c>
      <c r="I218" s="61" t="str">
        <f>IF(C17&lt;&gt;"",IF(Sheet11!J37="ABS","A",SUM(Sheet11!H37,Sheet11!J37)),"")</f>
        <v/>
      </c>
      <c r="J218" s="61" t="str">
        <f>IF(C17&lt;&gt;"",IF(Sheet11!N37="ABS","A", Sheet11!N37),"")</f>
        <v/>
      </c>
      <c r="K218" t="str">
        <f>IF(C21&lt;&gt;"",IF(Sheet1!O17=50,1,IF(Sheet1!O17=100,2,IF(Sheet1!O17=150,3,IF(Sheet1!O17=200,4)))),"")</f>
        <v/>
      </c>
      <c r="L218" t="str">
        <f>IF(C218&lt;&gt;"",L2,"")</f>
        <v/>
      </c>
    </row>
    <row r="219" spans="1:12">
      <c r="A219" t="str">
        <f>IF(C219&lt;&gt;"",A2,"")</f>
        <v/>
      </c>
      <c r="B219" t="str">
        <f>IF(C219&lt;&gt;"",B2,"")</f>
        <v/>
      </c>
      <c r="C219" t="str">
        <f>IF(Sheet11!B38&lt;&gt;"",Sheet11!B38,"")</f>
        <v/>
      </c>
      <c r="D219" t="str">
        <f>IF(C219&lt;&gt;"",D2,"")</f>
        <v/>
      </c>
      <c r="E219" s="61" t="str">
        <f>IF(C18&lt;&gt;"",IF(Sheet11!D38="ABS",0,Sheet11!D38),"")</f>
        <v/>
      </c>
      <c r="F219" s="61" t="str">
        <f>IF(C18&lt;&gt;"",IF(Sheet11!F38="ABS","A", Sheet11!F38),"")</f>
        <v/>
      </c>
      <c r="G219" s="61" t="str">
        <f>IF(C18&lt;&gt;"",IF(Sheet11!H38="ABS","A", Sheet11!H38),"")</f>
        <v/>
      </c>
      <c r="H219" s="61" t="str">
        <f>IF(C18&lt;&gt;"",IF(Sheet11!J38="ABS","A", Sheet11!J38),"")</f>
        <v/>
      </c>
      <c r="I219" s="61" t="str">
        <f>IF(C18&lt;&gt;"",IF(Sheet11!J38="ABS","A",SUM(Sheet11!H38,Sheet11!J38)),"")</f>
        <v/>
      </c>
      <c r="J219" s="61" t="str">
        <f>IF(C18&lt;&gt;"",IF(Sheet11!N38="ABS","A", Sheet11!N38),"")</f>
        <v/>
      </c>
      <c r="K219" t="str">
        <f>IF(C21&lt;&gt;"",IF(Sheet1!O17=50,1,IF(Sheet1!O17=100,2,IF(Sheet1!O17=150,3,IF(Sheet1!O17=200,4)))),"")</f>
        <v/>
      </c>
      <c r="L219" t="str">
        <f>IF(C219&lt;&gt;"",L2,"")</f>
        <v/>
      </c>
    </row>
    <row r="220" spans="1:12">
      <c r="A220" t="str">
        <f>IF(C220&lt;&gt;"",A2,"")</f>
        <v/>
      </c>
      <c r="B220" t="str">
        <f>IF(C220&lt;&gt;"",B2,"")</f>
        <v/>
      </c>
      <c r="C220" t="str">
        <f>IF(Sheet11!B39&lt;&gt;"",Sheet11!B39,"")</f>
        <v/>
      </c>
      <c r="D220" t="str">
        <f>IF(C220&lt;&gt;"",D2,"")</f>
        <v/>
      </c>
      <c r="E220" s="61" t="str">
        <f>IF(C19&lt;&gt;"",IF(Sheet11!D39="ABS",0,Sheet11!D39),"")</f>
        <v/>
      </c>
      <c r="F220" s="61" t="str">
        <f>IF(C19&lt;&gt;"",IF(Sheet11!F39="ABS","A", Sheet11!F39),"")</f>
        <v/>
      </c>
      <c r="G220" s="61" t="str">
        <f>IF(C19&lt;&gt;"",IF(Sheet11!H39="ABS","A", Sheet11!H39),"")</f>
        <v/>
      </c>
      <c r="H220" s="61" t="str">
        <f>IF(C19&lt;&gt;"",IF(Sheet11!J39="ABS","A", Sheet11!J39),"")</f>
        <v/>
      </c>
      <c r="I220" s="61" t="str">
        <f>IF(C19&lt;&gt;"",IF(Sheet11!J39="ABS","A",SUM(Sheet11!H39,Sheet11!J39)),"")</f>
        <v/>
      </c>
      <c r="J220" s="61" t="str">
        <f>IF(C19&lt;&gt;"",IF(Sheet11!N39="ABS","A", Sheet11!N39),"")</f>
        <v/>
      </c>
      <c r="K220" t="str">
        <f>IF(C21&lt;&gt;"",IF(Sheet1!O17=50,1,IF(Sheet1!O17=100,2,IF(Sheet1!O17=150,3,IF(Sheet1!O17=200,4)))),"")</f>
        <v/>
      </c>
      <c r="L220" t="str">
        <f>IF(C220&lt;&gt;"",L2,"")</f>
        <v/>
      </c>
    </row>
    <row r="221" spans="1:12">
      <c r="A221" t="str">
        <f>IF(C221&lt;&gt;"",A2,"")</f>
        <v/>
      </c>
      <c r="B221" t="str">
        <f>IF(C221&lt;&gt;"",B2,"")</f>
        <v/>
      </c>
      <c r="C221" t="str">
        <f>IF(Sheet11!B40&lt;&gt;"",Sheet11!B40,"")</f>
        <v/>
      </c>
      <c r="D221" t="str">
        <f>IF(C221&lt;&gt;"",D2,"")</f>
        <v/>
      </c>
      <c r="E221" s="61" t="str">
        <f>IF(C20&lt;&gt;"",IF(Sheet11!D40="ABS",0,Sheet11!D40),"")</f>
        <v/>
      </c>
      <c r="F221" s="61" t="str">
        <f>IF(C20&lt;&gt;"",IF(Sheet11!F40="ABS","A", Sheet11!F40),"")</f>
        <v/>
      </c>
      <c r="G221" s="61" t="str">
        <f>IF(C20&lt;&gt;"",IF(Sheet11!H40="ABS","A", Sheet11!H40),"")</f>
        <v/>
      </c>
      <c r="H221" s="61" t="str">
        <f>IF(C20&lt;&gt;"",IF(Sheet11!J40="ABS","A", Sheet11!J40),"")</f>
        <v/>
      </c>
      <c r="I221" s="61" t="str">
        <f>IF(C20&lt;&gt;"",IF(Sheet11!J40="ABS","A",SUM(Sheet11!H40,Sheet11!J40)),"")</f>
        <v/>
      </c>
      <c r="J221" s="61" t="str">
        <f>IF(C20&lt;&gt;"",IF(Sheet11!N40="ABS","A", Sheet11!N40),"")</f>
        <v/>
      </c>
      <c r="K221" t="str">
        <f>IF(C21&lt;&gt;"",IF(Sheet1!O17=50,1,IF(Sheet1!O17=100,2,IF(Sheet1!O17=150,3,IF(Sheet1!O17=200,4)))),"")</f>
        <v/>
      </c>
      <c r="L221" t="str">
        <f>IF(C221&lt;&gt;"",L2,"")</f>
        <v/>
      </c>
    </row>
    <row r="222" spans="1:12">
      <c r="F222" s="61"/>
    </row>
    <row r="224" spans="1:12">
      <c r="A224" t="str">
        <f>IF(C224&lt;&gt;"",A2,"")</f>
        <v/>
      </c>
      <c r="B224" t="str">
        <f>IF(C224&lt;&gt;"",B2,"")</f>
        <v/>
      </c>
      <c r="C224" t="str">
        <f>IF(Sheet11!B43&lt;&gt;"",Sheet11!B43,"")</f>
        <v/>
      </c>
    </row>
  </sheetData>
  <sheetProtection password="F5D8"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CY62"/>
  <sheetViews>
    <sheetView topLeftCell="A6" zoomScaleNormal="100" workbookViewId="0">
      <selection activeCell="M8" sqref="M8:P8"/>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(20*O17)/100</f>
        <v>10</v>
      </c>
      <c r="F17" s="112" t="s">
        <v>8</v>
      </c>
      <c r="G17" s="27">
        <f>(30*O17)/100</f>
        <v>15</v>
      </c>
      <c r="H17" s="112" t="s">
        <v>8</v>
      </c>
      <c r="I17" s="27">
        <f>(30*O17)/100</f>
        <v>15</v>
      </c>
      <c r="J17" s="112" t="s">
        <v>8</v>
      </c>
      <c r="K17" s="27">
        <f>(20*O17)/100</f>
        <v>10</v>
      </c>
      <c r="L17" s="112" t="s">
        <v>8</v>
      </c>
      <c r="M17" s="27">
        <f>(I17+K17)</f>
        <v>25</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151"/>
      <c r="E28" s="152"/>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151"/>
      <c r="E29" s="152"/>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151"/>
      <c r="E30" s="152"/>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151"/>
      <c r="E31" s="152"/>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151"/>
      <c r="E32" s="152"/>
      <c r="F32" s="151"/>
      <c r="G32" s="152"/>
      <c r="H32" s="151"/>
      <c r="I32" s="152"/>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151"/>
      <c r="E33" s="152"/>
      <c r="F33" s="151"/>
      <c r="G33" s="152"/>
      <c r="H33" s="151"/>
      <c r="I33" s="152"/>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151"/>
      <c r="E34" s="152"/>
      <c r="F34" s="151"/>
      <c r="G34" s="152"/>
      <c r="H34" s="151"/>
      <c r="I34" s="152"/>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151"/>
      <c r="E35" s="152"/>
      <c r="F35" s="151"/>
      <c r="G35" s="152"/>
      <c r="H35" s="151"/>
      <c r="I35" s="152"/>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151"/>
      <c r="E36" s="152"/>
      <c r="F36" s="151"/>
      <c r="G36" s="152"/>
      <c r="H36" s="151"/>
      <c r="I36" s="152"/>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151"/>
      <c r="E37" s="152"/>
      <c r="F37" s="151"/>
      <c r="G37" s="152"/>
      <c r="H37" s="151"/>
      <c r="I37" s="152"/>
      <c r="J37" s="151"/>
      <c r="K37" s="152"/>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151"/>
      <c r="E38" s="152"/>
      <c r="F38" s="151"/>
      <c r="G38" s="152"/>
      <c r="H38" s="151"/>
      <c r="I38" s="152"/>
      <c r="J38" s="151"/>
      <c r="K38" s="152"/>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151"/>
      <c r="E39" s="152"/>
      <c r="F39" s="151"/>
      <c r="G39" s="152"/>
      <c r="H39" s="151"/>
      <c r="I39" s="152"/>
      <c r="J39" s="151"/>
      <c r="K39" s="152"/>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151"/>
      <c r="E40" s="152"/>
      <c r="F40" s="151"/>
      <c r="G40" s="152"/>
      <c r="H40" s="151"/>
      <c r="I40" s="152"/>
      <c r="J40" s="151"/>
      <c r="K40" s="152"/>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38913" r:id="rId3"/>
    <oleObject progId="PBrush" shapeId="3891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topLeftCell="A5" zoomScaleNormal="100" workbookViewId="0">
      <selection activeCell="M8" sqref="M8:P8"/>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(20*O17)/100</f>
        <v>10</v>
      </c>
      <c r="F17" s="112" t="s">
        <v>8</v>
      </c>
      <c r="G17" s="27">
        <f>(30*O17)/100</f>
        <v>15</v>
      </c>
      <c r="H17" s="112" t="s">
        <v>8</v>
      </c>
      <c r="I17" s="27">
        <f>(30*O17)/100</f>
        <v>15</v>
      </c>
      <c r="J17" s="112" t="s">
        <v>8</v>
      </c>
      <c r="K17" s="27">
        <f>(20*O17)/100</f>
        <v>10</v>
      </c>
      <c r="L17" s="112" t="s">
        <v>8</v>
      </c>
      <c r="M17" s="27">
        <f>(I17+K17)</f>
        <v>25</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J21&lt;&gt;"",OR(H21&lt;=I17,H21="ABS"),OR(J21&lt;=K17,J21="ABS")),IF(AND(J21="ABS"),"ABS",IF(SUM(D21:J21)=0,"ZERO",SUM(H21,J21))),"")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151"/>
      <c r="E28" s="152"/>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151"/>
      <c r="E29" s="152"/>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151"/>
      <c r="E30" s="152"/>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151"/>
      <c r="E31" s="152"/>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151"/>
      <c r="E32" s="152"/>
      <c r="F32" s="151"/>
      <c r="G32" s="152"/>
      <c r="H32" s="151"/>
      <c r="I32" s="152"/>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151"/>
      <c r="E33" s="152"/>
      <c r="F33" s="151"/>
      <c r="G33" s="152"/>
      <c r="H33" s="151"/>
      <c r="I33" s="152"/>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151"/>
      <c r="E34" s="152"/>
      <c r="F34" s="151"/>
      <c r="G34" s="152"/>
      <c r="H34" s="151"/>
      <c r="I34" s="152"/>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151"/>
      <c r="E35" s="152"/>
      <c r="F35" s="151"/>
      <c r="G35" s="152"/>
      <c r="H35" s="151"/>
      <c r="I35" s="152"/>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151"/>
      <c r="E36" s="152"/>
      <c r="F36" s="151"/>
      <c r="G36" s="152"/>
      <c r="H36" s="151"/>
      <c r="I36" s="152"/>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151"/>
      <c r="E37" s="152"/>
      <c r="F37" s="151"/>
      <c r="G37" s="152"/>
      <c r="H37" s="151"/>
      <c r="I37" s="152"/>
      <c r="J37" s="151"/>
      <c r="K37" s="152"/>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151"/>
      <c r="E38" s="152"/>
      <c r="F38" s="151"/>
      <c r="G38" s="152"/>
      <c r="H38" s="151"/>
      <c r="I38" s="152"/>
      <c r="J38" s="151"/>
      <c r="K38" s="152"/>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151"/>
      <c r="E39" s="152"/>
      <c r="F39" s="151"/>
      <c r="G39" s="152"/>
      <c r="H39" s="151"/>
      <c r="I39" s="152"/>
      <c r="J39" s="151"/>
      <c r="K39" s="152"/>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151"/>
      <c r="E40" s="152"/>
      <c r="F40" s="151"/>
      <c r="G40" s="152"/>
      <c r="H40" s="151"/>
      <c r="I40" s="152"/>
      <c r="J40" s="151"/>
      <c r="K40" s="152"/>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39937" r:id="rId3"/>
    <oleObject progId="PBrush" shapeId="39938"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topLeftCell="A6" zoomScaleNormal="100" workbookViewId="0">
      <selection activeCell="M8" sqref="M8:P8"/>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5</v>
      </c>
      <c r="F17" s="112" t="s">
        <v>8</v>
      </c>
      <c r="G17" s="27">
        <f>(30*O17)/100</f>
        <v>15</v>
      </c>
      <c r="H17" s="112" t="s">
        <v>8</v>
      </c>
      <c r="I17" s="27">
        <f>(30*O17)/100</f>
        <v>15</v>
      </c>
      <c r="J17" s="112" t="s">
        <v>8</v>
      </c>
      <c r="K17" s="27">
        <f>(20*O17)/100</f>
        <v>10</v>
      </c>
      <c r="L17" s="112" t="s">
        <v>8</v>
      </c>
      <c r="M17" s="27">
        <f>(I17+K17)</f>
        <v>25</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0961" r:id="rId3"/>
    <oleObject progId="PBrush" shapeId="40962"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(20*O17)/100</f>
        <v>10</v>
      </c>
      <c r="F17" s="112" t="s">
        <v>8</v>
      </c>
      <c r="G17" s="27">
        <f>(30*O17)/100</f>
        <v>15</v>
      </c>
      <c r="H17" s="112" t="s">
        <v>8</v>
      </c>
      <c r="I17" s="27">
        <f>(30*O17)/100</f>
        <v>15</v>
      </c>
      <c r="J17" s="112" t="s">
        <v>8</v>
      </c>
      <c r="K17" s="27">
        <f>(20*O17)/100</f>
        <v>10</v>
      </c>
      <c r="L17" s="112" t="s">
        <v>8</v>
      </c>
      <c r="M17" s="27">
        <f>(I17+K17)</f>
        <v>25</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1985" r:id="rId3"/>
    <oleObject progId="PBrush" shapeId="41986"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(20*O17)/100</f>
        <v>10</v>
      </c>
      <c r="F17" s="112" t="s">
        <v>8</v>
      </c>
      <c r="G17" s="27">
        <f>(30*O17)/100</f>
        <v>15</v>
      </c>
      <c r="H17" s="112" t="s">
        <v>8</v>
      </c>
      <c r="I17" s="27">
        <f>(30*O17)/100</f>
        <v>15</v>
      </c>
      <c r="J17" s="112" t="s">
        <v>8</v>
      </c>
      <c r="K17" s="27">
        <f>(20*O17)/100</f>
        <v>10</v>
      </c>
      <c r="L17" s="112" t="s">
        <v>8</v>
      </c>
      <c r="M17" s="27">
        <f>(I17+K17)</f>
        <v>25</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30"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3009" r:id="rId3"/>
    <oleObject progId="PBrush" shapeId="43010"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 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 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4033" r:id="rId3"/>
    <oleObject progId="PBrush" shapeId="44034"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30"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5057" r:id="rId3"/>
    <oleObject progId="PBrush" shapeId="45058"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09"/>
      <c r="B1" s="212" t="s">
        <v>179</v>
      </c>
      <c r="C1" s="212"/>
      <c r="D1" s="212"/>
      <c r="E1" s="212"/>
      <c r="F1" s="212"/>
      <c r="G1" s="212"/>
      <c r="H1" s="212"/>
      <c r="I1" s="212"/>
      <c r="J1" s="212"/>
      <c r="K1" s="212"/>
      <c r="L1" s="212"/>
      <c r="M1" s="212"/>
      <c r="N1" s="212"/>
      <c r="O1" s="202"/>
      <c r="P1" s="202"/>
      <c r="Q1" s="202"/>
      <c r="R1" s="196" t="s">
        <v>144</v>
      </c>
      <c r="S1" s="197"/>
      <c r="T1" s="198"/>
      <c r="U1" s="175" t="s">
        <v>129</v>
      </c>
      <c r="V1" s="176"/>
      <c r="W1" s="176"/>
      <c r="X1" s="177"/>
      <c r="Y1" s="105"/>
      <c r="Z1" s="105"/>
      <c r="AA1" s="105"/>
    </row>
    <row r="2" spans="1:35" s="117" customFormat="1" ht="12" customHeight="1" thickBot="1">
      <c r="A2" s="209"/>
      <c r="B2" s="211" t="s">
        <v>0</v>
      </c>
      <c r="C2" s="211"/>
      <c r="D2" s="211"/>
      <c r="E2" s="211"/>
      <c r="F2" s="211"/>
      <c r="G2" s="211"/>
      <c r="H2" s="211"/>
      <c r="I2" s="211"/>
      <c r="J2" s="211"/>
      <c r="K2" s="211"/>
      <c r="L2" s="211"/>
      <c r="M2" s="211"/>
      <c r="N2" s="211"/>
      <c r="O2" s="202"/>
      <c r="P2" s="202"/>
      <c r="Q2" s="202"/>
      <c r="R2" s="199"/>
      <c r="S2" s="200"/>
      <c r="T2" s="201"/>
      <c r="U2" s="169" t="s">
        <v>169</v>
      </c>
      <c r="V2" s="170"/>
      <c r="W2" s="170"/>
      <c r="X2" s="171"/>
      <c r="Y2" s="115"/>
      <c r="Z2" s="115"/>
      <c r="AA2" s="115"/>
    </row>
    <row r="3" spans="1:35" s="117" customFormat="1" ht="12" customHeight="1">
      <c r="A3" s="209"/>
      <c r="B3" s="211"/>
      <c r="C3" s="211"/>
      <c r="D3" s="211"/>
      <c r="E3" s="211"/>
      <c r="F3" s="211"/>
      <c r="G3" s="211"/>
      <c r="H3" s="211"/>
      <c r="I3" s="211"/>
      <c r="J3" s="211"/>
      <c r="K3" s="211"/>
      <c r="L3" s="211"/>
      <c r="M3" s="211"/>
      <c r="N3" s="211"/>
      <c r="O3" s="202"/>
      <c r="P3" s="202"/>
      <c r="Q3" s="202"/>
      <c r="R3" s="178" t="str">
        <f>IF(I8="", "Examination can not be left blank", "")</f>
        <v/>
      </c>
      <c r="S3" s="179"/>
      <c r="T3" s="180"/>
      <c r="U3" s="172"/>
      <c r="V3" s="173"/>
      <c r="W3" s="173"/>
      <c r="X3" s="174"/>
      <c r="Y3" s="115"/>
      <c r="Z3" s="115"/>
      <c r="AA3" s="115"/>
      <c r="AH3" s="117">
        <f>IF(R3&lt;&gt;"",1,0)</f>
        <v>0</v>
      </c>
    </row>
    <row r="4" spans="1:35" s="117" customFormat="1" ht="18" customHeight="1">
      <c r="A4" s="209"/>
      <c r="B4" s="209"/>
      <c r="C4" s="209"/>
      <c r="D4" s="202" t="s">
        <v>15</v>
      </c>
      <c r="E4" s="202"/>
      <c r="F4" s="202"/>
      <c r="G4" s="202"/>
      <c r="H4" s="202"/>
      <c r="I4" s="202"/>
      <c r="J4" s="202"/>
      <c r="K4" s="202"/>
      <c r="L4" s="209"/>
      <c r="M4" s="209"/>
      <c r="N4" s="209"/>
      <c r="O4" s="209"/>
      <c r="P4" s="209"/>
      <c r="Q4" s="202"/>
      <c r="R4" s="181" t="str">
        <f>IF(E6="", "Department can not be left blank", "")</f>
        <v/>
      </c>
      <c r="S4" s="182"/>
      <c r="T4" s="183"/>
      <c r="U4" s="172"/>
      <c r="V4" s="173"/>
      <c r="W4" s="173"/>
      <c r="X4" s="174"/>
      <c r="Y4" s="115"/>
      <c r="Z4" s="115"/>
      <c r="AA4" s="115"/>
      <c r="AH4" s="117">
        <f>IF(R4&lt;&gt;"",1,0)</f>
        <v>0</v>
      </c>
    </row>
    <row r="5" spans="1:35" s="117" customFormat="1" ht="11.25" customHeight="1">
      <c r="A5" s="209"/>
      <c r="B5" s="209"/>
      <c r="C5" s="209"/>
      <c r="D5" s="209"/>
      <c r="E5" s="209"/>
      <c r="F5" s="209"/>
      <c r="G5" s="209"/>
      <c r="H5" s="209"/>
      <c r="I5" s="209"/>
      <c r="J5" s="209"/>
      <c r="K5" s="209"/>
      <c r="L5" s="209"/>
      <c r="M5" s="209"/>
      <c r="N5" s="209"/>
      <c r="O5" s="209"/>
      <c r="P5" s="209"/>
      <c r="Q5" s="202"/>
      <c r="R5" s="181" t="str">
        <f>IF(C7="", "Program can not be left blank", "")</f>
        <v/>
      </c>
      <c r="S5" s="182"/>
      <c r="T5" s="183"/>
      <c r="U5" s="172"/>
      <c r="V5" s="173"/>
      <c r="W5" s="173"/>
      <c r="X5" s="174"/>
      <c r="Y5" s="115"/>
      <c r="Z5" s="115"/>
      <c r="AA5" s="115"/>
      <c r="AH5" s="117">
        <f t="shared" ref="AH5:AH13" si="0">IF(R5&lt;&gt;"",1,0)</f>
        <v>0</v>
      </c>
    </row>
    <row r="6" spans="1:35" s="113" customFormat="1" ht="21.95" customHeight="1">
      <c r="A6" s="208" t="s">
        <v>126</v>
      </c>
      <c r="B6" s="208"/>
      <c r="C6" s="208"/>
      <c r="D6" s="208"/>
      <c r="E6" s="206" t="str">
        <f>Sheet1!$E$6</f>
        <v>US Pakistan Centre for Advanced Studies</v>
      </c>
      <c r="F6" s="206"/>
      <c r="G6" s="206"/>
      <c r="H6" s="206"/>
      <c r="I6" s="206"/>
      <c r="J6" s="206"/>
      <c r="K6" s="206"/>
      <c r="L6" s="206"/>
      <c r="M6" s="206"/>
      <c r="N6" s="206"/>
      <c r="O6" s="206"/>
      <c r="P6" s="206"/>
      <c r="Q6" s="202"/>
      <c r="R6" s="181" t="str">
        <f>IF(B8="", "Semester can not be left blank", "")</f>
        <v/>
      </c>
      <c r="S6" s="182"/>
      <c r="T6" s="183"/>
      <c r="U6" s="184" t="s">
        <v>170</v>
      </c>
      <c r="V6" s="184"/>
      <c r="W6" s="184"/>
      <c r="X6" s="185"/>
      <c r="Y6" s="116"/>
      <c r="Z6" s="116"/>
      <c r="AA6" s="116"/>
      <c r="AH6" s="113">
        <f t="shared" si="0"/>
        <v>0</v>
      </c>
      <c r="AI6" s="117" t="str">
        <f>LEFT(E6,FIND(" ",E6))</f>
        <v xml:space="preserve">US </v>
      </c>
    </row>
    <row r="7" spans="1:35" s="113" customFormat="1" ht="21.95" customHeight="1">
      <c r="A7" s="208" t="s">
        <v>127</v>
      </c>
      <c r="B7" s="208"/>
      <c r="C7" s="210" t="str">
        <f>Sheet1!$C$7</f>
        <v>Bachelor of Business Administration</v>
      </c>
      <c r="D7" s="210"/>
      <c r="E7" s="210"/>
      <c r="F7" s="210"/>
      <c r="G7" s="210"/>
      <c r="H7" s="210"/>
      <c r="I7" s="210"/>
      <c r="J7" s="210"/>
      <c r="K7" s="210"/>
      <c r="L7" s="210"/>
      <c r="M7" s="210"/>
      <c r="N7" s="210"/>
      <c r="O7" s="210"/>
      <c r="P7" s="210"/>
      <c r="Q7" s="202"/>
      <c r="R7" s="181" t="str">
        <f>IF(D8="", "Year can not be left blank", "")</f>
        <v/>
      </c>
      <c r="S7" s="182"/>
      <c r="T7" s="183"/>
      <c r="U7" s="184"/>
      <c r="V7" s="184"/>
      <c r="W7" s="184"/>
      <c r="X7" s="185"/>
      <c r="Y7" s="116"/>
      <c r="Z7" s="116"/>
      <c r="AA7" s="116"/>
      <c r="AH7" s="113">
        <f t="shared" si="0"/>
        <v>0</v>
      </c>
    </row>
    <row r="8" spans="1:35" s="113" customFormat="1" ht="21.95" customHeight="1">
      <c r="A8" s="110" t="s">
        <v>1</v>
      </c>
      <c r="B8" s="38" t="str">
        <f>Sheet1!$B$8</f>
        <v>Third</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Second</v>
      </c>
      <c r="E8" s="194" t="s">
        <v>3</v>
      </c>
      <c r="F8" s="194"/>
      <c r="G8" s="195" t="str">
        <f>Sheet1!$G$8</f>
        <v>22BSES</v>
      </c>
      <c r="H8" s="195"/>
      <c r="I8" s="223" t="s">
        <v>111</v>
      </c>
      <c r="J8" s="223"/>
      <c r="K8" s="223"/>
      <c r="L8" s="223"/>
      <c r="M8" s="203" t="s">
        <v>356</v>
      </c>
      <c r="N8" s="203"/>
      <c r="O8" s="203"/>
      <c r="P8" s="203"/>
      <c r="Q8" s="202"/>
      <c r="R8" s="181" t="str">
        <f>IF(G8="", "Batch can not be left blank", "")</f>
        <v/>
      </c>
      <c r="S8" s="182"/>
      <c r="T8" s="183"/>
      <c r="U8" s="184"/>
      <c r="V8" s="184"/>
      <c r="W8" s="184"/>
      <c r="X8" s="185"/>
      <c r="Y8" s="116"/>
      <c r="Z8" s="116"/>
      <c r="AA8" s="116"/>
      <c r="AH8" s="113">
        <f t="shared" si="0"/>
        <v>0</v>
      </c>
    </row>
    <row r="9" spans="1:35" s="113" customFormat="1" ht="21.95" customHeight="1">
      <c r="A9" s="110" t="s">
        <v>4</v>
      </c>
      <c r="B9" s="206" t="str">
        <f>Sheet1!$B$9</f>
        <v xml:space="preserve">Environmental Fluid Mechanics </v>
      </c>
      <c r="C9" s="224"/>
      <c r="D9" s="224"/>
      <c r="E9" s="224"/>
      <c r="F9" s="224"/>
      <c r="G9" s="224"/>
      <c r="H9" s="224"/>
      <c r="I9" s="224"/>
      <c r="J9" s="224"/>
      <c r="K9" s="224"/>
      <c r="L9" s="204" t="s">
        <v>5</v>
      </c>
      <c r="M9" s="205"/>
      <c r="N9" s="205"/>
      <c r="O9" s="193" t="s">
        <v>254</v>
      </c>
      <c r="P9" s="193"/>
      <c r="Q9" s="202"/>
      <c r="R9" s="181" t="str">
        <f>IF(M8="", "Exams Month can not be left blank", "")</f>
        <v/>
      </c>
      <c r="S9" s="182"/>
      <c r="T9" s="183"/>
      <c r="U9" s="184"/>
      <c r="V9" s="184"/>
      <c r="W9" s="184"/>
      <c r="X9" s="185"/>
      <c r="Y9" s="116"/>
      <c r="Z9" s="116"/>
      <c r="AA9" s="116"/>
      <c r="AH9" s="113">
        <f t="shared" si="0"/>
        <v>0</v>
      </c>
    </row>
    <row r="10" spans="1:35" s="113" customFormat="1" ht="21.95" customHeight="1">
      <c r="A10" s="208" t="s">
        <v>123</v>
      </c>
      <c r="B10" s="208"/>
      <c r="C10" s="207" t="s">
        <v>240</v>
      </c>
      <c r="D10" s="207"/>
      <c r="E10" s="207"/>
      <c r="F10" s="207"/>
      <c r="G10" s="207"/>
      <c r="H10" s="207"/>
      <c r="I10" s="207"/>
      <c r="J10" s="207"/>
      <c r="K10" s="207"/>
      <c r="L10" s="207"/>
      <c r="M10" s="207"/>
      <c r="N10" s="207"/>
      <c r="O10" s="207"/>
      <c r="P10" s="207"/>
      <c r="Q10" s="202"/>
      <c r="R10" s="181" t="str">
        <f>IF(B9="", "Subject can not be left blank", "")</f>
        <v/>
      </c>
      <c r="S10" s="182"/>
      <c r="T10" s="183"/>
      <c r="U10" s="184"/>
      <c r="V10" s="184"/>
      <c r="W10" s="184"/>
      <c r="X10" s="185"/>
      <c r="Y10" s="116"/>
      <c r="Z10" s="116"/>
      <c r="AA10" s="116"/>
      <c r="AH10" s="113">
        <f t="shared" si="0"/>
        <v>0</v>
      </c>
    </row>
    <row r="11" spans="1:35" s="117" customFormat="1" ht="9.9499999999999993" customHeight="1">
      <c r="A11" s="225"/>
      <c r="B11" s="225"/>
      <c r="C11" s="225"/>
      <c r="D11" s="222" t="s">
        <v>145</v>
      </c>
      <c r="E11" s="222"/>
      <c r="F11" s="222" t="s">
        <v>145</v>
      </c>
      <c r="G11" s="222"/>
      <c r="H11" s="222" t="s">
        <v>145</v>
      </c>
      <c r="I11" s="222"/>
      <c r="J11" s="222" t="s">
        <v>145</v>
      </c>
      <c r="K11" s="222"/>
      <c r="L11" s="225"/>
      <c r="M11" s="225"/>
      <c r="N11" s="225"/>
      <c r="O11" s="225"/>
      <c r="P11" s="225"/>
      <c r="Q11" s="202"/>
      <c r="R11" s="181" t="str">
        <f>IF(O9="", "Date of Conduct can not be left blank", "")</f>
        <v/>
      </c>
      <c r="S11" s="182"/>
      <c r="T11" s="183"/>
      <c r="U11" s="184"/>
      <c r="V11" s="184"/>
      <c r="W11" s="184"/>
      <c r="X11" s="185"/>
      <c r="Y11" s="116"/>
      <c r="Z11" s="116"/>
      <c r="AA11" s="116"/>
      <c r="AH11" s="117">
        <f t="shared" si="0"/>
        <v>0</v>
      </c>
    </row>
    <row r="12" spans="1:35" s="117" customFormat="1" ht="18" customHeight="1">
      <c r="A12" s="226" t="s">
        <v>6</v>
      </c>
      <c r="B12" s="229" t="s">
        <v>7</v>
      </c>
      <c r="C12" s="230"/>
      <c r="D12" s="213" t="s">
        <v>16</v>
      </c>
      <c r="E12" s="213"/>
      <c r="F12" s="213"/>
      <c r="G12" s="213"/>
      <c r="H12" s="213" t="s">
        <v>17</v>
      </c>
      <c r="I12" s="213"/>
      <c r="J12" s="213"/>
      <c r="K12" s="213"/>
      <c r="L12" s="213"/>
      <c r="M12" s="213"/>
      <c r="N12" s="213" t="s">
        <v>142</v>
      </c>
      <c r="O12" s="213"/>
      <c r="P12" s="215" t="s">
        <v>9</v>
      </c>
      <c r="Q12" s="202"/>
      <c r="R12" s="181" t="str">
        <f>IF(C10="", "Name of Internal can not be left blank", "")</f>
        <v/>
      </c>
      <c r="S12" s="182"/>
      <c r="T12" s="183"/>
      <c r="U12" s="184"/>
      <c r="V12" s="184"/>
      <c r="W12" s="184"/>
      <c r="X12" s="185"/>
      <c r="Y12" s="116"/>
      <c r="Z12" s="116"/>
      <c r="AA12" s="116"/>
      <c r="AH12" s="117">
        <f t="shared" si="0"/>
        <v>0</v>
      </c>
    </row>
    <row r="13" spans="1:35" s="117" customFormat="1" ht="18" customHeight="1">
      <c r="A13" s="227"/>
      <c r="B13" s="231"/>
      <c r="C13" s="232"/>
      <c r="D13" s="213"/>
      <c r="E13" s="213"/>
      <c r="F13" s="213"/>
      <c r="G13" s="213"/>
      <c r="H13" s="213"/>
      <c r="I13" s="213"/>
      <c r="J13" s="213"/>
      <c r="K13" s="213"/>
      <c r="L13" s="213"/>
      <c r="M13" s="213"/>
      <c r="N13" s="213"/>
      <c r="O13" s="213"/>
      <c r="P13" s="215"/>
      <c r="Q13" s="202"/>
      <c r="R13" s="181" t="str">
        <f>IF(K10="", "Name of External can not be left blank", "")</f>
        <v>Name of External can not be left blank</v>
      </c>
      <c r="S13" s="182"/>
      <c r="T13" s="183"/>
      <c r="U13" s="166" t="s">
        <v>168</v>
      </c>
      <c r="V13" s="166"/>
      <c r="W13" s="166"/>
      <c r="X13" s="167"/>
      <c r="Y13" s="109"/>
      <c r="Z13" s="109"/>
      <c r="AA13" s="109"/>
      <c r="AH13" s="117">
        <f t="shared" si="0"/>
        <v>1</v>
      </c>
    </row>
    <row r="14" spans="1:35" s="117" customFormat="1" ht="18" customHeight="1" thickBot="1">
      <c r="A14" s="227"/>
      <c r="B14" s="231"/>
      <c r="C14" s="232"/>
      <c r="D14" s="162" t="s">
        <v>181</v>
      </c>
      <c r="E14" s="163"/>
      <c r="F14" s="162" t="s">
        <v>182</v>
      </c>
      <c r="G14" s="163"/>
      <c r="H14" s="159" t="s">
        <v>183</v>
      </c>
      <c r="I14" s="159"/>
      <c r="J14" s="159" t="s">
        <v>184</v>
      </c>
      <c r="K14" s="159"/>
      <c r="L14" s="159" t="s">
        <v>185</v>
      </c>
      <c r="M14" s="159"/>
      <c r="N14" s="213"/>
      <c r="O14" s="213"/>
      <c r="P14" s="215"/>
      <c r="Q14" s="202"/>
      <c r="R14" s="263" t="str">
        <f>IF(O17="", "Subject Total Marks can not be left blank", "")</f>
        <v/>
      </c>
      <c r="S14" s="264"/>
      <c r="T14" s="265"/>
      <c r="U14" s="166"/>
      <c r="V14" s="166"/>
      <c r="W14" s="166"/>
      <c r="X14" s="167"/>
      <c r="Y14" s="109"/>
      <c r="Z14" s="109"/>
      <c r="AA14" s="109"/>
      <c r="AH14" s="117">
        <f>IF(R14&lt;&gt;"",1,0)</f>
        <v>0</v>
      </c>
    </row>
    <row r="15" spans="1:35" s="117" customFormat="1" ht="12" customHeight="1">
      <c r="A15" s="227"/>
      <c r="B15" s="231"/>
      <c r="C15" s="232"/>
      <c r="D15" s="164"/>
      <c r="E15" s="165"/>
      <c r="F15" s="164"/>
      <c r="G15" s="165"/>
      <c r="H15" s="159"/>
      <c r="I15" s="159"/>
      <c r="J15" s="159"/>
      <c r="K15" s="159"/>
      <c r="L15" s="159"/>
      <c r="M15" s="159"/>
      <c r="N15" s="213"/>
      <c r="O15" s="213"/>
      <c r="P15" s="215"/>
      <c r="Q15" s="202"/>
      <c r="R15" s="283" t="s">
        <v>133</v>
      </c>
      <c r="S15" s="283"/>
      <c r="T15" s="192">
        <f>SUM(AH3:AH14)</f>
        <v>1</v>
      </c>
      <c r="U15" s="168"/>
      <c r="V15" s="166"/>
      <c r="W15" s="166"/>
      <c r="X15" s="167"/>
      <c r="Y15" s="109"/>
      <c r="Z15" s="109"/>
      <c r="AA15" s="109"/>
      <c r="AH15" s="117">
        <f>IF(R14&lt;&gt;"",1,0)</f>
        <v>0</v>
      </c>
    </row>
    <row r="16" spans="1:35" s="117" customFormat="1" ht="2.25" customHeight="1">
      <c r="A16" s="227"/>
      <c r="B16" s="231"/>
      <c r="C16" s="232"/>
      <c r="D16" s="164"/>
      <c r="E16" s="165"/>
      <c r="F16" s="164"/>
      <c r="G16" s="165"/>
      <c r="H16" s="160"/>
      <c r="I16" s="160"/>
      <c r="J16" s="160"/>
      <c r="K16" s="160"/>
      <c r="L16" s="160"/>
      <c r="M16" s="160"/>
      <c r="N16" s="214"/>
      <c r="O16" s="214"/>
      <c r="P16" s="215"/>
      <c r="Q16" s="202"/>
      <c r="R16" s="283"/>
      <c r="S16" s="283"/>
      <c r="T16" s="192"/>
      <c r="U16" s="168"/>
      <c r="V16" s="166"/>
      <c r="W16" s="166"/>
      <c r="X16" s="167"/>
      <c r="Y16" s="109"/>
      <c r="Z16" s="109"/>
      <c r="AA16" s="109"/>
    </row>
    <row r="17" spans="1:103" s="117" customFormat="1" ht="18" customHeight="1">
      <c r="A17" s="227"/>
      <c r="B17" s="231"/>
      <c r="C17" s="232"/>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6"/>
      <c r="Q17" s="202"/>
      <c r="R17" s="186" t="s">
        <v>148</v>
      </c>
      <c r="S17" s="187"/>
      <c r="T17" s="187"/>
      <c r="U17" s="187"/>
      <c r="V17" s="187"/>
      <c r="W17" s="187"/>
      <c r="X17" s="188"/>
      <c r="Y17" s="76"/>
      <c r="Z17" s="76"/>
      <c r="AA17" s="76"/>
    </row>
    <row r="18" spans="1:103" s="117" customFormat="1" ht="15" customHeight="1">
      <c r="A18" s="227"/>
      <c r="B18" s="231"/>
      <c r="C18" s="232"/>
      <c r="D18" s="157"/>
      <c r="E18" s="158"/>
      <c r="F18" s="157"/>
      <c r="G18" s="221"/>
      <c r="H18" s="157"/>
      <c r="I18" s="221"/>
      <c r="J18" s="157"/>
      <c r="K18" s="221"/>
      <c r="L18" s="219" t="s">
        <v>138</v>
      </c>
      <c r="M18" s="158"/>
      <c r="N18" s="219" t="s">
        <v>139</v>
      </c>
      <c r="O18" s="220"/>
      <c r="P18" s="28"/>
      <c r="Q18" s="202"/>
      <c r="R18" s="189"/>
      <c r="S18" s="190"/>
      <c r="T18" s="190"/>
      <c r="U18" s="190"/>
      <c r="V18" s="190"/>
      <c r="W18" s="190"/>
      <c r="X18" s="191"/>
      <c r="Y18" s="76"/>
      <c r="Z18" s="76"/>
      <c r="AA18" s="76"/>
    </row>
    <row r="19" spans="1:103" s="117" customFormat="1" ht="18.95" customHeight="1">
      <c r="A19" s="228"/>
      <c r="B19" s="233"/>
      <c r="C19" s="234"/>
      <c r="D19" s="219" t="s">
        <v>134</v>
      </c>
      <c r="E19" s="158"/>
      <c r="F19" s="219" t="s">
        <v>135</v>
      </c>
      <c r="G19" s="220"/>
      <c r="H19" s="219" t="s">
        <v>136</v>
      </c>
      <c r="I19" s="220"/>
      <c r="J19" s="219" t="s">
        <v>137</v>
      </c>
      <c r="K19" s="220"/>
      <c r="L19" s="281" t="s">
        <v>143</v>
      </c>
      <c r="M19" s="282"/>
      <c r="N19" s="217"/>
      <c r="O19" s="218"/>
      <c r="P19" s="108"/>
      <c r="Q19" s="202"/>
      <c r="R19" s="40" t="s">
        <v>128</v>
      </c>
      <c r="S19" s="148" t="s">
        <v>124</v>
      </c>
      <c r="T19" s="149"/>
      <c r="U19" s="150"/>
      <c r="V19" s="148" t="s">
        <v>125</v>
      </c>
      <c r="W19" s="149"/>
      <c r="X19" s="150"/>
      <c r="Y19" s="114"/>
      <c r="Z19" s="114"/>
      <c r="AA19" s="114"/>
    </row>
    <row r="20" spans="1:103" s="117" customFormat="1" ht="4.5" customHeight="1">
      <c r="A20" s="111"/>
      <c r="B20" s="229"/>
      <c r="C20" s="230"/>
      <c r="D20" s="153" t="s">
        <v>145</v>
      </c>
      <c r="E20" s="154"/>
      <c r="F20" s="153" t="s">
        <v>145</v>
      </c>
      <c r="G20" s="154"/>
      <c r="H20" s="153" t="s">
        <v>145</v>
      </c>
      <c r="I20" s="154"/>
      <c r="J20" s="153" t="s">
        <v>145</v>
      </c>
      <c r="K20" s="154"/>
      <c r="L20" s="155"/>
      <c r="M20" s="156"/>
      <c r="N20" s="157"/>
      <c r="O20" s="221"/>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02"/>
      <c r="R20" s="41"/>
      <c r="S20" s="278"/>
      <c r="T20" s="279"/>
      <c r="U20" s="216"/>
      <c r="V20" s="278"/>
      <c r="W20" s="279"/>
      <c r="X20" s="216"/>
      <c r="Y20" s="114"/>
      <c r="Z20" s="114"/>
      <c r="AA20" s="114"/>
    </row>
    <row r="21" spans="1:103" s="117" customFormat="1" ht="18.95" customHeight="1" thickBot="1">
      <c r="A21" s="39"/>
      <c r="B21" s="151"/>
      <c r="C21" s="152"/>
      <c r="D21" s="151"/>
      <c r="E21" s="152"/>
      <c r="F21" s="151"/>
      <c r="G21" s="152"/>
      <c r="H21" s="151"/>
      <c r="I21" s="152"/>
      <c r="J21" s="151"/>
      <c r="K21" s="152"/>
      <c r="L21" s="145" t="str">
        <f>IF(AND(B21&lt;&gt;"", H21&lt;&gt;"", J21&lt;&gt;"",OR(H21&lt;=I17,H21="ABS"),OR(J21&lt;=K17,J21="ABS")),IF(AND(J21="ABS"),"ABS",IF(SUM(H21:J21)=0,"ZERO",SUM(H21,J21))),"")</f>
        <v/>
      </c>
      <c r="M21" s="145"/>
      <c r="N21" s="280" t="str">
        <f>IF(AND(A21&lt;&gt;"",B21&lt;&gt;"",D21&lt;&gt;"", F21&lt;&gt;"", H21&lt;&gt;"", J21&lt;&gt;"",S21="", V21="",OR(D21&lt;=E17,D21="ABS"),OR(F21&lt;=G17,F21="ABS"),OR(H21&lt;=I17,H21="ABS"),OR(J21&lt;=K17,J21="ABS")),IF(AND(OR(D21=0,D21="ABS"),OR(F21=0,F21="ABS"),OR(L21=0,L21="ABS"),D21="ABS",F21="ABS",L21="ABS"),"ABS",IF(AND(SUM(D21:F21)=0,OR(L21="ZERO",L21="ABS")),"ZERO",IF(L21="ABS",SUM(D21,F21),SUM(D21,F21,H21,J21)))),"")</f>
        <v/>
      </c>
      <c r="O21" s="147"/>
      <c r="P21" s="108" t="str">
        <f>IF(N21="","",IF(ROUND(N21*100/O17,0)&gt;=90,"A+",IF(ROUND(N21*100/O17,0)&gt;=81,"A",IF(ROUND(N21*100/O17,0)&gt;=73,"B+",IF(ROUND(N21*100/O17,0)&gt;=65,"B",IF(ROUND(N21*100/O17,0)&gt;=60,"C+",IF(ROUND(N21*100/O17,0)&gt;=55,"C",IF(ROUND(N21*100/O17,0)&gt;=50,"C-","Fail"))))))))</f>
        <v/>
      </c>
      <c r="Q21" s="202"/>
      <c r="R21" s="52" t="str">
        <f>IF(A21&lt;&gt;"",IF(CX21="SEQUENCE CORRECT",IF(OR(T(AB21)="OK",T(Z21)="oKK",T(Y21)="oKK",T(AA21)="oKK",T(AC21)="oOk",T(AD21)="Okk",AE21="ok"),"OK","FORMAT INCORRECT"),"SEQUENCE INCORRECT"),"")</f>
        <v/>
      </c>
      <c r="S21" s="143"/>
      <c r="T21" s="143"/>
      <c r="U21" s="144"/>
      <c r="V21" s="161" t="str">
        <f>IF(OR(AND(OR(F21&lt;=G17, F21=0, F21="ABS"),OR(H21&lt;=I17, H21=0, H21="ABS"),OR(J21&lt;=K17, J21=0,J21="ABS"))),IF(OR(AND(A21="",B21="",D21="",F21="",H21="",J21=""),AND(A21&lt;&gt;"",B21&lt;&gt;"",D21&lt;&gt;"",F21&lt;&gt;"",H21&lt;&gt;"",J21&lt;&gt;"", AG21="OK")),"","Given Marks or Format is incorrect"),"Given Marks or Format is incorrect")</f>
        <v/>
      </c>
      <c r="W21" s="143"/>
      <c r="X21" s="144"/>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1"/>
      <c r="C22" s="152"/>
      <c r="D22" s="151"/>
      <c r="E22" s="152"/>
      <c r="F22" s="151"/>
      <c r="G22" s="152"/>
      <c r="H22" s="151"/>
      <c r="I22" s="152"/>
      <c r="J22" s="151"/>
      <c r="K22" s="152"/>
      <c r="L22" s="145" t="str">
        <f>IF(AND(B22&lt;&gt;"", H22&lt;&gt;"", J22&lt;&gt;"",OR(H22&lt;=I17,H22="ABS"),OR(J22&lt;=K17,J22="ABS")),IF(AND(J22="ABS"),"ABS",IF(SUM(H22:J22)=0,"ZERO",SUM(H22,J22))),"")</f>
        <v/>
      </c>
      <c r="M22" s="145"/>
      <c r="N22" s="146" t="str">
        <f>IF(AND(A22&lt;&gt;"",B22&lt;&gt;"",D22&lt;&gt;"", F22&lt;&gt;"", H22&lt;&gt;"", J22&lt;&gt;"",S22="",V22="",OR(D22&lt;=E17,D22="ABS"),OR(F22&lt;=G17,F22="ABS"),OR(H22&lt;=I17,H22="ABS"),OR(J22&lt;=K17,J22="ABS")),IF(AND(OR(D22=0,D22="ABS"),OR(F22=0,F22="ABS"),OR(L22=0,L22="ABS"),D22="ABS",F22="ABS",L22="ABS"),"ABS",IF(AND(SUM(D22:F22)=0,OR(L22="ZERO",L22="ABS")),"ZERO",IF(L22="ABS",SUM(D22,F22),SUM(D22,F22,H22,J22)))),"")</f>
        <v/>
      </c>
      <c r="O22" s="147"/>
      <c r="P22" s="108" t="str">
        <f>IF(N22="","",IF(ROUND(N22*100/O17,0)&gt;=90,"A+",IF(ROUND(N22*100/O17,0)&gt;=81,"A",IF(ROUND(N22*100/O17,0)&gt;=73,"B+",IF(ROUND(N22*100/O17,0)&gt;=65,"B",IF(ROUND(N22*100/O17,0)&gt;=60,"C+",IF(ROUND(N22*100/O17,0)&gt;=55,"C",IF(ROUND(N22*100/O17,0)&gt;=50,"C-","Fail"))))))))</f>
        <v/>
      </c>
      <c r="Q22" s="202"/>
      <c r="R22" s="52" t="str">
        <f t="shared" ref="R22:R40" si="3">IF(A22&lt;&gt;"",IF(CX22="SEQUENCE CORRECT",IF(OR(T(AB22)="OK",T(Z22)="oKK",T(Y22)="oKK",T(AA22)="oKK",T(AC22)="oOk",T(AD22)="Okk",AE22="ok"),"OK","FORMAT INCORRECT"),"SEQUENCE INCORRECT"),"")</f>
        <v/>
      </c>
      <c r="S22" s="143"/>
      <c r="T22" s="143"/>
      <c r="U22" s="144"/>
      <c r="V22" s="140" t="str">
        <f>IF(OR(AND(OR(F22&lt;=G17, F22=0, F22="ABS"),OR(H22&lt;=I17, H22=0, H22="ABS"),OR(J22&lt;=K17, J22=0,J22="ABS"))),IF(OR(AND(A22="",B22="",D22="",F22="",H22="",J22=""),AND(A22&lt;&gt;"",B22&lt;&gt;"",D22&lt;&gt;"",F22&lt;&gt;"",H22&lt;&gt;"",J22&lt;&gt;"", AG22="OK")),"","Given Marks or Format is incorrect"),"Given Marks or Format is incorrect")</f>
        <v/>
      </c>
      <c r="W22" s="141"/>
      <c r="X22" s="142"/>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1"/>
      <c r="C23" s="152"/>
      <c r="D23" s="151"/>
      <c r="E23" s="152"/>
      <c r="F23" s="151"/>
      <c r="G23" s="152"/>
      <c r="H23" s="151"/>
      <c r="I23" s="152"/>
      <c r="J23" s="151"/>
      <c r="K23" s="152"/>
      <c r="L23" s="145" t="str">
        <f>IF(AND(B23&lt;&gt;"", H23&lt;&gt;"", J23&lt;&gt;"",OR(H23&lt;=I17,H23="ABS"),OR(J23&lt;=K17,J23="ABS")),IF(AND(J23="ABS"),"ABS",IF(SUM(H23:J23)=0,"ZERO",SUM(H23,J23))),"")</f>
        <v/>
      </c>
      <c r="M23" s="145"/>
      <c r="N23" s="146" t="str">
        <f>IF(AND(A23&lt;&gt;"",B23&lt;&gt;"",D23&lt;&gt;"", F23&lt;&gt;"", H23&lt;&gt;"", J23&lt;&gt;"",S23="",V23="",OR(D23&lt;=E17,D23="ABS"),OR(F23&lt;=G17,F23="ABS"),OR(H23&lt;=I17,H23="ABS"),OR(J23&lt;=K17,J23="ABS")),IF(AND(OR(D23=0,D23="ABS"),OR(F23=0,F23="ABS"),OR(L23=0,L23="ABS"),D23="ABS",F23="ABS",L23="ABS"),"ABS",IF(AND(SUM(D23:F23)=0,OR(L23="ZERO",L23="ABS")),"ZERO",IF(L23="ABS",SUM(D23,F23),SUM(D23,F23,H23,J23)))),"")</f>
        <v/>
      </c>
      <c r="O23" s="147"/>
      <c r="P23" s="108" t="str">
        <f>IF(N23="","",IF(ROUND(N23*100/O17,0)&gt;=90,"A+",IF(ROUND(N23*100/O17,0)&gt;=81,"A",IF(ROUND(N23*100/O17,0)&gt;=73,"B+",IF(ROUND(N23*100/O17,0)&gt;=65,"B",IF(ROUND(N23*100/O17,0)&gt;=60,"C+",IF(ROUND(N23*100/O17,0)&gt;=55,"C",IF(ROUND(N23*100/O17,0)&gt;=50,"C-","Fail"))))))))</f>
        <v/>
      </c>
      <c r="Q23" s="202"/>
      <c r="R23" s="52" t="str">
        <f t="shared" si="3"/>
        <v/>
      </c>
      <c r="S23" s="143"/>
      <c r="T23" s="143"/>
      <c r="U23" s="144"/>
      <c r="V23" s="140" t="str">
        <f>IF(OR(AND(OR(F23&lt;=G17, F23=0, F23="ABS"),OR(H23&lt;=I17, H23=0, H23="ABS"),OR(J23&lt;=K17, J23=0,J23="ABS"))),IF(OR(AND(A23="",B23="",D23="",F23="",H23="",J23=""),AND(A23&lt;&gt;"",B23&lt;&gt;"",D23&lt;&gt;"",F23&lt;&gt;"",H23&lt;&gt;"",J23&lt;&gt;"", AG23="OK")),"","Given Marks or Format is incorrect"),"Given Marks or Format is incorrect")</f>
        <v/>
      </c>
      <c r="W23" s="141"/>
      <c r="X23" s="142"/>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1"/>
      <c r="C24" s="152"/>
      <c r="D24" s="151"/>
      <c r="E24" s="152"/>
      <c r="F24" s="151"/>
      <c r="G24" s="152"/>
      <c r="H24" s="151"/>
      <c r="I24" s="152"/>
      <c r="J24" s="151"/>
      <c r="K24" s="152"/>
      <c r="L24" s="145" t="str">
        <f>IF(AND(B24&lt;&gt;"", H24&lt;&gt;"", J24&lt;&gt;"",OR(H24&lt;=I17,H24="ABS"),OR(J24&lt;=K17,J24="ABS")),IF(AND(J24="ABS"),"ABS",IF(SUM(H24:J24)=0,"ZERO",SUM(H24,J24))),"")</f>
        <v/>
      </c>
      <c r="M24" s="145"/>
      <c r="N24" s="146" t="str">
        <f>IF(AND(A24&lt;&gt;"",B24&lt;&gt;"",D24&lt;&gt;"", F24&lt;&gt;"", H24&lt;&gt;"", J24&lt;&gt;"",S24="",V24="",OR(D24&lt;=E17,D24="ABS"),OR(F24&lt;=G17,F24="ABS"),OR(H24&lt;=I17,H24="ABS"),OR(J24&lt;=K17,J24="ABS")),IF(AND(OR(D24=0,D24="ABS"),OR(F24=0,F24="ABS"),OR(L24=0,L24="ABS"),D24="ABS",F24="ABS",L24="ABS"),"ABS",IF(AND(SUM(D24:F24)=0,OR(L24="ZERO",L24="ABS")),"ZERO",IF(L24="ABS",SUM(D24,F24),SUM(D24,F24,H24,J24)))),"")</f>
        <v/>
      </c>
      <c r="O24" s="147"/>
      <c r="P24" s="108" t="str">
        <f>IF(N24="","",IF(ROUND(N24*100/O17,0)&gt;=90,"A+",IF(ROUND(N24*100/O17,0)&gt;=81,"A",IF(ROUND(N24*100/O17,0)&gt;=73,"B+",IF(ROUND(N24*100/O17,0)&gt;=65,"B",IF(ROUND(N24*100/O17,0)&gt;=60,"C+",IF(ROUND(N24*100/O17,0)&gt;=55,"C",IF(ROUND(N24*100/O17,0)&gt;=50,"C-","Fail"))))))))</f>
        <v/>
      </c>
      <c r="Q24" s="202"/>
      <c r="R24" s="52" t="str">
        <f t="shared" si="3"/>
        <v/>
      </c>
      <c r="S24" s="143"/>
      <c r="T24" s="143"/>
      <c r="U24" s="144"/>
      <c r="V24" s="140" t="str">
        <f>IF(OR(AND(OR(F24&lt;=G17, F24=0, F24="ABS"),OR(H24&lt;=I17, H24=0, H24="ABS"),OR(J24&lt;=K17, J24=0,J24="ABS"))),IF(OR(AND(A24="",B24="",D24="",F24="",H24="",J24=""),AND(A24&lt;&gt;"",B24&lt;&gt;"",D24&lt;&gt;"",F24&lt;&gt;"",H24&lt;&gt;"",J24&lt;&gt;"", AG24="OK")),"","Given Marks or Format is incorrect"),"Given Marks or Format is incorrect")</f>
        <v/>
      </c>
      <c r="W24" s="141"/>
      <c r="X24" s="142"/>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1"/>
      <c r="C25" s="152"/>
      <c r="D25" s="151"/>
      <c r="E25" s="152"/>
      <c r="F25" s="151"/>
      <c r="G25" s="152"/>
      <c r="H25" s="151"/>
      <c r="I25" s="152"/>
      <c r="J25" s="151"/>
      <c r="K25" s="152"/>
      <c r="L25" s="145" t="str">
        <f>IF(AND(B25&lt;&gt;"", H25&lt;&gt;"", J25&lt;&gt;"",OR(H25&lt;=I17,H25="ABS"),OR(J25&lt;=K17,J25="ABS")),IF(AND(J25="ABS"),"ABS",IF(SUM(H25:J25)=0,"ZERO",SUM(H25,J25))),"")</f>
        <v/>
      </c>
      <c r="M25" s="145"/>
      <c r="N25" s="146" t="str">
        <f>IF(AND(A25&lt;&gt;"",B25&lt;&gt;"",D25&lt;&gt;"", F25&lt;&gt;"", H25&lt;&gt;"", J25&lt;&gt;"",S25="",V25="",OR(D25&lt;=E17,D25="ABS"),OR(F25&lt;=G17,F25="ABS"),OR(H25&lt;=I17,H25="ABS"),OR(J25&lt;=K17,J25="ABS")),IF(AND(OR(D25=0,D25="ABS"),OR(F25=0,F25="ABS"),OR(L25=0,L25="ABS"),D25="ABS",F25="ABS",L25="ABS"),"ABS",IF(AND(SUM(D25:F25)=0,OR(L25="ZERO",L25="ABS")),"ZERO",IF(L25="ABS",SUM(D25,F25),SUM(D25,F25,H25,J25)))),"")</f>
        <v/>
      </c>
      <c r="O25" s="147"/>
      <c r="P25" s="108" t="str">
        <f>IF(N25="","",IF(ROUND(N25*100/O17,0)&gt;=90,"A+",IF(ROUND(N25*100/O17,0)&gt;=81,"A",IF(ROUND(N25*100/O17,0)&gt;=73,"B+",IF(ROUND(N25*100/O17,0)&gt;=65,"B",IF(ROUND(N25*100/O17,0)&gt;=60,"C+",IF(ROUND(N25*100/O17,0)&gt;=55,"C",IF(ROUND(N25*100/O17,0)&gt;=50,"C-","Fail"))))))))</f>
        <v/>
      </c>
      <c r="Q25" s="202"/>
      <c r="R25" s="52" t="str">
        <f t="shared" si="3"/>
        <v/>
      </c>
      <c r="S25" s="143"/>
      <c r="T25" s="143"/>
      <c r="U25" s="144"/>
      <c r="V25" s="140" t="str">
        <f>IF(OR(AND(OR(F25&lt;=G17, F25=0, F25="ABS"),OR(H25&lt;=I17, H25=0, H25="ABS"),OR(J25&lt;=K17, J25=0,J25="ABS"))),IF(OR(AND(A25="",B25="",D25="",F25="",H25="",J25=""),AND(A25&lt;&gt;"",B25&lt;&gt;"",D25&lt;&gt;"",F25&lt;&gt;"",H25&lt;&gt;"",J25&lt;&gt;"", AG25="OK")),"","Given Marks or Format is incorrect"),"Given Marks or Format is incorrect")</f>
        <v/>
      </c>
      <c r="W25" s="141"/>
      <c r="X25" s="142"/>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1"/>
      <c r="C26" s="152"/>
      <c r="D26" s="151"/>
      <c r="E26" s="152"/>
      <c r="F26" s="151"/>
      <c r="G26" s="152"/>
      <c r="H26" s="151"/>
      <c r="I26" s="152"/>
      <c r="J26" s="151"/>
      <c r="K26" s="152"/>
      <c r="L26" s="145" t="str">
        <f>IF(AND(B26&lt;&gt;"", H26&lt;&gt;"", J26&lt;&gt;"",OR(H26&lt;=I17,H26="ABS"),OR(J26&lt;=K17,J26="ABS")),IF(AND(J26="ABS"),"ABS",IF(SUM(H26:J26)=0,"ZERO",SUM(H26,J26))),"")</f>
        <v/>
      </c>
      <c r="M26" s="145"/>
      <c r="N26" s="146" t="str">
        <f>IF(AND(A26&lt;&gt;"",B26&lt;&gt;"",D26&lt;&gt;"", F26&lt;&gt;"", H26&lt;&gt;"", J26&lt;&gt;"",S26="", V26="",OR(D26&lt;=E17,D26="ABS"),OR(F26&lt;=G17,F26="ABS"),OR(H26&lt;=I17,H26="ABS"),OR(J26&lt;=K17,J26="ABS")),IF(AND(OR(D26=0,D26="ABS"),OR(F26=0,F26="ABS"),OR(L26=0,L26="ABS"),D26="ABS",F26="ABS",L26="ABS"),"ABS",IF(AND(SUM(D26:F26)=0,OR(L26="ZERO",L26="ABS")),"ZERO",IF(L26="ABS",SUM(D26,F26),SUM(D26,F26,H26,J26)))),"")</f>
        <v/>
      </c>
      <c r="O26" s="147"/>
      <c r="P26" s="108" t="str">
        <f>IF(N26="","",IF(ROUND(N26*100/O17,0)&gt;=90,"A+",IF(ROUND(N26*100/O17,0)&gt;=81,"A",IF(ROUND(N26*100/O17,0)&gt;=73,"B+",IF(ROUND(N26*100/O17,0)&gt;=65,"B",IF(ROUND(N26*100/O17,0)&gt;=60,"C+",IF(ROUND(N26*100/O17,0)&gt;=55,"C",IF(ROUND(N26*100/O17,0)&gt;=50,"C-","Fail"))))))))</f>
        <v/>
      </c>
      <c r="Q26" s="202"/>
      <c r="R26" s="52" t="str">
        <f t="shared" si="3"/>
        <v/>
      </c>
      <c r="S26" s="143"/>
      <c r="T26" s="143"/>
      <c r="U26" s="144"/>
      <c r="V26" s="140" t="str">
        <f>IF(OR(AND(OR(F26&lt;=G17, F26=0, F26="ABS"),OR(H26&lt;=I17, H26=0, H26="ABS"),OR(J26&lt;=K17, J26=0,J26="ABS"))),IF(OR(AND(A26="",B26="",D26="",F26="",H26="",J26=""),AND(A26&lt;&gt;"",B26&lt;&gt;"",D26&lt;&gt;"",F26&lt;&gt;"",H26&lt;&gt;"",J26&lt;&gt;"", AG26="OK")),"","Given Marks or Format is incorrect"),"Given Marks or Format is incorrect")</f>
        <v/>
      </c>
      <c r="W26" s="141"/>
      <c r="X26" s="142"/>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1"/>
      <c r="C27" s="152"/>
      <c r="D27" s="151"/>
      <c r="E27" s="152"/>
      <c r="F27" s="151"/>
      <c r="G27" s="152"/>
      <c r="H27" s="151"/>
      <c r="I27" s="152"/>
      <c r="J27" s="151"/>
      <c r="K27" s="152"/>
      <c r="L27" s="145" t="str">
        <f>IF(AND(B27&lt;&gt;"", H27&lt;&gt;"", J27&lt;&gt;"",OR(H27&lt;=I17,H27="ABS"),OR(J27&lt;=K17,J27="ABS")),IF(AND(J27="ABS"),"ABS",IF(SUM(H27:J27)=0,"ZERO",SUM(H27,J27))),"")</f>
        <v/>
      </c>
      <c r="M27" s="145"/>
      <c r="N27" s="146" t="str">
        <f>IF(AND(A27&lt;&gt;"",B27&lt;&gt;"",D27&lt;&gt;"", F27&lt;&gt;"", H27&lt;&gt;"", J27&lt;&gt;"",S27="", V27="",OR(D27&lt;=E17,D27="ABS"),OR(F27&lt;=G17,F27="ABS"),OR(H27&lt;=I17,H27="ABS"),OR(J27&lt;=K17,J27="ABS")),IF(AND(OR(D27=0,D27="ABS"),OR(F27=0,F27="ABS"),OR(L27=0,L27="ABS"),D27="ABS",F27="ABS",L27="ABS"),"ABS",IF(AND(SUM(D27:F27)=0,OR(L27="ZERO",L27="ABS")),"ZERO",IF(L27="ABS",SUM(D27,F27),SUM(D27,F27,H27,J27)))),"")</f>
        <v/>
      </c>
      <c r="O27" s="147"/>
      <c r="P27" s="108" t="str">
        <f>IF(N27="","",IF(ROUND(N27*100/O17,0)&gt;=90,"A+",IF(ROUND(N27*100/O17,0)&gt;=81,"A",IF(ROUND(N27*100/O17,0)&gt;=73,"B+",IF(ROUND(N27*100/O17,0)&gt;=65,"B",IF(ROUND(N27*100/O17,0)&gt;=60,"C+",IF(ROUND(N27*100/O17,0)&gt;=55,"C",IF(ROUND(N27*100/O17,0)&gt;=50,"C-","Fail"))))))))</f>
        <v/>
      </c>
      <c r="Q27" s="202"/>
      <c r="R27" s="52" t="str">
        <f t="shared" si="3"/>
        <v/>
      </c>
      <c r="S27" s="143"/>
      <c r="T27" s="143"/>
      <c r="U27" s="144"/>
      <c r="V27" s="140" t="str">
        <f>IF(OR(AND(OR(F27&lt;=G17, F27=0, F27="ABS"),OR(H27&lt;=I17, H27=0, H27="ABS"),OR(J27&lt;=K17, J27=0,J27="ABS"))),IF(OR(AND(A27="",B27="", D27="",F27="",H27="",J27=""),AND(A27&lt;&gt;"",B27&lt;&gt;"",D27&lt;&gt;"",F27&lt;&gt;"",H27&lt;&gt;"",J27&lt;&gt;"", AG27="OK")),"","Given Marks or Format is incorrect"),"Given Marks or Format is incorrect")</f>
        <v/>
      </c>
      <c r="W27" s="141"/>
      <c r="X27" s="142"/>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1"/>
      <c r="C28" s="152"/>
      <c r="D28" s="298"/>
      <c r="E28" s="299"/>
      <c r="F28" s="151"/>
      <c r="G28" s="152"/>
      <c r="H28" s="151"/>
      <c r="I28" s="152"/>
      <c r="J28" s="151"/>
      <c r="K28" s="152"/>
      <c r="L28" s="145" t="str">
        <f>IF(AND(B28&lt;&gt;"", H28&lt;&gt;"", J28&lt;&gt;"",OR(H28&lt;=I17,H28="ABS"),OR(J28&lt;=K17,J28="ABS")),IF(AND(J28="ABS"),"ABS",IF(SUM(H28:J28)=0,"ZERO",SUM(H28,J28))),"")</f>
        <v/>
      </c>
      <c r="M28" s="145"/>
      <c r="N28" s="146" t="str">
        <f>IF(AND(A28&lt;&gt;"",B28&lt;&gt;"",D28&lt;&gt;"", F28&lt;&gt;"", H28&lt;&gt;"", J28&lt;&gt;"",S28="",V28="",OR(D28&lt;=E17,D28="ABS"),OR(F28&lt;=G17,F28="ABS"),OR(H28&lt;=I17,H28="ABS"),OR(J28&lt;=K17,J28="ABS")),IF(AND(OR(D28=0,D28="ABS"),OR(F28=0,F28="ABS"),OR(L28=0,L28="ABS"),D28="ABS",F28="ABS",L28="ABS"),"ABS",IF(AND(SUM(D28:F28)=0,OR(L28="ZERO",L28="ABS")),"ZERO",IF(L28="ABS",SUM(D28,F28),SUM(D28,F28,H28,J28)))),"")</f>
        <v/>
      </c>
      <c r="O28" s="147"/>
      <c r="P28" s="108" t="str">
        <f>IF(N28="","",IF(ROUND(N28*100/O17,0)&gt;=90,"A+",IF(ROUND(N28*100/O17,0)&gt;=81,"A",IF(ROUND(N28*100/O17,0)&gt;=73,"B+",IF(ROUND(N28*100/O17,0)&gt;=65,"B",IF(ROUND(N28*100/O17,0)&gt;=60,"C+",IF(ROUND(N28*100/O17,0)&gt;=55,"C",IF(ROUND(N28*100/O17,0)&gt;=50,"C-","Fail"))))))))</f>
        <v/>
      </c>
      <c r="Q28" s="202"/>
      <c r="R28" s="52" t="str">
        <f t="shared" si="3"/>
        <v/>
      </c>
      <c r="S28" s="143"/>
      <c r="T28" s="143"/>
      <c r="U28" s="144"/>
      <c r="V28" s="140" t="str">
        <f>IF(OR(AND(OR(F28&lt;=G17, F28=0, F28="ABS"),OR(H28&lt;=I17, H28=0, H28="ABS"),OR(J28&lt;=K17, J28=0,J28="ABS"))),IF(OR(AND(A28="",B28="",D28="",F28="",H28="",J28=""),AND(A28&lt;&gt;"",B28&lt;&gt;"",D28&lt;&gt;"",F28&lt;&gt;"",H28&lt;&gt;"",J28&lt;&gt;"", AG28="OK")),"","Given Marks or Format is incorrect"),"Given Marks or Format is incorrect")</f>
        <v/>
      </c>
      <c r="W28" s="141"/>
      <c r="X28" s="142"/>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1"/>
      <c r="C29" s="152"/>
      <c r="D29" s="298"/>
      <c r="E29" s="299"/>
      <c r="F29" s="151"/>
      <c r="G29" s="152"/>
      <c r="H29" s="151"/>
      <c r="I29" s="152"/>
      <c r="J29" s="151"/>
      <c r="K29" s="152"/>
      <c r="L29" s="145" t="str">
        <f>IF(AND(B29&lt;&gt;"", H29&lt;&gt;"", J29&lt;&gt;"",OR(H29&lt;=I17,H29="ABS"),OR(J29&lt;=K17,J29="ABS")),IF(AND(J29="ABS"),"ABS",IF(SUM(H29:J29)=0,"ZERO",SUM(H29,J29))),"")</f>
        <v/>
      </c>
      <c r="M29" s="145"/>
      <c r="N29" s="146" t="str">
        <f>IF(AND(A29&lt;&gt;"",B29&lt;&gt;"",D29&lt;&gt;"", F29&lt;&gt;"", H29&lt;&gt;"", J29&lt;&gt;"",S29="",V29="",OR(D29&lt;=E17,D29="ABS"),OR(F29&lt;=G17,F29="ABS"),OR(H29&lt;=I17,H29="ABS"),OR(J29&lt;=K17,J29="ABS")),IF(AND(OR(D29=0,D29="ABS"),OR(F29=0,F29="ABS"),OR(L29=0,L29="ABS"),D29="ABS",F29="ABS",L29="ABS"),"ABS",IF(AND(SUM(D29:F29)=0,OR(L29="ZERO",L29="ABS")),"ZERO",IF(L29="ABS",SUM(D29,F29),SUM(D29,F29,H29,J29)))),"")</f>
        <v/>
      </c>
      <c r="O29" s="147"/>
      <c r="P29" s="108" t="str">
        <f>IF(N29="","",IF(ROUND(N29*100/O17,0)&gt;=90,"A+",IF(ROUND(N29*100/O17,0)&gt;=81,"A",IF(ROUND(N29*100/O17,0)&gt;=73,"B+",IF(ROUND(N29*100/O17,0)&gt;=65,"B",IF(ROUND(N29*100/O17,0)&gt;=60,"C+",IF(ROUND(N29*100/O17,0)&gt;=55,"C",IF(ROUND(N29*100/O17,0)&gt;=50,"C-","Fail"))))))))</f>
        <v/>
      </c>
      <c r="Q29" s="202"/>
      <c r="R29" s="52" t="str">
        <f t="shared" si="3"/>
        <v/>
      </c>
      <c r="S29" s="143"/>
      <c r="T29" s="143"/>
      <c r="U29" s="144"/>
      <c r="V29" s="140" t="str">
        <f>IF(OR(AND(OR(F29&lt;=G17, F29=0, F29="ABS"),OR(H29&lt;=I17, H29=0, H29="ABS"),OR(J29&lt;=K17, J29=0,J29="ABS"))),IF(OR(AND(A29="",B29="",D29="",F29="",H29="",J29=""),AND(A29&lt;&gt;"",B29&lt;&gt;"",D29&lt;&gt;"",F29&lt;&gt;"",H29&lt;&gt;"",J29&lt;&gt;"", AG29="OK")),"","Given Marks or Format is incorrect"),"Given Marks or Format is incorrect")</f>
        <v/>
      </c>
      <c r="W29" s="141"/>
      <c r="X29" s="142"/>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1"/>
      <c r="C30" s="152"/>
      <c r="D30" s="298"/>
      <c r="E30" s="299"/>
      <c r="F30" s="151"/>
      <c r="G30" s="152"/>
      <c r="H30" s="151"/>
      <c r="I30" s="152"/>
      <c r="J30" s="151"/>
      <c r="K30" s="152"/>
      <c r="L30" s="145" t="str">
        <f>IF(AND(B30&lt;&gt;"", H30&lt;&gt;"", J30&lt;&gt;"",OR(H30&lt;=I17,H30="ABS"),OR(J30&lt;=K17,J30="ABS")),IF(AND(J30="ABS"),"ABS",IF(SUM(H30:J30)=0,"ZERO",SUM(H30,J30))),"")</f>
        <v/>
      </c>
      <c r="M30" s="145"/>
      <c r="N30" s="146" t="str">
        <f>IF(AND(A30&lt;&gt;"",B30&lt;&gt;"",D30&lt;&gt;"", F30&lt;&gt;"", H30&lt;&gt;"", J30&lt;&gt;"",S30="",V30="",OR(D30&lt;=E17,D30="ABS"),OR(F30&lt;=G17,F30="ABS"),OR(H30&lt;=I17,H30="ABS"),OR(J30&lt;=K17,J30="ABS")),IF(AND(OR(D30=0,D30="ABS"),OR(F30=0,F30="ABS"),OR(L30=0,L30="ABS"),D30="ABS",F30="ABS",L30="ABS"),"ABS",IF(AND(SUM(D30:F30)=0,OR(L30="ZERO",L30="ABS")),"ZERO",IF(L30="ABS",SUM(D30,F30),SUM(D30,F30,H30,J30)))),"")</f>
        <v/>
      </c>
      <c r="O30" s="147"/>
      <c r="P30" s="108" t="str">
        <f>IF(N30="","",IF(ROUND(N30*100/O17,0)&gt;=90,"A+",IF(ROUND(N30*100/O17,0)&gt;=81,"A",IF(ROUND(N30*100/O17,0)&gt;=73,"B+",IF(ROUND(N30*100/O17,0)&gt;=65,"B",IF(ROUND(N30*100/O17,0)&gt;=60,"C+",IF(ROUND(N30*100/O17,0)&gt;=55,"C",IF(ROUND(N30*100/O17,0)&gt;=50,"C-","Fail"))))))))</f>
        <v/>
      </c>
      <c r="Q30" s="202"/>
      <c r="R30" s="52" t="str">
        <f t="shared" si="3"/>
        <v/>
      </c>
      <c r="S30" s="143"/>
      <c r="T30" s="143"/>
      <c r="U30" s="144"/>
      <c r="V30" s="140" t="str">
        <f>IF(OR(AND(OR(F30&lt;=G17, F30=0, F30="ABS"),OR(H30&lt;=I17, H30=0, H30="ABS"),OR(J30&lt;=K17, J30=0,J30="ABS"))),IF(OR(AND(A30="",B30="",D30="",F30="",H30="",J30=""),AND(A30&lt;&gt;"",B30&lt;&gt;"",D30&lt;&gt;"",F30&lt;&gt;"",H30&lt;&gt;"",J30&lt;&gt;"", AG30="OK")),"","Given Marks or Format is incorrect"),"Given Marks or Format is incorrect")</f>
        <v/>
      </c>
      <c r="W30" s="141"/>
      <c r="X30" s="142"/>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1"/>
      <c r="C31" s="152"/>
      <c r="D31" s="298"/>
      <c r="E31" s="299"/>
      <c r="F31" s="151"/>
      <c r="G31" s="152"/>
      <c r="H31" s="151"/>
      <c r="I31" s="152"/>
      <c r="J31" s="151"/>
      <c r="K31" s="152"/>
      <c r="L31" s="145" t="str">
        <f>IF(AND(B31&lt;&gt;"", H31&lt;&gt;"", J31&lt;&gt;"",OR(H31&lt;=I17,H31="ABS"),OR(J31&lt;=K17,J31="ABS")),IF(AND(J31="ABS"),"ABS",IF(SUM(H31:J31)=0,"ZERO",SUM(H31,J31))),"")</f>
        <v/>
      </c>
      <c r="M31" s="145"/>
      <c r="N31" s="146" t="str">
        <f>IF(AND(A31&lt;&gt;"",B31&lt;&gt;"",D31&lt;&gt;"", F31&lt;&gt;"", H31&lt;&gt;"", J31&lt;&gt;"",S31="",V31="",OR(D31&lt;=E17,D31="ABS"),OR(F31&lt;=G17,F31="ABS"),OR(H31&lt;=I17,H31="ABS"),OR(J31&lt;=K17,J31="ABS")),IF(AND(OR(D31=0,D31="ABS"),OR(F31=0,F31="ABS"),OR(L31=0,L31="ABS"),D31="ABS",F31="ABS",L31="ABS"),"ABS",IF(AND(SUM(D31:F31)=0,OR(L31="ZERO",L31="ABS")),"ZERO",IF(L31="ABS",SUM(D31,F31),SUM(D31,F31,H31,J31)))),"")</f>
        <v/>
      </c>
      <c r="O31" s="147"/>
      <c r="P31" s="108" t="str">
        <f>IF(N31="","",IF(ROUND(N31*100/O17,0)&gt;=90,"A+",IF(ROUND(N31*100/O17,0)&gt;=81,"A",IF(ROUND(N31*100/O17,0)&gt;=73,"B+",IF(ROUND(N31*100/O17,0)&gt;=65,"B",IF(ROUND(N31*100/O17,0)&gt;=60,"C+",IF(ROUND(N31*100/O17,0)&gt;=55,"C",IF(ROUND(N31*100/O17,0)&gt;=50,"C-","Fail"))))))))</f>
        <v/>
      </c>
      <c r="Q31" s="202"/>
      <c r="R31" s="52" t="str">
        <f t="shared" si="3"/>
        <v/>
      </c>
      <c r="S31" s="143"/>
      <c r="T31" s="143"/>
      <c r="U31" s="144"/>
      <c r="V31" s="140" t="str">
        <f>IF(OR(AND(OR(F31&lt;=G17, F31=0, F31="ABS"),OR(H31&lt;=I17, H31=0, H31="ABS"),OR(J31&lt;=K17, J31=0,J31="ABS"))),IF(OR(AND(A31="",B31="",D31="",F31="",H31="",J31=""),AND(A31&lt;&gt;"",B31&lt;&gt;"",D31&lt;&gt;"",F31&lt;&gt;"",H31&lt;&gt;"",J31&lt;&gt;"", AG31="OK")),"","Given Marks or Format is incorrect"),"Given Marks or Format is incorrect")</f>
        <v/>
      </c>
      <c r="W31" s="141"/>
      <c r="X31" s="142"/>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1"/>
      <c r="C32" s="152"/>
      <c r="D32" s="298"/>
      <c r="E32" s="299"/>
      <c r="F32" s="151"/>
      <c r="G32" s="152"/>
      <c r="H32" s="298"/>
      <c r="I32" s="299"/>
      <c r="J32" s="151"/>
      <c r="K32" s="152"/>
      <c r="L32" s="145" t="str">
        <f>IF(AND(B32&lt;&gt;"", H32&lt;&gt;"", J32&lt;&gt;"",OR(H32&lt;=I17,H32="ABS"),OR(J32&lt;=K17,J32="ABS")),IF(AND(J32="ABS"),"ABS",IF(SUM(H32:J32)=0,"ZERO",SUM(H32,J32))),"")</f>
        <v/>
      </c>
      <c r="M32" s="145"/>
      <c r="N32" s="146" t="str">
        <f>IF(AND(A32&lt;&gt;"",B32&lt;&gt;"",D32&lt;&gt;"", F32&lt;&gt;"", H32&lt;&gt;"", J32&lt;&gt;"",S32="",V32="",OR(D32&lt;=E17,D32="ABS"),OR(F32&lt;=G17,F32="ABS"),OR(H32&lt;=I17,H32="ABS"),OR(J32&lt;=K17,J32="ABS")),IF(AND(OR(D32=0,D32="ABS"),OR(F32=0,F32="ABS"),OR(L32=0,L32="ABS"),D32="ABS",F32="ABS",L32="ABS"),"ABS",IF(AND(SUM(D32:F32)=0,OR(L32="ZERO",L32="ABS")),"ZERO",IF(L32="ABS",SUM(D32,F32),SUM(D32,F32,H32,J32)))),"")</f>
        <v/>
      </c>
      <c r="O32" s="147"/>
      <c r="P32" s="108" t="str">
        <f>IF(N32="","",IF(ROUND(N32*100/O17,0)&gt;=90,"A+",IF(ROUND(N32*100/O17,0)&gt;=81,"A",IF(ROUND(N32*100/O17,0)&gt;=73,"B+",IF(ROUND(N32*100/O17,0)&gt;=65,"B",IF(ROUND(N32*100/O17,0)&gt;=60,"C+",IF(ROUND(N32*100/O17,0)&gt;=55,"C",IF(ROUND(N32*100/O17,0)&gt;=50,"C-","Fail"))))))))</f>
        <v/>
      </c>
      <c r="Q32" s="202"/>
      <c r="R32" s="52" t="str">
        <f t="shared" si="3"/>
        <v/>
      </c>
      <c r="S32" s="143"/>
      <c r="T32" s="143"/>
      <c r="U32" s="144"/>
      <c r="V32" s="140" t="str">
        <f>IF(OR(AND(OR(F32&lt;=G17, F32=0, F32="ABS"),OR(H32&lt;=I17, H32=0, H32="ABS"),OR(J32&lt;=K17, J32=0,J32="ABS"))),IF(OR(AND(A32="",B32="",D32="",F32="",H32="",J32=""),AND(A32&lt;&gt;"",B32&lt;&gt;"",D32&lt;&gt;"",F32&lt;&gt;"",H32&lt;&gt;"",J32&lt;&gt;"", AG32="OK")),"","Given Marks or Format is incorrect"),"Given Marks or Format is incorrect")</f>
        <v/>
      </c>
      <c r="W32" s="141"/>
      <c r="X32" s="142"/>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1"/>
      <c r="C33" s="152"/>
      <c r="D33" s="298"/>
      <c r="E33" s="299"/>
      <c r="F33" s="151"/>
      <c r="G33" s="152"/>
      <c r="H33" s="298"/>
      <c r="I33" s="299"/>
      <c r="J33" s="151"/>
      <c r="K33" s="152"/>
      <c r="L33" s="145" t="str">
        <f>IF(AND(B33&lt;&gt;"", H33&lt;&gt;"", J33&lt;&gt;"",OR(H33&lt;=I17,H33="ABS"),OR(J33&lt;=K17,J33="ABS")),IF(AND(J33="ABS"),"ABS",IF(SUM(H33:J33)=0,"ZERO",SUM(H33,J33))),"")</f>
        <v/>
      </c>
      <c r="M33" s="145"/>
      <c r="N33" s="146" t="str">
        <f>IF(AND(A33&lt;&gt;"",B33&lt;&gt;"",D33&lt;&gt;"", F33&lt;&gt;"", H33&lt;&gt;"", J33&lt;&gt;"",S33="",V33="",OR(D33&lt;=E17,D33="ABS"),OR(F33&lt;=G17,F33="ABS"),OR(H33&lt;=I17,H33="ABS"),OR(J33&lt;=K17,J33="ABS")),IF(AND(OR(D33=0,D33="ABS"),OR(F33=0,F33="ABS"),OR(L33=0,L33="ABS"),D33="ABS",F33="ABS",L33="ABS"),"ABS",IF(AND(SUM(D33:F33)=0,OR(L33="ZERO",L33="ABS")),"ZERO",IF(L33="ABS",SUM(D33,F33),SUM(D33,F33,H33,J33)))),"")</f>
        <v/>
      </c>
      <c r="O33" s="147"/>
      <c r="P33" s="108" t="str">
        <f>IF(N33="","",IF(ROUND(N33*100/O17,0)&gt;=90,"A+",IF(ROUND(N33*100/O17,0)&gt;=81,"A",IF(ROUND(N33*100/O17,0)&gt;=73,"B+",IF(ROUND(N33*100/O17,0)&gt;=65,"B",IF(ROUND(N33*100/O17,0)&gt;=60,"C+",IF(ROUND(N33*100/O17,0)&gt;=55,"C",IF(ROUND(N33*100/O17,0)&gt;=50,"C-","Fail"))))))))</f>
        <v/>
      </c>
      <c r="Q33" s="202"/>
      <c r="R33" s="52" t="str">
        <f t="shared" si="3"/>
        <v/>
      </c>
      <c r="S33" s="143"/>
      <c r="T33" s="143"/>
      <c r="U33" s="144"/>
      <c r="V33" s="140" t="str">
        <f>IF(OR(AND(OR(F33&lt;=G17, F33=0, F33="ABS"),OR(H33&lt;=I17, H33=0, H33="ABS"),OR(J33&lt;=K17, J33=0,J33="ABS"))),IF(OR(AND(A33="",B33="",D33="",F33="",H33="",J33=""),AND(A33&lt;&gt;"",B33&lt;&gt;"",D33&lt;&gt;"",F33&lt;&gt;"",H33&lt;&gt;"",J33&lt;&gt;"", AG33="OK")),"","Given Marks or Format is incorrect"),"Given Marks or Format is incorrect")</f>
        <v/>
      </c>
      <c r="W33" s="141"/>
      <c r="X33" s="142"/>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1"/>
      <c r="C34" s="152"/>
      <c r="D34" s="298"/>
      <c r="E34" s="299"/>
      <c r="F34" s="151"/>
      <c r="G34" s="152"/>
      <c r="H34" s="298"/>
      <c r="I34" s="299"/>
      <c r="J34" s="151"/>
      <c r="K34" s="152"/>
      <c r="L34" s="145" t="str">
        <f>IF(AND(B34&lt;&gt;"", H34&lt;&gt;"", J34&lt;&gt;"",OR(H34&lt;=I17,H34="ABS"),OR(J34&lt;=K17,J34="ABS")),IF(AND(J34="ABS"),"ABS",IF(SUM(H34:J34)=0,"ZERO",SUM(H34,J34))),"")</f>
        <v/>
      </c>
      <c r="M34" s="145"/>
      <c r="N34" s="146" t="str">
        <f>IF(AND(A34&lt;&gt;"",B34&lt;&gt;"",D34&lt;&gt;"", F34&lt;&gt;"", H34&lt;&gt;"", J34&lt;&gt;"",S34="",V34="",OR(D34&lt;=E17,D34="ABS"),OR(F34&lt;=G17,F34="ABS"),OR(H34&lt;=I17,H34="ABS"),OR(J34&lt;=K17,J34="ABS")),IF(AND(OR(D34=0,D34="ABS"),OR(F34=0,F34="ABS"),OR(L34=0,L34="ABS"),D34="ABS",F34="ABS",L34="ABS"),"ABS",IF(AND(SUM(D34:F34)=0,OR(L34="ZERO",L34="ABS")),"ZERO",IF(L34="ABS",SUM(D34,F34),SUM(D34,F34,H34,J34)))),"")</f>
        <v/>
      </c>
      <c r="O34" s="147"/>
      <c r="P34" s="108" t="str">
        <f>IF(N34="","",IF(ROUND(N34*100/O17,0)&gt;=90,"A+",IF(ROUND(N34*100/O17,0)&gt;=81,"A",IF(ROUND(N34*100/O17,0)&gt;=73,"B+",IF(ROUND(N34*100/O17,0)&gt;=65,"B",IF(ROUND(N34*100/O17,0)&gt;=60,"C+",IF(ROUND(N34*100/O17,0)&gt;=55,"C",IF(ROUND(N34*100/O17,0)&gt;=50,"C-","Fail"))))))))</f>
        <v/>
      </c>
      <c r="Q34" s="202"/>
      <c r="R34" s="52" t="str">
        <f t="shared" si="3"/>
        <v/>
      </c>
      <c r="S34" s="143"/>
      <c r="T34" s="143"/>
      <c r="U34" s="144"/>
      <c r="V34" s="140" t="str">
        <f>IF(OR(AND(OR(F34&lt;=G17, F34=0, F34="ABS"),OR(H34&lt;=I17, H34=0, H34="ABS"),OR(J34&lt;=K17, J34=0,J34="ABS"))),IF(OR(AND(A34="",B34="",D34="",F34="",H34="",J34=""),AND(A34&lt;&gt;"",B34&lt;&gt;"",D34&lt;&gt;"",F34&lt;&gt;"",H34&lt;&gt;"",J34&lt;&gt;"", AG34="OK")),"","Given Marks or Format is incorrect"),"Given Marks or Format is incorrect")</f>
        <v/>
      </c>
      <c r="W34" s="141"/>
      <c r="X34" s="142"/>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1"/>
      <c r="C35" s="152"/>
      <c r="D35" s="298"/>
      <c r="E35" s="299"/>
      <c r="F35" s="151"/>
      <c r="G35" s="152"/>
      <c r="H35" s="298"/>
      <c r="I35" s="299"/>
      <c r="J35" s="151"/>
      <c r="K35" s="152"/>
      <c r="L35" s="145" t="str">
        <f>IF(AND(B35&lt;&gt;"", H35&lt;&gt;"", J35&lt;&gt;"",OR(H35&lt;=I17,H35="ABS"),OR(J35&lt;=K17,J35="ABS")),IF(AND(J35="ABS"),"ABS",IF(SUM(H35:J35)=0,"ZERO",SUM(H35,J35))),"")</f>
        <v/>
      </c>
      <c r="M35" s="145"/>
      <c r="N35" s="146" t="str">
        <f>IF(AND(A35&lt;&gt;"",B35&lt;&gt;"",D35&lt;&gt;"", F35&lt;&gt;"", H35&lt;&gt;"", J35&lt;&gt;"",S35="",V35="",OR(D35&lt;=E17,D35="ABS"),OR(F35&lt;=G17,F35="ABS"),OR(H35&lt;=I17,H35="ABS"),OR(J35&lt;=K17,J35="ABS")),IF(AND(OR(D35=0,D35="ABS"),OR(F35=0,F35="ABS"),OR(L35=0,L35="ABS"),D35="ABS",F35="ABS",L35="ABS"),"ABS",IF(AND(SUM(D35:F35)=0,OR(L35="ZERO",L35="ABS")),"ZERO",IF(L35="ABS",SUM(D35,F35),SUM(D35,F35,H35,J35)))),"")</f>
        <v/>
      </c>
      <c r="O35" s="147"/>
      <c r="P35" s="108" t="str">
        <f>IF(N35="","",IF(ROUND(N35*100/O17,0)&gt;=90,"A+",IF(ROUND(N35*100/O17,0)&gt;=81,"A",IF(ROUND(N35*100/O17,0)&gt;=73,"B+",IF(ROUND(N35*100/O17,0)&gt;=65,"B",IF(ROUND(N35*100/O17,0)&gt;=60,"C+",IF(ROUND(N35*100/O17,0)&gt;=55,"C",IF(ROUND(N35*100/O17,0)&gt;=50,"C-","Fail"))))))))</f>
        <v/>
      </c>
      <c r="Q35" s="202"/>
      <c r="R35" s="52" t="str">
        <f t="shared" si="3"/>
        <v/>
      </c>
      <c r="S35" s="143"/>
      <c r="T35" s="143"/>
      <c r="U35" s="144"/>
      <c r="V35" s="140" t="str">
        <f>IF(OR(AND(OR(F35&lt;=G17, F35=0, F35="ABS"),OR(H35&lt;=I17, H35=0, H35="ABS"),OR(J35&lt;=K17, J35=0,J35="ABS"))),IF(OR(AND(A35="",B35="",D35="",F35="",H35="",J35=""),AND(A35&lt;&gt;"",B35&lt;&gt;"",D35&lt;&gt;"",F35&lt;&gt;"",H35&lt;&gt;"",J35&lt;&gt;"", AG35="OK")),"","Given Marks or Format is incorrect"),"Given Marks or Format is incorrect")</f>
        <v/>
      </c>
      <c r="W35" s="141"/>
      <c r="X35" s="142"/>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1"/>
      <c r="C36" s="152"/>
      <c r="D36" s="298"/>
      <c r="E36" s="299"/>
      <c r="F36" s="151"/>
      <c r="G36" s="152"/>
      <c r="H36" s="298"/>
      <c r="I36" s="299"/>
      <c r="J36" s="151"/>
      <c r="K36" s="152"/>
      <c r="L36" s="145" t="str">
        <f>IF(AND(B36&lt;&gt;"", H36&lt;&gt;"", J36&lt;&gt;"",OR(H36&lt;=I17,H36="ABS"),OR(J36&lt;=K17,J36="ABS")),IF(AND(J36="ABS"),"ABS",IF(SUM(H36:J36)=0,"ZERO",SUM(H36,J36))),"")</f>
        <v/>
      </c>
      <c r="M36" s="145"/>
      <c r="N36" s="146" t="str">
        <f>IF(AND(A36&lt;&gt;"",B36&lt;&gt;"",D36&lt;&gt;"", F36&lt;&gt;"", H36&lt;&gt;"", J36&lt;&gt;"",S36="",V36="",OR(D36&lt;=E17,D36="ABS"),OR(F36&lt;=G17,F36="ABS"),OR(H36&lt;=I17,H36="ABS"),OR(J36&lt;=K17,J36="ABS")),IF(AND(OR(D36=0,D36="ABS"),OR(F36=0,F36="ABS"),OR(L36=0,L36="ABS"),D36="ABS",F36="ABS",L36="ABS"),"ABS",IF(AND(SUM(D36:F36)=0,OR(L36="ZERO",L36="ABS")),"ZERO",IF(L36="ABS",SUM(D36,F36),SUM(D36,F36,H36,J36)))),"")</f>
        <v/>
      </c>
      <c r="O36" s="147"/>
      <c r="P36" s="108" t="str">
        <f>IF(N36="","",IF(ROUND(N36*100/O17,0)&gt;=90,"A+",IF(ROUND(N36*100/O17,0)&gt;=81,"A",IF(ROUND(N36*100/O17,0)&gt;=73,"B+",IF(ROUND(N36*100/O17,0)&gt;=65,"B",IF(ROUND(N36*100/O17,0)&gt;=60,"C+",IF(ROUND(N36*100/O17,0)&gt;=55,"C",IF(ROUND(N36*100/O17,0)&gt;=50,"C-","Fail"))))))))</f>
        <v/>
      </c>
      <c r="Q36" s="202"/>
      <c r="R36" s="52" t="str">
        <f t="shared" si="3"/>
        <v/>
      </c>
      <c r="S36" s="143"/>
      <c r="T36" s="143"/>
      <c r="U36" s="144"/>
      <c r="V36" s="140" t="str">
        <f>IF(OR(AND(OR(F36&lt;=G17, F36=0, F36="ABS"),OR(H36&lt;=I17, H36=0, H36="ABS"),OR(J36&lt;=K17, J36=0,J36="ABS"))),IF(OR(AND(A36="",B36="",D36="",F36="",H36="",J36=""),AND(A36&lt;&gt;"",B36&lt;&gt;"",D36&lt;&gt;"",F36&lt;&gt;"",H36&lt;&gt;"",J36&lt;&gt;"", AG36="OK")),"","Given Marks or Format is incorrect"),"Given Marks or Format is incorrect")</f>
        <v/>
      </c>
      <c r="W36" s="141"/>
      <c r="X36" s="142"/>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1"/>
      <c r="C37" s="152"/>
      <c r="D37" s="298"/>
      <c r="E37" s="299"/>
      <c r="F37" s="151"/>
      <c r="G37" s="152"/>
      <c r="H37" s="298"/>
      <c r="I37" s="299"/>
      <c r="J37" s="298"/>
      <c r="K37" s="299"/>
      <c r="L37" s="145" t="str">
        <f>IF(AND(B37&lt;&gt;"", H37&lt;&gt;"", J37&lt;&gt;"",OR(H37&lt;=I17,H37="ABS"),OR(J37&lt;=K17,J37="ABS")),IF(AND(J37="ABS"),"ABS",IF(SUM(H37:J37)=0,"ZERO",SUM(H37,J37))),"")</f>
        <v/>
      </c>
      <c r="M37" s="145"/>
      <c r="N37" s="146" t="str">
        <f>IF(AND(A37&lt;&gt;"",B37&lt;&gt;"",D37&lt;&gt;"", F37&lt;&gt;"", H37&lt;&gt;"", J37&lt;&gt;"",S37="",V37="",OR(D37&lt;=E17,D37="ABS"),OR(F37&lt;=G17,F37="ABS"),OR(H37&lt;=I17,H37="ABS"),OR(J37&lt;=K17,J37="ABS")),IF(AND(OR(D37=0,D37="ABS"),OR(F37=0,F37="ABS"),OR(L37=0,L37="ABS"),D37="ABS",F37="ABS",L37="ABS"),"ABS",IF(AND(SUM(D37:F37)=0,OR(L37="ZERO",L37="ABS")),"ZERO",IF(L37="ABS",SUM(D37,F37),SUM(D37,F37,H37,J37)))),"")</f>
        <v/>
      </c>
      <c r="O37" s="147"/>
      <c r="P37" s="108" t="str">
        <f>IF(N37="","",IF(ROUND(N37*100/O17,0)&gt;=90,"A+",IF(ROUND(N37*100/O17,0)&gt;=81,"A",IF(ROUND(N37*100/O17,0)&gt;=73,"B+",IF(ROUND(N37*100/O17,0)&gt;=65,"B",IF(ROUND(N37*100/O17,0)&gt;=60,"C+",IF(ROUND(N37*100/O17,0)&gt;=55,"C",IF(ROUND(N37*100/O17,0)&gt;=50,"C-","Fail"))))))))</f>
        <v/>
      </c>
      <c r="Q37" s="202"/>
      <c r="R37" s="52" t="str">
        <f t="shared" si="3"/>
        <v/>
      </c>
      <c r="S37" s="143"/>
      <c r="T37" s="143"/>
      <c r="U37" s="144"/>
      <c r="V37" s="140" t="str">
        <f>IF(OR(AND(OR(F37&lt;=G17, F37=0, F37="ABS"),OR(H37&lt;=I17, H37=0, H37="ABS"),OR(J37&lt;=K17, J37=0,J37="ABS"))),IF(OR(AND(A37="",B37="",D37="",F37="",H37="",J37=""),AND(A37&lt;&gt;"",B37&lt;&gt;"",D37&lt;&gt;"",F37&lt;&gt;"",H37&lt;&gt;"",J37&lt;&gt;"", AG37="OK")),"","Given Marks or Format is incorrect"),"Given Marks or Format is incorrect")</f>
        <v/>
      </c>
      <c r="W37" s="141"/>
      <c r="X37" s="142"/>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1"/>
      <c r="C38" s="152"/>
      <c r="D38" s="298"/>
      <c r="E38" s="299"/>
      <c r="F38" s="151"/>
      <c r="G38" s="152"/>
      <c r="H38" s="298"/>
      <c r="I38" s="299"/>
      <c r="J38" s="298"/>
      <c r="K38" s="299"/>
      <c r="L38" s="145" t="str">
        <f>IF(AND(B38&lt;&gt;"", H38&lt;&gt;"", J38&lt;&gt;"",OR(H38&lt;=I17,H38="ABS"),OR(J38&lt;=K17,J38="ABS")),IF(AND(J38="ABS"),"ABS",IF(SUM(H38:J38)=0,"ZERO",SUM(H38,J38))),"")</f>
        <v/>
      </c>
      <c r="M38" s="145"/>
      <c r="N38" s="146" t="str">
        <f>IF(AND(A38&lt;&gt;"",B38&lt;&gt;"",D38&lt;&gt;"", F38&lt;&gt;"", H38&lt;&gt;"", J38&lt;&gt;"",S38="",V38="",OR(D38&lt;=E17,D38="ABS"),OR(F38&lt;=G17,F38="ABS"),OR(H38&lt;=I17,H38="ABS"),OR(J38&lt;=K17,J38="ABS")),IF(AND(OR(D38=0,D38="ABS"),OR(F38=0,F38="ABS"),OR(L38=0,L38="ABS"),D38="ABS",F38="ABS",L38="ABS"),"ABS",IF(AND(SUM(D38:F38)=0,OR(L38="ZERO",L38="ABS")),"ZERO",IF(L38="ABS",SUM(D38,F38),SUM(D38,F38,H38,J38)))),"")</f>
        <v/>
      </c>
      <c r="O38" s="147"/>
      <c r="P38" s="108" t="str">
        <f>IF(N38="","",IF(ROUND(N38*100/O17,0)&gt;=90,"A+",IF(ROUND(N38*100/O17,0)&gt;=81,"A",IF(ROUND(N38*100/O17,0)&gt;=73,"B+",IF(ROUND(N38*100/O17,0)&gt;=65,"B",IF(ROUND(N38*100/O17,0)&gt;=60,"C+",IF(ROUND(N38*100/O17,0)&gt;=55,"C",IF(ROUND(N38*100/O17,0)&gt;=50,"C-","Fail"))))))))</f>
        <v/>
      </c>
      <c r="Q38" s="202"/>
      <c r="R38" s="52" t="str">
        <f t="shared" si="3"/>
        <v/>
      </c>
      <c r="S38" s="143"/>
      <c r="T38" s="143"/>
      <c r="U38" s="144"/>
      <c r="V38" s="140" t="str">
        <f>IF(OR(AND(OR(F38&lt;=G17, F38=0, F38="ABS"),OR(H38&lt;=I17, H38=0, H38="ABS"),OR(J38&lt;=K17, J38=0,J38="ABS"))),IF(OR(AND(A38="",B38="",D38="",F38="",H38="",J38=""),AND(A38&lt;&gt;"",B38&lt;&gt;"",D38&lt;&gt;"",F38&lt;&gt;"",H38&lt;&gt;"",J38&lt;&gt;"", AG38="OK")),"","Given Marks or Format is incorrect"),"Given Marks or Format is incorrect")</f>
        <v/>
      </c>
      <c r="W38" s="141"/>
      <c r="X38" s="142"/>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1"/>
      <c r="C39" s="152"/>
      <c r="D39" s="298"/>
      <c r="E39" s="299"/>
      <c r="F39" s="151"/>
      <c r="G39" s="152"/>
      <c r="H39" s="298"/>
      <c r="I39" s="299"/>
      <c r="J39" s="298"/>
      <c r="K39" s="299"/>
      <c r="L39" s="145" t="str">
        <f>IF(AND(B39&lt;&gt;"", H39&lt;&gt;"", J39&lt;&gt;"",OR(H39&lt;=I17,H39="ABS"),OR(J39&lt;=K17,J39="ABS")),IF(AND(J39="ABS"),"ABS",IF(SUM(H39:J39)=0,"ZERO",SUM(H39,J39))),"")</f>
        <v/>
      </c>
      <c r="M39" s="145"/>
      <c r="N39" s="146" t="str">
        <f>IF(AND(A39&lt;&gt;"",B39&lt;&gt;"",D39&lt;&gt;"", F39&lt;&gt;"", H39&lt;&gt;"", J39&lt;&gt;"",S39="",V39="",OR(D39&lt;=E17,D39="ABS"),OR(F39&lt;=G17,F39="ABS"),OR(H39&lt;=I17,H39="ABS"),OR(J39&lt;=K17,J39="ABS")),IF(AND(OR(D39=0,D39="ABS"),OR(F39=0,F39="ABS"),OR(L39=0,L39="ABS"),D39="ABS",F39="ABS",L39="ABS"),"ABS",IF(AND(SUM(D39:F39)=0,OR(L39="ZERO",L39="ABS")),"ZERO",IF(L39="ABS",SUM(D39,F39),SUM(D39,F39,H39,J39)))),"")</f>
        <v/>
      </c>
      <c r="O39" s="147"/>
      <c r="P39" s="108" t="str">
        <f>IF(N39="","",IF(ROUND(N39*100/O17,0)&gt;=90,"A+",IF(ROUND(N39*100/O17,0)&gt;=81,"A",IF(ROUND(N39*100/O17,0)&gt;=73,"B+",IF(ROUND(N39*100/O17,0)&gt;=65,"B",IF(ROUND(N39*100/O17,0)&gt;=60,"C+",IF(ROUND(N39*100/O17,0)&gt;=55,"C",IF(ROUND(N39*100/O17,0)&gt;=50,"C-","Fail"))))))))</f>
        <v/>
      </c>
      <c r="Q39" s="202"/>
      <c r="R39" s="52" t="str">
        <f t="shared" si="3"/>
        <v/>
      </c>
      <c r="S39" s="143"/>
      <c r="T39" s="143"/>
      <c r="U39" s="144"/>
      <c r="V39" s="140" t="str">
        <f>IF(OR(AND(OR(F39&lt;=G17, F39=0, F39="ABS"),OR(H39&lt;=I17, H39=0, H39="ABS"),OR(J39&lt;=K17, J39=0,J39="ABS"))),IF(OR(AND(A39="",B39="",D39="",F39="",H39="",J39=""),AND(A39&lt;&gt;"",B39&lt;&gt;"",D39&lt;&gt;"",F39&lt;&gt;"",H39&lt;&gt;"",J39&lt;&gt;"", AG39="OK")),"","Given Marks or Format is incorrect"),"Given Marks or Format is incorrect")</f>
        <v/>
      </c>
      <c r="W39" s="141"/>
      <c r="X39" s="142"/>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1"/>
      <c r="C40" s="152"/>
      <c r="D40" s="298"/>
      <c r="E40" s="299"/>
      <c r="F40" s="151"/>
      <c r="G40" s="152"/>
      <c r="H40" s="298"/>
      <c r="I40" s="299"/>
      <c r="J40" s="298"/>
      <c r="K40" s="299"/>
      <c r="L40" s="145" t="str">
        <f>IF(AND(B40&lt;&gt;"", H40&lt;&gt;"", J40&lt;&gt;"",OR(H40&lt;=I17,H40="ABS"),OR(J40&lt;=K17,J40="ABS")),IF(AND(J40="ABS"),"ABS",IF(SUM(H40:J40)=0,"ZERO",SUM(H40,J40))),"")</f>
        <v/>
      </c>
      <c r="M40" s="145"/>
      <c r="N40" s="146" t="str">
        <f>IF(AND(A40&lt;&gt;"",B40&lt;&gt;"",D40&lt;&gt;"", F40&lt;&gt;"", H40&lt;&gt;"", J40&lt;&gt;"",S40="",V40="",OR(D40&lt;=E17,D40="ABS"),OR(F40&lt;=G17,F40="ABS"),OR(H40&lt;=I17,H40="ABS"),OR(J40&lt;=K17,J40="ABS")),IF(AND(OR(D40=0,D40="ABS"),OR(F40=0,F40="ABS"),OR(L40=0,L40="ABS"),D40="ABS",F40="ABS",L40="ABS"),"ABS",IF(AND(SUM(D40:F40)=0,OR(L40="ZERO",L40="ABS")),"ZERO",IF(L40="ABS",SUM(D40,F40),SUM(D40,F40,H40,J40)))),"")</f>
        <v/>
      </c>
      <c r="O40" s="147"/>
      <c r="P40" s="108" t="str">
        <f>IF(N40="","",IF(ROUND(N40*100/O17,0)&gt;=90,"A+",IF(ROUND(N40*100/O17,0)&gt;=81,"A",IF(ROUND(N40*100/O17,0)&gt;=73,"B+",IF(ROUND(N40*100/O17,0)&gt;=65,"B",IF(ROUND(N40*100/O17,0)&gt;=60,"C+",IF(ROUND(N40*100/O17,0)&gt;=55,"C",IF(ROUND(N40*100/O17,0)&gt;=50,"C-","Fail"))))))))</f>
        <v/>
      </c>
      <c r="Q40" s="202"/>
      <c r="R40" s="52" t="str">
        <f t="shared" si="3"/>
        <v/>
      </c>
      <c r="S40" s="143"/>
      <c r="T40" s="143"/>
      <c r="U40" s="144"/>
      <c r="V40" s="235" t="str">
        <f>IF(OR(AND(OR(F40&lt;=G17, F40=0, F40="ABS"),OR(H40&lt;=I17, H40=0, H40="ABS"),OR(J40&lt;=K17, J40=0,J40="ABS"))),IF(OR(AND(A40="",B40="",D40="",F40="",H40="",J40=""),AND(A40&lt;&gt;"",B40&lt;&gt;"",D40&lt;&gt;"",F40&lt;&gt;"",H40&lt;&gt;"",J40&lt;&gt;"", AG40="OK")),"","Given Marks or Format is incorrect"),"Given Marks or Format is incorrect")</f>
        <v/>
      </c>
      <c r="W40" s="236"/>
      <c r="X40" s="23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149</v>
      </c>
      <c r="B41" s="44" t="s">
        <v>149</v>
      </c>
      <c r="C41" s="276" t="s">
        <v>130</v>
      </c>
      <c r="D41" s="276"/>
      <c r="E41" s="276"/>
      <c r="F41" s="276"/>
      <c r="G41" s="276"/>
      <c r="H41" s="276"/>
      <c r="I41" s="276"/>
      <c r="J41" s="276"/>
      <c r="K41" s="276"/>
      <c r="L41" s="276"/>
      <c r="M41" s="276"/>
      <c r="N41" s="276"/>
      <c r="O41" s="276"/>
      <c r="P41" s="276"/>
      <c r="Q41" s="202"/>
      <c r="R41" s="17">
        <f>COUNTIF(R21:R40,"FORMAT INCORRECT")+(COUNTIF(R21:R40,"SEQUENCE INCORRECT"))</f>
        <v>0</v>
      </c>
      <c r="S41" s="240">
        <f>COUNTIF(S21:S40,"Attendance Marks incorrect")</f>
        <v>0</v>
      </c>
      <c r="T41" s="241"/>
      <c r="U41" s="241"/>
      <c r="V41" s="240">
        <f>COUNTIF(V21:AC40,"Given Marks or Format is incorrect")</f>
        <v>0</v>
      </c>
      <c r="W41" s="241"/>
      <c r="X41" s="241"/>
      <c r="Y41" s="241"/>
      <c r="Z41" s="241"/>
      <c r="AA41" s="241"/>
      <c r="AB41" s="241"/>
      <c r="AC41" s="268"/>
    </row>
    <row r="42" spans="1:103" ht="11.25" customHeight="1" thickBot="1">
      <c r="A42" s="45" t="s">
        <v>149</v>
      </c>
      <c r="B42" s="46" t="s">
        <v>149</v>
      </c>
      <c r="C42" s="277"/>
      <c r="D42" s="277"/>
      <c r="E42" s="277"/>
      <c r="F42" s="277"/>
      <c r="G42" s="277"/>
      <c r="H42" s="277"/>
      <c r="I42" s="277"/>
      <c r="J42" s="277"/>
      <c r="K42" s="277"/>
      <c r="L42" s="277"/>
      <c r="M42" s="277"/>
      <c r="N42" s="277"/>
      <c r="O42" s="277"/>
      <c r="P42" s="277"/>
      <c r="Q42" s="202"/>
      <c r="R42" s="238" t="s">
        <v>180</v>
      </c>
      <c r="S42" s="239"/>
      <c r="T42" s="239"/>
      <c r="U42" s="239"/>
      <c r="V42" s="239"/>
      <c r="W42" s="239"/>
      <c r="X42" s="239"/>
      <c r="Y42" s="77"/>
      <c r="Z42" s="77"/>
      <c r="AA42" s="77"/>
    </row>
    <row r="43" spans="1:103">
      <c r="A43" s="266"/>
      <c r="B43" s="266"/>
      <c r="C43" s="266"/>
      <c r="D43" s="266"/>
      <c r="E43" s="266"/>
      <c r="F43" s="266"/>
      <c r="G43" s="266"/>
      <c r="H43" s="266"/>
      <c r="I43" s="266"/>
      <c r="J43" s="266"/>
      <c r="K43" s="266"/>
      <c r="L43" s="266"/>
      <c r="M43" s="266"/>
      <c r="N43" s="266"/>
      <c r="O43" s="266"/>
      <c r="P43" s="266"/>
      <c r="Q43" s="202"/>
      <c r="R43" s="270" t="s">
        <v>132</v>
      </c>
      <c r="S43" s="271"/>
      <c r="T43" s="272"/>
      <c r="U43" s="257">
        <f>SUM(R41:AC41)+T15</f>
        <v>1</v>
      </c>
      <c r="V43" s="258"/>
      <c r="W43" s="269"/>
      <c r="X43" s="261"/>
      <c r="Y43" s="107"/>
      <c r="Z43" s="107"/>
      <c r="AA43" s="107"/>
    </row>
    <row r="44" spans="1:103" ht="20.25" customHeight="1" thickBot="1">
      <c r="A44" s="267"/>
      <c r="B44" s="267"/>
      <c r="C44" s="267"/>
      <c r="D44" s="267"/>
      <c r="E44" s="267"/>
      <c r="F44" s="267"/>
      <c r="G44" s="267"/>
      <c r="H44" s="267"/>
      <c r="I44" s="267"/>
      <c r="J44" s="267"/>
      <c r="K44" s="267"/>
      <c r="L44" s="267"/>
      <c r="M44" s="267"/>
      <c r="N44" s="267"/>
      <c r="O44" s="267"/>
      <c r="P44" s="267"/>
      <c r="Q44" s="202"/>
      <c r="R44" s="273"/>
      <c r="S44" s="274"/>
      <c r="T44" s="275"/>
      <c r="U44" s="259"/>
      <c r="V44" s="260"/>
      <c r="W44" s="269"/>
      <c r="X44" s="261"/>
      <c r="Y44" s="107"/>
      <c r="Z44" s="107"/>
      <c r="AA44" s="107"/>
    </row>
    <row r="45" spans="1:103" ht="15.75" customHeight="1">
      <c r="A45" s="255" t="s">
        <v>131</v>
      </c>
      <c r="B45" s="255"/>
      <c r="C45" s="255"/>
      <c r="D45" s="261"/>
      <c r="E45" s="261"/>
      <c r="F45" s="254"/>
      <c r="G45" s="254"/>
      <c r="H45" s="254"/>
      <c r="I45" s="254"/>
      <c r="J45" s="261"/>
      <c r="K45" s="261"/>
      <c r="L45" s="255" t="s">
        <v>19</v>
      </c>
      <c r="M45" s="255"/>
      <c r="N45" s="255"/>
      <c r="O45" s="255"/>
      <c r="P45" s="255"/>
      <c r="Q45" s="202"/>
      <c r="R45" s="169" t="s">
        <v>167</v>
      </c>
      <c r="S45" s="242"/>
      <c r="T45" s="242"/>
      <c r="U45" s="242"/>
      <c r="V45" s="242"/>
      <c r="W45" s="242"/>
      <c r="X45" s="243"/>
      <c r="Y45" s="109"/>
      <c r="Z45" s="109"/>
      <c r="AA45" s="109"/>
    </row>
    <row r="46" spans="1:103">
      <c r="A46" s="254"/>
      <c r="B46" s="254"/>
      <c r="C46" s="254"/>
      <c r="D46" s="261"/>
      <c r="E46" s="261"/>
      <c r="F46" s="254"/>
      <c r="G46" s="254"/>
      <c r="H46" s="254"/>
      <c r="I46" s="254"/>
      <c r="J46" s="261"/>
      <c r="K46" s="261"/>
      <c r="L46" s="254"/>
      <c r="M46" s="254"/>
      <c r="N46" s="254"/>
      <c r="O46" s="254"/>
      <c r="P46" s="254"/>
      <c r="Q46" s="202"/>
      <c r="R46" s="168"/>
      <c r="S46" s="166"/>
      <c r="T46" s="166"/>
      <c r="U46" s="166"/>
      <c r="V46" s="166"/>
      <c r="W46" s="166"/>
      <c r="X46" s="167"/>
      <c r="Y46" s="109"/>
      <c r="Z46" s="109"/>
      <c r="AA46" s="109"/>
    </row>
    <row r="47" spans="1:103">
      <c r="A47" s="256"/>
      <c r="B47" s="256"/>
      <c r="C47" s="256"/>
      <c r="D47" s="262"/>
      <c r="E47" s="262"/>
      <c r="F47" s="254"/>
      <c r="G47" s="254"/>
      <c r="H47" s="254"/>
      <c r="I47" s="254"/>
      <c r="J47" s="262"/>
      <c r="K47" s="262"/>
      <c r="L47" s="256"/>
      <c r="M47" s="256"/>
      <c r="N47" s="256"/>
      <c r="O47" s="256"/>
      <c r="P47" s="256"/>
      <c r="Q47" s="202"/>
      <c r="R47" s="168"/>
      <c r="S47" s="166"/>
      <c r="T47" s="166"/>
      <c r="U47" s="166"/>
      <c r="V47" s="166"/>
      <c r="W47" s="166"/>
      <c r="X47" s="167"/>
      <c r="Y47" s="109"/>
      <c r="Z47" s="109"/>
      <c r="AA47" s="109"/>
    </row>
    <row r="48" spans="1:103" ht="12" customHeight="1">
      <c r="A48" s="33" t="s">
        <v>14</v>
      </c>
      <c r="B48" s="247" t="s">
        <v>13</v>
      </c>
      <c r="C48" s="248"/>
      <c r="D48" s="248"/>
      <c r="E48" s="248"/>
      <c r="F48" s="249"/>
      <c r="G48" s="249"/>
      <c r="H48" s="249"/>
      <c r="I48" s="249"/>
      <c r="J48" s="248"/>
      <c r="K48" s="248"/>
      <c r="L48" s="248"/>
      <c r="M48" s="248"/>
      <c r="N48" s="248"/>
      <c r="O48" s="248"/>
      <c r="P48" s="250"/>
      <c r="Q48" s="202"/>
      <c r="R48" s="168"/>
      <c r="S48" s="166"/>
      <c r="T48" s="166"/>
      <c r="U48" s="166"/>
      <c r="V48" s="166"/>
      <c r="W48" s="166"/>
      <c r="X48" s="167"/>
      <c r="Y48" s="109"/>
      <c r="Z48" s="109"/>
      <c r="AA48" s="109"/>
    </row>
    <row r="49" spans="1:29" ht="12" customHeight="1" thickBot="1">
      <c r="A49" s="34">
        <f>$U$43</f>
        <v>1</v>
      </c>
      <c r="B49" s="251"/>
      <c r="C49" s="252"/>
      <c r="D49" s="252"/>
      <c r="E49" s="252"/>
      <c r="F49" s="252"/>
      <c r="G49" s="252"/>
      <c r="H49" s="252"/>
      <c r="I49" s="252"/>
      <c r="J49" s="252"/>
      <c r="K49" s="252"/>
      <c r="L49" s="252"/>
      <c r="M49" s="252"/>
      <c r="N49" s="252"/>
      <c r="O49" s="252"/>
      <c r="P49" s="253"/>
      <c r="Q49" s="202"/>
      <c r="R49" s="244"/>
      <c r="S49" s="245"/>
      <c r="T49" s="245"/>
      <c r="U49" s="245"/>
      <c r="V49" s="245"/>
      <c r="W49" s="245"/>
      <c r="X49" s="246"/>
      <c r="Y49" s="109"/>
      <c r="Z49" s="109"/>
      <c r="AA49" s="109"/>
    </row>
    <row r="50" spans="1:29">
      <c r="A50" s="266"/>
      <c r="B50" s="266"/>
      <c r="C50" s="266"/>
      <c r="D50" s="266"/>
      <c r="E50" s="266"/>
      <c r="F50" s="266"/>
      <c r="G50" s="266"/>
      <c r="H50" s="266"/>
      <c r="I50" s="266"/>
      <c r="J50" s="266"/>
      <c r="K50" s="266"/>
      <c r="L50" s="266"/>
      <c r="M50" s="266"/>
      <c r="N50" s="266"/>
      <c r="O50" s="266"/>
      <c r="P50" s="266"/>
      <c r="Q50" s="261"/>
      <c r="R50" s="287" t="s">
        <v>150</v>
      </c>
      <c r="S50" s="287"/>
      <c r="T50" s="287"/>
      <c r="U50" s="287"/>
      <c r="V50" s="287"/>
      <c r="W50" s="287"/>
      <c r="X50" s="287"/>
      <c r="Y50" s="287"/>
      <c r="Z50" s="287"/>
      <c r="AA50" s="287"/>
      <c r="AB50" s="287"/>
      <c r="AC50" s="287"/>
    </row>
    <row r="51" spans="1:29">
      <c r="A51" s="261"/>
      <c r="B51" s="261"/>
      <c r="C51" s="261"/>
      <c r="D51" s="261"/>
      <c r="E51" s="261"/>
      <c r="F51" s="261"/>
      <c r="G51" s="261"/>
      <c r="H51" s="261"/>
      <c r="I51" s="261"/>
      <c r="J51" s="261"/>
      <c r="K51" s="261"/>
      <c r="L51" s="261"/>
      <c r="M51" s="261"/>
      <c r="N51" s="261"/>
      <c r="O51" s="261"/>
      <c r="P51" s="261"/>
      <c r="Q51" s="261"/>
      <c r="R51" s="288"/>
      <c r="S51" s="288"/>
      <c r="T51" s="288"/>
      <c r="U51" s="288"/>
      <c r="V51" s="288"/>
      <c r="W51" s="288"/>
      <c r="X51" s="288"/>
      <c r="Y51" s="288"/>
      <c r="Z51" s="288"/>
      <c r="AA51" s="288"/>
      <c r="AB51" s="288"/>
      <c r="AC51" s="288"/>
    </row>
    <row r="52" spans="1:29">
      <c r="A52" s="261"/>
      <c r="B52" s="261"/>
      <c r="C52" s="261"/>
      <c r="D52" s="261"/>
      <c r="E52" s="261"/>
      <c r="F52" s="261"/>
      <c r="G52" s="261"/>
      <c r="H52" s="261"/>
      <c r="I52" s="261"/>
      <c r="J52" s="261"/>
      <c r="K52" s="261"/>
      <c r="L52" s="261"/>
      <c r="M52" s="261"/>
      <c r="N52" s="261"/>
      <c r="O52" s="261"/>
      <c r="P52" s="261"/>
      <c r="Q52" s="261"/>
      <c r="R52" s="289"/>
      <c r="S52" s="289"/>
      <c r="T52" s="289"/>
      <c r="U52" s="289"/>
      <c r="V52" s="289"/>
      <c r="W52" s="289"/>
      <c r="X52" s="289"/>
      <c r="Y52" s="289"/>
      <c r="Z52" s="289"/>
      <c r="AA52" s="289"/>
      <c r="AB52" s="289"/>
      <c r="AC52" s="289"/>
    </row>
    <row r="53" spans="1:29">
      <c r="A53" s="261"/>
      <c r="B53" s="261"/>
      <c r="C53" s="261"/>
      <c r="D53" s="261"/>
      <c r="E53" s="261"/>
      <c r="F53" s="261"/>
      <c r="G53" s="261"/>
      <c r="H53" s="261"/>
      <c r="I53" s="261"/>
      <c r="J53" s="261"/>
      <c r="K53" s="261"/>
      <c r="L53" s="261"/>
      <c r="M53" s="261"/>
      <c r="N53" s="261"/>
      <c r="O53" s="261"/>
      <c r="P53" s="261"/>
      <c r="Q53" s="261"/>
      <c r="R53" s="290" t="s">
        <v>151</v>
      </c>
      <c r="S53" s="291"/>
      <c r="T53" s="291"/>
      <c r="U53" s="291"/>
      <c r="V53" s="291"/>
      <c r="W53" s="291"/>
      <c r="X53" s="291"/>
      <c r="Y53" s="291"/>
      <c r="Z53" s="291"/>
      <c r="AA53" s="291"/>
      <c r="AB53" s="291"/>
      <c r="AC53" s="292"/>
    </row>
    <row r="54" spans="1:29" ht="16.5" thickBot="1">
      <c r="A54" s="261"/>
      <c r="B54" s="261"/>
      <c r="C54" s="261"/>
      <c r="D54" s="261"/>
      <c r="E54" s="261"/>
      <c r="F54" s="261"/>
      <c r="G54" s="261"/>
      <c r="H54" s="261"/>
      <c r="I54" s="261"/>
      <c r="J54" s="261"/>
      <c r="K54" s="261"/>
      <c r="L54" s="261"/>
      <c r="M54" s="261"/>
      <c r="N54" s="261"/>
      <c r="O54" s="261"/>
      <c r="P54" s="261"/>
      <c r="Q54" s="261"/>
      <c r="R54" s="293"/>
      <c r="S54" s="294"/>
      <c r="T54" s="294"/>
      <c r="U54" s="294"/>
      <c r="V54" s="294"/>
      <c r="W54" s="294"/>
      <c r="X54" s="294"/>
      <c r="Y54" s="294"/>
      <c r="Z54" s="294"/>
      <c r="AA54" s="294"/>
      <c r="AB54" s="294"/>
      <c r="AC54" s="295"/>
    </row>
    <row r="55" spans="1:29" ht="21" thickBot="1">
      <c r="A55" s="261"/>
      <c r="B55" s="261"/>
      <c r="C55" s="261"/>
      <c r="D55" s="261"/>
      <c r="E55" s="261"/>
      <c r="F55" s="261"/>
      <c r="G55" s="261"/>
      <c r="H55" s="261"/>
      <c r="I55" s="261"/>
      <c r="J55" s="261"/>
      <c r="K55" s="261"/>
      <c r="L55" s="261"/>
      <c r="M55" s="261"/>
      <c r="N55" s="261"/>
      <c r="O55" s="261"/>
      <c r="P55" s="261"/>
      <c r="Q55" s="261"/>
      <c r="R55" s="106" t="s">
        <v>6</v>
      </c>
      <c r="S55" s="296" t="s">
        <v>7</v>
      </c>
      <c r="T55" s="296"/>
      <c r="U55" s="296"/>
      <c r="V55" s="297" t="s">
        <v>152</v>
      </c>
      <c r="W55" s="297"/>
      <c r="X55" s="297"/>
      <c r="Y55" s="297"/>
      <c r="Z55" s="297"/>
      <c r="AA55" s="297"/>
      <c r="AB55" s="297"/>
      <c r="AC55" s="297"/>
    </row>
    <row r="56" spans="1:29" ht="16.5" thickBot="1">
      <c r="A56" s="261"/>
      <c r="B56" s="261"/>
      <c r="C56" s="261"/>
      <c r="D56" s="261"/>
      <c r="E56" s="261"/>
      <c r="F56" s="261"/>
      <c r="G56" s="261"/>
      <c r="H56" s="261"/>
      <c r="I56" s="261"/>
      <c r="J56" s="261"/>
      <c r="K56" s="261"/>
      <c r="L56" s="261"/>
      <c r="M56" s="261"/>
      <c r="N56" s="261"/>
      <c r="O56" s="261"/>
      <c r="P56" s="261"/>
      <c r="Q56" s="261"/>
      <c r="R56" s="104">
        <v>1</v>
      </c>
      <c r="S56" s="284" t="s">
        <v>153</v>
      </c>
      <c r="T56" s="284"/>
      <c r="U56" s="284"/>
      <c r="V56" s="285">
        <v>1</v>
      </c>
      <c r="W56" s="286"/>
      <c r="X56" s="284" t="s">
        <v>154</v>
      </c>
      <c r="Y56" s="284"/>
      <c r="Z56" s="284"/>
      <c r="AA56" s="284"/>
      <c r="AB56" s="284"/>
      <c r="AC56" s="284"/>
    </row>
    <row r="57" spans="1:29" ht="16.5" thickBot="1">
      <c r="A57" s="261"/>
      <c r="B57" s="261"/>
      <c r="C57" s="261"/>
      <c r="D57" s="261"/>
      <c r="E57" s="261"/>
      <c r="F57" s="261"/>
      <c r="G57" s="261"/>
      <c r="H57" s="261"/>
      <c r="I57" s="261"/>
      <c r="J57" s="261"/>
      <c r="K57" s="261"/>
      <c r="L57" s="261"/>
      <c r="M57" s="261"/>
      <c r="N57" s="261"/>
      <c r="O57" s="261"/>
      <c r="P57" s="261"/>
      <c r="Q57" s="261"/>
      <c r="R57" s="104">
        <v>2</v>
      </c>
      <c r="S57" s="284" t="s">
        <v>155</v>
      </c>
      <c r="T57" s="284"/>
      <c r="U57" s="284"/>
      <c r="V57" s="285">
        <v>2</v>
      </c>
      <c r="W57" s="286"/>
      <c r="X57" s="284" t="s">
        <v>156</v>
      </c>
      <c r="Y57" s="284"/>
      <c r="Z57" s="284"/>
      <c r="AA57" s="284"/>
      <c r="AB57" s="284"/>
      <c r="AC57" s="284"/>
    </row>
    <row r="58" spans="1:29" ht="16.5" thickBot="1">
      <c r="A58" s="261"/>
      <c r="B58" s="261"/>
      <c r="C58" s="261"/>
      <c r="D58" s="261"/>
      <c r="E58" s="261"/>
      <c r="F58" s="261"/>
      <c r="G58" s="261"/>
      <c r="H58" s="261"/>
      <c r="I58" s="261"/>
      <c r="J58" s="261"/>
      <c r="K58" s="261"/>
      <c r="L58" s="261"/>
      <c r="M58" s="261"/>
      <c r="N58" s="261"/>
      <c r="O58" s="261"/>
      <c r="P58" s="261"/>
      <c r="Q58" s="261"/>
      <c r="R58" s="104">
        <v>3</v>
      </c>
      <c r="S58" s="284" t="s">
        <v>157</v>
      </c>
      <c r="T58" s="284"/>
      <c r="U58" s="284"/>
      <c r="V58" s="285">
        <v>3</v>
      </c>
      <c r="W58" s="286"/>
      <c r="X58" s="284" t="s">
        <v>158</v>
      </c>
      <c r="Y58" s="284"/>
      <c r="Z58" s="284"/>
      <c r="AA58" s="284"/>
      <c r="AB58" s="284"/>
      <c r="AC58" s="284"/>
    </row>
    <row r="59" spans="1:29" ht="16.5" thickBot="1">
      <c r="A59" s="261"/>
      <c r="B59" s="261"/>
      <c r="C59" s="261"/>
      <c r="D59" s="261"/>
      <c r="E59" s="261"/>
      <c r="F59" s="261"/>
      <c r="G59" s="261"/>
      <c r="H59" s="261"/>
      <c r="I59" s="261"/>
      <c r="J59" s="261"/>
      <c r="K59" s="261"/>
      <c r="L59" s="261"/>
      <c r="M59" s="261"/>
      <c r="N59" s="261"/>
      <c r="O59" s="261"/>
      <c r="P59" s="261"/>
      <c r="Q59" s="261"/>
      <c r="R59" s="104">
        <v>4</v>
      </c>
      <c r="S59" s="284" t="s">
        <v>159</v>
      </c>
      <c r="T59" s="284"/>
      <c r="U59" s="284"/>
      <c r="V59" s="285">
        <v>4</v>
      </c>
      <c r="W59" s="286"/>
      <c r="X59" s="284" t="s">
        <v>160</v>
      </c>
      <c r="Y59" s="284"/>
      <c r="Z59" s="284"/>
      <c r="AA59" s="284"/>
      <c r="AB59" s="284"/>
      <c r="AC59" s="284"/>
    </row>
    <row r="60" spans="1:29" ht="16.5" thickBot="1">
      <c r="A60" s="261"/>
      <c r="B60" s="261"/>
      <c r="C60" s="261"/>
      <c r="D60" s="261"/>
      <c r="E60" s="261"/>
      <c r="F60" s="261"/>
      <c r="G60" s="261"/>
      <c r="H60" s="261"/>
      <c r="I60" s="261"/>
      <c r="J60" s="261"/>
      <c r="K60" s="261"/>
      <c r="L60" s="261"/>
      <c r="M60" s="261"/>
      <c r="N60" s="261"/>
      <c r="O60" s="261"/>
      <c r="P60" s="261"/>
      <c r="Q60" s="261"/>
      <c r="R60" s="104">
        <v>5</v>
      </c>
      <c r="S60" s="284" t="s">
        <v>161</v>
      </c>
      <c r="T60" s="284"/>
      <c r="U60" s="284"/>
      <c r="V60" s="285">
        <v>5</v>
      </c>
      <c r="W60" s="286"/>
      <c r="X60" s="284" t="s">
        <v>162</v>
      </c>
      <c r="Y60" s="284"/>
      <c r="Z60" s="284"/>
      <c r="AA60" s="284"/>
      <c r="AB60" s="284"/>
      <c r="AC60" s="284"/>
    </row>
    <row r="61" spans="1:29" ht="16.5" thickBot="1">
      <c r="A61" s="261"/>
      <c r="B61" s="261"/>
      <c r="C61" s="261"/>
      <c r="D61" s="261"/>
      <c r="E61" s="261"/>
      <c r="F61" s="261"/>
      <c r="G61" s="261"/>
      <c r="H61" s="261"/>
      <c r="I61" s="261"/>
      <c r="J61" s="261"/>
      <c r="K61" s="261"/>
      <c r="L61" s="261"/>
      <c r="M61" s="261"/>
      <c r="N61" s="261"/>
      <c r="O61" s="261"/>
      <c r="P61" s="261"/>
      <c r="Q61" s="261"/>
      <c r="R61" s="104">
        <v>6</v>
      </c>
      <c r="S61" s="284" t="s">
        <v>163</v>
      </c>
      <c r="T61" s="284"/>
      <c r="U61" s="284"/>
      <c r="V61" s="285">
        <v>6</v>
      </c>
      <c r="W61" s="286"/>
      <c r="X61" s="284" t="s">
        <v>164</v>
      </c>
      <c r="Y61" s="284"/>
      <c r="Z61" s="284"/>
      <c r="AA61" s="284"/>
      <c r="AB61" s="284"/>
      <c r="AC61" s="284"/>
    </row>
    <row r="62" spans="1:29" ht="16.5" thickBot="1">
      <c r="A62" s="261"/>
      <c r="B62" s="261"/>
      <c r="C62" s="261"/>
      <c r="D62" s="261"/>
      <c r="E62" s="261"/>
      <c r="F62" s="261"/>
      <c r="G62" s="261"/>
      <c r="H62" s="261"/>
      <c r="I62" s="261"/>
      <c r="J62" s="261"/>
      <c r="K62" s="261"/>
      <c r="L62" s="261"/>
      <c r="M62" s="261"/>
      <c r="N62" s="261"/>
      <c r="O62" s="261"/>
      <c r="P62" s="261"/>
      <c r="Q62" s="261"/>
      <c r="R62" s="104">
        <v>7</v>
      </c>
      <c r="S62" s="284" t="s">
        <v>165</v>
      </c>
      <c r="T62" s="284"/>
      <c r="U62" s="284"/>
      <c r="V62" s="285">
        <v>7</v>
      </c>
      <c r="W62" s="286"/>
      <c r="X62" s="284" t="s">
        <v>166</v>
      </c>
      <c r="Y62" s="284"/>
      <c r="Z62" s="284"/>
      <c r="AA62" s="284"/>
      <c r="AB62" s="284"/>
      <c r="AC62" s="284"/>
    </row>
  </sheetData>
  <sheetProtection password="EDD8" sheet="1" objects="1" scenarios="1" selectLockedCells="1"/>
  <autoFilter ref="A20:C42">
    <filterColumn colId="1" showButton="0"/>
  </autoFilter>
  <dataConsolidate/>
  <mergeCells count="30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B37:C37"/>
    <mergeCell ref="D37:E37"/>
    <mergeCell ref="F37:G37"/>
    <mergeCell ref="H37:I37"/>
    <mergeCell ref="J37:K37"/>
    <mergeCell ref="L37:M37"/>
    <mergeCell ref="N37:O37"/>
    <mergeCell ref="S37:U37"/>
    <mergeCell ref="V37:X37"/>
    <mergeCell ref="B36:C36"/>
    <mergeCell ref="D36:E36"/>
    <mergeCell ref="F36:G36"/>
    <mergeCell ref="H36:I36"/>
    <mergeCell ref="J36:K36"/>
    <mergeCell ref="L36:M36"/>
    <mergeCell ref="N36:O36"/>
    <mergeCell ref="S36:U36"/>
    <mergeCell ref="V36:X36"/>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3:C33"/>
    <mergeCell ref="D33:E33"/>
    <mergeCell ref="F33:G33"/>
    <mergeCell ref="H33:I33"/>
    <mergeCell ref="J33:K33"/>
    <mergeCell ref="L33:M33"/>
    <mergeCell ref="N33:O33"/>
    <mergeCell ref="S33:U33"/>
    <mergeCell ref="V33:X33"/>
    <mergeCell ref="B32:C32"/>
    <mergeCell ref="D32:E32"/>
    <mergeCell ref="F32:G32"/>
    <mergeCell ref="H32:I32"/>
    <mergeCell ref="J32:K32"/>
    <mergeCell ref="L32:M32"/>
    <mergeCell ref="N32:O32"/>
    <mergeCell ref="S32:U32"/>
    <mergeCell ref="V32:X32"/>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29:C29"/>
    <mergeCell ref="D29:E29"/>
    <mergeCell ref="F29:G29"/>
    <mergeCell ref="H29:I29"/>
    <mergeCell ref="J29:K29"/>
    <mergeCell ref="L29:M29"/>
    <mergeCell ref="N29:O29"/>
    <mergeCell ref="S29:U29"/>
    <mergeCell ref="V29:X29"/>
    <mergeCell ref="B28:C28"/>
    <mergeCell ref="D28:E28"/>
    <mergeCell ref="F28:G28"/>
    <mergeCell ref="H28:I28"/>
    <mergeCell ref="J28:K28"/>
    <mergeCell ref="L28:M28"/>
    <mergeCell ref="N28:O28"/>
    <mergeCell ref="S28:U28"/>
    <mergeCell ref="V28:X28"/>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5:C25"/>
    <mergeCell ref="D25:E25"/>
    <mergeCell ref="F25:G25"/>
    <mergeCell ref="H25:I25"/>
    <mergeCell ref="J25:K25"/>
    <mergeCell ref="L25:M25"/>
    <mergeCell ref="N25:O25"/>
    <mergeCell ref="S25:U25"/>
    <mergeCell ref="V25:X25"/>
    <mergeCell ref="B24:C24"/>
    <mergeCell ref="D24:E24"/>
    <mergeCell ref="F24:G24"/>
    <mergeCell ref="H24:I24"/>
    <mergeCell ref="J24:K24"/>
    <mergeCell ref="L24:M24"/>
    <mergeCell ref="N24:O24"/>
    <mergeCell ref="S24:U24"/>
    <mergeCell ref="V24:X24"/>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R12:T12"/>
    <mergeCell ref="R13:T13"/>
    <mergeCell ref="R17:X18"/>
    <mergeCell ref="D19:E19"/>
    <mergeCell ref="F19:G19"/>
    <mergeCell ref="H19:I19"/>
    <mergeCell ref="J19:K19"/>
    <mergeCell ref="L19:M19"/>
    <mergeCell ref="N19:O19"/>
    <mergeCell ref="V19:X19"/>
    <mergeCell ref="A7:B7"/>
    <mergeCell ref="C7:P7"/>
    <mergeCell ref="R7:T7"/>
    <mergeCell ref="E8:F8"/>
    <mergeCell ref="G8:H8"/>
    <mergeCell ref="I8:L8"/>
    <mergeCell ref="M8:P8"/>
    <mergeCell ref="R8:T8"/>
    <mergeCell ref="B9:K9"/>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6081" r:id="rId3"/>
    <oleObject progId="PBrush" shapeId="46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83</vt:i4>
      </vt:variant>
    </vt:vector>
  </HeadingPairs>
  <TitlesOfParts>
    <vt:vector size="98"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BasicBatch</vt:lpstr>
      <vt:lpstr>BasicEighth22BSM</vt:lpstr>
      <vt:lpstr>BasicFirst20BSM</vt:lpstr>
      <vt:lpstr>BasicFirst22BSM</vt:lpstr>
      <vt:lpstr>BasicFourth22BSM</vt:lpstr>
      <vt:lpstr>BasicSecond20BSM</vt:lpstr>
      <vt:lpstr>BasicSecond22BSM</vt:lpstr>
      <vt:lpstr>BasicSixth22BSM</vt:lpstr>
      <vt:lpstr>ComputerBatch</vt:lpstr>
      <vt:lpstr>ComputerEighth22BSCS</vt:lpstr>
      <vt:lpstr>ComputerFifth22BSCS</vt:lpstr>
      <vt:lpstr>ComputerFirst20BSCS</vt:lpstr>
      <vt:lpstr>ComputerFirst21BSCS</vt:lpstr>
      <vt:lpstr>ComputerFirst22BSCS</vt:lpstr>
      <vt:lpstr>ComputerFirst23BSCS</vt:lpstr>
      <vt:lpstr>ComputerFourth20BSCS</vt:lpstr>
      <vt:lpstr>ComputerFourth21BSCS</vt:lpstr>
      <vt:lpstr>ComputerFourth22BSCS</vt:lpstr>
      <vt:lpstr>ComputerSecond20BSCS</vt:lpstr>
      <vt:lpstr>ComputerSecond21BSCS</vt:lpstr>
      <vt:lpstr>ComputerSecond22BSCS</vt:lpstr>
      <vt:lpstr>ComputerSixth22BSCS</vt:lpstr>
      <vt:lpstr>ComputerThird20BSCS</vt:lpstr>
      <vt:lpstr>ComputerThird21BSCS</vt:lpstr>
      <vt:lpstr>ComputerThird22BSCS</vt:lpstr>
      <vt:lpstr>Departments</vt:lpstr>
      <vt:lpstr>EnglishBatch</vt:lpstr>
      <vt:lpstr>EnglishEighth22BSE</vt:lpstr>
      <vt:lpstr>EnglishFirst20BSE</vt:lpstr>
      <vt:lpstr>EnglishFourth22BSE</vt:lpstr>
      <vt:lpstr>EnglishSecond20BSE</vt:lpstr>
      <vt:lpstr>EnglishSecond22BSE</vt:lpstr>
      <vt:lpstr>EnglishSixth22BSE</vt:lpstr>
      <vt:lpstr>Exam</vt:lpstr>
      <vt:lpstr>MehranBatch</vt:lpstr>
      <vt:lpstr>MehranEighth22BBA</vt:lpstr>
      <vt:lpstr>MehranFifth22BBA</vt:lpstr>
      <vt:lpstr>MehranFirst22BBA</vt:lpstr>
      <vt:lpstr>MehranFirst23BBA</vt:lpstr>
      <vt:lpstr>MehranFourth22BBA</vt:lpstr>
      <vt:lpstr>MehranSecond22BBA</vt:lpstr>
      <vt:lpstr>MehranSixth22BBA</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RegularExamPractical</vt:lpstr>
      <vt:lpstr>Semester</vt:lpstr>
      <vt:lpstr>TextileBatch</vt:lpstr>
      <vt:lpstr>TextileFifth22BSGM</vt:lpstr>
      <vt:lpstr>TextileFirst20BSGM</vt:lpstr>
      <vt:lpstr>TextileFirst21BSGM</vt:lpstr>
      <vt:lpstr>TextileFirst22BSGM</vt:lpstr>
      <vt:lpstr>TextileFourth20BSGM</vt:lpstr>
      <vt:lpstr>TextileFourth21BSGM</vt:lpstr>
      <vt:lpstr>TextileFourth22BSGM</vt:lpstr>
      <vt:lpstr>TextileSecond20BSGM</vt:lpstr>
      <vt:lpstr>TextileSecond21BSGM</vt:lpstr>
      <vt:lpstr>TextileSecond22BSGM</vt:lpstr>
      <vt:lpstr>TextileSixth22BSGM</vt:lpstr>
      <vt:lpstr>TextileThird20BSGM</vt:lpstr>
      <vt:lpstr>TextileThird21BSGM</vt:lpstr>
      <vt:lpstr>TextileThird22BSGM</vt:lpstr>
      <vt:lpstr>TotalMarks</vt:lpstr>
      <vt:lpstr>USBatch</vt:lpstr>
      <vt:lpstr>USFirst21BSES</vt:lpstr>
      <vt:lpstr>USFirst22BSES</vt:lpstr>
      <vt:lpstr>USFirst23BSES</vt:lpstr>
      <vt:lpstr>USFourth22BSES</vt:lpstr>
      <vt:lpstr>USSecond21BSES</vt:lpstr>
      <vt:lpstr>USSecond22BSES</vt:lpstr>
      <vt:lpstr>USSecond23BSES</vt:lpstr>
      <vt:lpstr>USThird22BSES</vt:lpstr>
      <vt:lpstr>USThird23BSES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2023-05-03T13:14:16Z</cp:lastPrinted>
  <dcterms:created xsi:type="dcterms:W3CDTF">2014-07-31T04:22:19Z</dcterms:created>
  <dcterms:modified xsi:type="dcterms:W3CDTF">2024-04-24T04:40:24Z</dcterms:modified>
</cp:coreProperties>
</file>