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drawings/drawing5.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drawings/drawing6.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7.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drawings/drawing8.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drawings/drawing9.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drawings/drawing10.xml" ContentType="application/vnd.openxmlformats-officedocument.drawing+xml"/>
  <Override PartName="/xl/embeddings/oleObject19.bin" ContentType="application/vnd.openxmlformats-officedocument.oleObject"/>
  <Override PartName="/xl/embeddings/oleObject20.bin" ContentType="application/vnd.openxmlformats-officedocument.oleObject"/>
  <Override PartName="/xl/drawings/drawing11.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72.16.70.110\soft9090$\AAB\award list final\2024\"/>
    </mc:Choice>
  </mc:AlternateContent>
  <bookViews>
    <workbookView xWindow="0" yWindow="0" windowWidth="28800" windowHeight="11445" tabRatio="799"/>
  </bookViews>
  <sheets>
    <sheet name="Sheet1" sheetId="1" r:id="rId1"/>
    <sheet name="Sheet2" sheetId="12" r:id="rId2"/>
    <sheet name="Sheet3" sheetId="15" r:id="rId3"/>
    <sheet name="Sheet4" sheetId="16" r:id="rId4"/>
    <sheet name="Sheet5" sheetId="17" r:id="rId5"/>
    <sheet name="Sheet6" sheetId="18" r:id="rId6"/>
    <sheet name="Sheet7" sheetId="19" r:id="rId7"/>
    <sheet name="Sheet8" sheetId="20" r:id="rId8"/>
    <sheet name="Sheet9" sheetId="21" r:id="rId9"/>
    <sheet name="Sheet10" sheetId="22" r:id="rId10"/>
    <sheet name="Sheet11" sheetId="23" r:id="rId11"/>
    <sheet name="Departments" sheetId="14" state="hidden" r:id="rId12"/>
    <sheet name="Information" sheetId="24" state="hidden" r:id="rId13"/>
    <sheet name="TheoryResults" sheetId="25" state="hidden" r:id="rId14"/>
    <sheet name="PracticalResults" sheetId="26" state="hidden" r:id="rId15"/>
  </sheets>
  <definedNames>
    <definedName name="_xlnm._FilterDatabase" localSheetId="0" hidden="1">Sheet1!$A$18:$C$41</definedName>
    <definedName name="_xlnm._FilterDatabase" localSheetId="9" hidden="1">Sheet10!$A$18:$C$41</definedName>
    <definedName name="_xlnm._FilterDatabase" localSheetId="10" hidden="1">Sheet11!$A$18:$C$41</definedName>
    <definedName name="_xlnm._FilterDatabase" localSheetId="1" hidden="1">Sheet2!$A$18:$C$41</definedName>
    <definedName name="_xlnm._FilterDatabase" localSheetId="2" hidden="1">Sheet3!$A$18:$C$41</definedName>
    <definedName name="_xlnm._FilterDatabase" localSheetId="3" hidden="1">Sheet4!$A$18:$C$41</definedName>
    <definedName name="_xlnm._FilterDatabase" localSheetId="4" hidden="1">Sheet5!$A$18:$C$41</definedName>
    <definedName name="_xlnm._FilterDatabase" localSheetId="5" hidden="1">Sheet6!$A$18:$C$41</definedName>
    <definedName name="_xlnm._FilterDatabase" localSheetId="6" hidden="1">Sheet7!$A$18:$C$41</definedName>
    <definedName name="_xlnm._FilterDatabase" localSheetId="7" hidden="1">Sheet8!$A$18:$C$41</definedName>
    <definedName name="_xlnm._FilterDatabase" localSheetId="8" hidden="1">Sheet9!$A$18:$C$41</definedName>
    <definedName name="ArchitectureBatch">Information!$B$2:$B$5</definedName>
    <definedName name="ArchitectureFirst24AR">Information!$D$22:$D$26</definedName>
    <definedName name="ArchitectureProgram">Departments!$H$17</definedName>
    <definedName name="BiomedicalEngineeringProgram">Departments!$H$6</definedName>
    <definedName name="ChemicalEngineeringProgram">Departments!$H$8</definedName>
    <definedName name="CityBatch">Information!$C$2:$C$5</definedName>
    <definedName name="CityFirst24CRP">Information!$E$22:$E$27</definedName>
    <definedName name="CityProgram">Departments!$H$16</definedName>
    <definedName name="CivilProgram">Departments!$H$1</definedName>
    <definedName name="ComputerProgram">Departments!$H$7</definedName>
    <definedName name="Departments">Information!$A$2:$A$3</definedName>
    <definedName name="ElectricalProgram">Departments!$H$3</definedName>
    <definedName name="EnvironmentalProgram">Departments!$H$14</definedName>
    <definedName name="Exam">Departments!$F$1:$F$4</definedName>
    <definedName name="IndustrialProgram">Departments!$H$12</definedName>
    <definedName name="MechanicalProgram">Departments!$H$2</definedName>
    <definedName name="MetallurgyProgram">Departments!$H$11</definedName>
    <definedName name="MiningProgram">Departments!$H$10</definedName>
    <definedName name="PetroleumProgram">Departments!$H$9</definedName>
    <definedName name="_xlnm.Print_Area" localSheetId="0">Sheet1!$A$1:$N$49</definedName>
    <definedName name="_xlnm.Print_Area" localSheetId="9">Sheet10!$A$1:$N$49</definedName>
    <definedName name="_xlnm.Print_Area" localSheetId="10">Sheet11!$A$1:$N$49</definedName>
    <definedName name="_xlnm.Print_Area" localSheetId="1">Sheet2!$A$1:$N$49</definedName>
    <definedName name="_xlnm.Print_Area" localSheetId="2">Sheet3!$A$1:$N$49</definedName>
    <definedName name="_xlnm.Print_Area" localSheetId="3">Sheet4!$A$1:$N$49</definedName>
    <definedName name="_xlnm.Print_Area" localSheetId="4">Sheet5!$A$1:$N$49</definedName>
    <definedName name="_xlnm.Print_Area" localSheetId="5">Sheet6!$A$1:$N$49</definedName>
    <definedName name="_xlnm.Print_Area" localSheetId="6">Sheet7!$A$1:$N$49</definedName>
    <definedName name="_xlnm.Print_Area" localSheetId="7">Sheet8!$A$1:$N$49</definedName>
    <definedName name="_xlnm.Print_Area" localSheetId="8">Sheet9!$A$1:$N$49</definedName>
    <definedName name="RegularExamTheory">Departments!$F$1:$F$5</definedName>
    <definedName name="Semester">Departments!$C$1:$C$10</definedName>
    <definedName name="SoftwareProgram">Departments!$H$15</definedName>
    <definedName name="TelecommunicationProgram">Departments!$H$5</definedName>
    <definedName name="TextileProgram">Departments!$H$13</definedName>
    <definedName name="TotalMarks">Departments!$G$1:$G$4</definedName>
    <definedName name="Year">Departments!$D$1:$D$5</definedName>
  </definedNames>
  <calcPr calcId="152511"/>
</workbook>
</file>

<file path=xl/calcChain.xml><?xml version="1.0" encoding="utf-8"?>
<calcChain xmlns="http://schemas.openxmlformats.org/spreadsheetml/2006/main">
  <c r="E17" i="23" l="1"/>
  <c r="E17" i="22"/>
  <c r="E17" i="21"/>
  <c r="E17" i="20"/>
  <c r="E17" i="19"/>
  <c r="E17" i="18"/>
  <c r="E17" i="17"/>
  <c r="E17" i="16"/>
  <c r="E17" i="15"/>
  <c r="G17" i="23"/>
  <c r="G17" i="22"/>
  <c r="G17" i="21"/>
  <c r="G17" i="20"/>
  <c r="G17" i="19"/>
  <c r="G17" i="18"/>
  <c r="G17" i="17"/>
  <c r="G17" i="16"/>
  <c r="G17" i="15"/>
  <c r="G17" i="12"/>
  <c r="E17" i="12"/>
  <c r="E17" i="1" l="1"/>
  <c r="G17" i="1"/>
  <c r="K17" i="1" l="1"/>
  <c r="I17" i="1" l="1"/>
  <c r="H14" i="12" l="1"/>
  <c r="F14" i="23"/>
  <c r="F14" i="22"/>
  <c r="F14" i="21"/>
  <c r="F14" i="20"/>
  <c r="F14" i="19"/>
  <c r="F14" i="18"/>
  <c r="F14" i="17"/>
  <c r="F14" i="16"/>
  <c r="F14" i="15"/>
  <c r="F14" i="12"/>
  <c r="C7" i="1"/>
  <c r="A2" i="25"/>
  <c r="Y38" i="1" l="1"/>
  <c r="Y37" i="1"/>
  <c r="Y36" i="1"/>
  <c r="Y35" i="1"/>
  <c r="Y34" i="1"/>
  <c r="Y33" i="1"/>
  <c r="Y32" i="1"/>
  <c r="Y31" i="1"/>
  <c r="Y30" i="1"/>
  <c r="Y29" i="1"/>
  <c r="Y28" i="1"/>
  <c r="Y27" i="1"/>
  <c r="Y26" i="1"/>
  <c r="Y25" i="1"/>
  <c r="Y24" i="1"/>
  <c r="Y23" i="1"/>
  <c r="Y22" i="1"/>
  <c r="Y21" i="1"/>
  <c r="Y20" i="1"/>
  <c r="Y19" i="1"/>
  <c r="AF19" i="1"/>
  <c r="AE38" i="1"/>
  <c r="AD38" i="1"/>
  <c r="AC38" i="1"/>
  <c r="AA38" i="1"/>
  <c r="Z38" i="1"/>
  <c r="AE37" i="1"/>
  <c r="AD37" i="1"/>
  <c r="AC37" i="1"/>
  <c r="AA37" i="1"/>
  <c r="Z37" i="1"/>
  <c r="AE36" i="1"/>
  <c r="AD36" i="1"/>
  <c r="AC36" i="1"/>
  <c r="AA36" i="1"/>
  <c r="Z36" i="1"/>
  <c r="AE35" i="1"/>
  <c r="AD35" i="1"/>
  <c r="AC35" i="1"/>
  <c r="AA35" i="1"/>
  <c r="Z35" i="1"/>
  <c r="AE34" i="1"/>
  <c r="AD34" i="1"/>
  <c r="AC34" i="1"/>
  <c r="AA34" i="1"/>
  <c r="Z34" i="1"/>
  <c r="AE33" i="1"/>
  <c r="AD33" i="1"/>
  <c r="AC33" i="1"/>
  <c r="AA33" i="1"/>
  <c r="Z33" i="1"/>
  <c r="AE32" i="1"/>
  <c r="AD32" i="1"/>
  <c r="AC32" i="1"/>
  <c r="AA32" i="1"/>
  <c r="Z32" i="1"/>
  <c r="AE31" i="1"/>
  <c r="AD31" i="1"/>
  <c r="AC31" i="1"/>
  <c r="AA31" i="1"/>
  <c r="Z31" i="1"/>
  <c r="AE30" i="1"/>
  <c r="AD30" i="1"/>
  <c r="AC30" i="1"/>
  <c r="AA30" i="1"/>
  <c r="Z30" i="1"/>
  <c r="AE29" i="1"/>
  <c r="AD29" i="1"/>
  <c r="AC29" i="1"/>
  <c r="AA29" i="1"/>
  <c r="Z29" i="1"/>
  <c r="AE28" i="1"/>
  <c r="AD28" i="1"/>
  <c r="AC28" i="1"/>
  <c r="AA28" i="1"/>
  <c r="Z28" i="1"/>
  <c r="AE27" i="1"/>
  <c r="AD27" i="1"/>
  <c r="AC27" i="1"/>
  <c r="AA27" i="1"/>
  <c r="Z27" i="1"/>
  <c r="AE26" i="1"/>
  <c r="AD26" i="1"/>
  <c r="AC26" i="1"/>
  <c r="AA26" i="1"/>
  <c r="Z26" i="1"/>
  <c r="AE25" i="1"/>
  <c r="AD25" i="1"/>
  <c r="AC25" i="1"/>
  <c r="AA25" i="1"/>
  <c r="Z25" i="1"/>
  <c r="AE24" i="1"/>
  <c r="AD24" i="1"/>
  <c r="AC24" i="1"/>
  <c r="AA24" i="1"/>
  <c r="Z24" i="1"/>
  <c r="AE23" i="1"/>
  <c r="AD23" i="1"/>
  <c r="AC23" i="1"/>
  <c r="AA23" i="1"/>
  <c r="Z23" i="1"/>
  <c r="AE22" i="1"/>
  <c r="AD22" i="1"/>
  <c r="AC22" i="1"/>
  <c r="AA22" i="1"/>
  <c r="Z22" i="1"/>
  <c r="AE21" i="1"/>
  <c r="AD21" i="1"/>
  <c r="AC21" i="1"/>
  <c r="AA21" i="1"/>
  <c r="Z21" i="1"/>
  <c r="AE20" i="1"/>
  <c r="AD20" i="1"/>
  <c r="AC20" i="1"/>
  <c r="AA20" i="1"/>
  <c r="Z20" i="1"/>
  <c r="AE19" i="1"/>
  <c r="AD19" i="1"/>
  <c r="AC19" i="1"/>
  <c r="AA19" i="1"/>
  <c r="Z19" i="1"/>
  <c r="P8" i="1" l="1"/>
  <c r="AF20" i="1"/>
  <c r="AB38" i="1"/>
  <c r="AB37" i="1"/>
  <c r="AB36" i="1"/>
  <c r="AB35" i="1"/>
  <c r="AB34" i="1"/>
  <c r="AB33" i="1"/>
  <c r="AB32" i="1"/>
  <c r="AB31" i="1"/>
  <c r="AB30" i="1"/>
  <c r="AB29" i="1"/>
  <c r="AB28" i="1"/>
  <c r="AB27" i="1"/>
  <c r="AB26" i="1"/>
  <c r="AB25" i="1"/>
  <c r="AB24" i="1"/>
  <c r="AB23" i="1"/>
  <c r="AB22" i="1"/>
  <c r="AB21" i="1"/>
  <c r="AB20" i="1"/>
  <c r="AB19" i="1"/>
  <c r="P9" i="1"/>
  <c r="J2" i="25"/>
  <c r="C2" i="25"/>
  <c r="C203" i="25"/>
  <c r="F203" i="25" s="1"/>
  <c r="C204" i="25"/>
  <c r="G204" i="25" s="1"/>
  <c r="C205" i="25"/>
  <c r="H205" i="25" s="1"/>
  <c r="C206" i="25"/>
  <c r="G206" i="25" s="1"/>
  <c r="C207" i="25"/>
  <c r="F207" i="25" s="1"/>
  <c r="C208" i="25"/>
  <c r="G208" i="25" s="1"/>
  <c r="C209" i="25"/>
  <c r="H209" i="25" s="1"/>
  <c r="C210" i="25"/>
  <c r="G210" i="25" s="1"/>
  <c r="C211" i="25"/>
  <c r="F211" i="25" s="1"/>
  <c r="C212" i="25"/>
  <c r="C213" i="25"/>
  <c r="G213" i="25" s="1"/>
  <c r="C214" i="25"/>
  <c r="F214" i="25" s="1"/>
  <c r="C215" i="25"/>
  <c r="G215" i="25" s="1"/>
  <c r="C216" i="25"/>
  <c r="F216" i="25" s="1"/>
  <c r="C217" i="25"/>
  <c r="G217" i="25" s="1"/>
  <c r="C218" i="25"/>
  <c r="F218" i="25" s="1"/>
  <c r="C219" i="25"/>
  <c r="G219" i="25" s="1"/>
  <c r="C220" i="25"/>
  <c r="F220" i="25" s="1"/>
  <c r="C221" i="25"/>
  <c r="G221" i="25" s="1"/>
  <c r="C202" i="25"/>
  <c r="F202" i="25" s="1"/>
  <c r="C183" i="25"/>
  <c r="C184" i="25"/>
  <c r="C185" i="25"/>
  <c r="C186" i="25"/>
  <c r="C187" i="25"/>
  <c r="C188" i="25"/>
  <c r="C189" i="25"/>
  <c r="C190" i="25"/>
  <c r="C191" i="25"/>
  <c r="C192" i="25"/>
  <c r="C193" i="25"/>
  <c r="C194" i="25"/>
  <c r="C195" i="25"/>
  <c r="C196" i="25"/>
  <c r="C197" i="25"/>
  <c r="C198" i="25"/>
  <c r="C199" i="25"/>
  <c r="C200" i="25"/>
  <c r="C201" i="25"/>
  <c r="C182" i="25"/>
  <c r="C163" i="25"/>
  <c r="F163" i="25" s="1"/>
  <c r="C164" i="25"/>
  <c r="F164" i="25" s="1"/>
  <c r="C165" i="25"/>
  <c r="C166" i="25"/>
  <c r="F166" i="25" s="1"/>
  <c r="C167" i="25"/>
  <c r="H167" i="25" s="1"/>
  <c r="C168" i="25"/>
  <c r="H168" i="25" s="1"/>
  <c r="C169" i="25"/>
  <c r="C170" i="25"/>
  <c r="H170" i="25" s="1"/>
  <c r="C171" i="25"/>
  <c r="C172" i="25"/>
  <c r="F172" i="25" s="1"/>
  <c r="C173" i="25"/>
  <c r="G173" i="25" s="1"/>
  <c r="C174" i="25"/>
  <c r="H174" i="25" s="1"/>
  <c r="C175" i="25"/>
  <c r="C176" i="25"/>
  <c r="F176" i="25" s="1"/>
  <c r="C177" i="25"/>
  <c r="C178" i="25"/>
  <c r="H178" i="25" s="1"/>
  <c r="C179" i="25"/>
  <c r="H179" i="25" s="1"/>
  <c r="C180" i="25"/>
  <c r="F180" i="25" s="1"/>
  <c r="C181" i="25"/>
  <c r="C162" i="25"/>
  <c r="C143" i="25"/>
  <c r="C144" i="25"/>
  <c r="C145" i="25"/>
  <c r="C146" i="25"/>
  <c r="C147" i="25"/>
  <c r="C148" i="25"/>
  <c r="C149" i="25"/>
  <c r="C150" i="25"/>
  <c r="C151" i="25"/>
  <c r="C152" i="25"/>
  <c r="C153" i="25"/>
  <c r="C154" i="25"/>
  <c r="C155" i="25"/>
  <c r="C156" i="25"/>
  <c r="C157" i="25"/>
  <c r="C158" i="25"/>
  <c r="C159" i="25"/>
  <c r="C160" i="25"/>
  <c r="C161" i="25"/>
  <c r="C142" i="25"/>
  <c r="C123" i="25"/>
  <c r="C124" i="25"/>
  <c r="C125" i="25"/>
  <c r="F125" i="25" s="1"/>
  <c r="C126" i="25"/>
  <c r="C127" i="25"/>
  <c r="C128" i="25"/>
  <c r="G128" i="25" s="1"/>
  <c r="C129" i="25"/>
  <c r="C130" i="25"/>
  <c r="C131" i="25"/>
  <c r="H131" i="25" s="1"/>
  <c r="C132" i="25"/>
  <c r="C133" i="25"/>
  <c r="C134" i="25"/>
  <c r="C135" i="25"/>
  <c r="F135" i="25" s="1"/>
  <c r="C136" i="25"/>
  <c r="G136" i="25" s="1"/>
  <c r="C137" i="25"/>
  <c r="H137" i="25" s="1"/>
  <c r="C138" i="25"/>
  <c r="C139" i="25"/>
  <c r="C140" i="25"/>
  <c r="C141" i="25"/>
  <c r="F141" i="25" s="1"/>
  <c r="C122" i="25"/>
  <c r="C103" i="25"/>
  <c r="C104" i="25"/>
  <c r="F104" i="25" s="1"/>
  <c r="C105" i="25"/>
  <c r="H105" i="25" s="1"/>
  <c r="C106" i="25"/>
  <c r="H106" i="25" s="1"/>
  <c r="C107" i="25"/>
  <c r="F107" i="25" s="1"/>
  <c r="C108" i="25"/>
  <c r="F108" i="25" s="1"/>
  <c r="C109" i="25"/>
  <c r="H109" i="25" s="1"/>
  <c r="C110" i="25"/>
  <c r="H110" i="25" s="1"/>
  <c r="C111" i="25"/>
  <c r="F111" i="25" s="1"/>
  <c r="C112" i="25"/>
  <c r="F112" i="25" s="1"/>
  <c r="C113" i="25"/>
  <c r="H113" i="25" s="1"/>
  <c r="C114" i="25"/>
  <c r="H114" i="25" s="1"/>
  <c r="C115" i="25"/>
  <c r="F115" i="25" s="1"/>
  <c r="C116" i="25"/>
  <c r="F116" i="25" s="1"/>
  <c r="C117" i="25"/>
  <c r="H117" i="25" s="1"/>
  <c r="C118" i="25"/>
  <c r="H118" i="25" s="1"/>
  <c r="C119" i="25"/>
  <c r="F119" i="25" s="1"/>
  <c r="C120" i="25"/>
  <c r="F120" i="25" s="1"/>
  <c r="C121" i="25"/>
  <c r="H121" i="25" s="1"/>
  <c r="C102" i="25"/>
  <c r="C83" i="25"/>
  <c r="C84" i="25"/>
  <c r="C85" i="25"/>
  <c r="C86" i="25"/>
  <c r="C87" i="25"/>
  <c r="C88" i="25"/>
  <c r="C89" i="25"/>
  <c r="C90" i="25"/>
  <c r="C91" i="25"/>
  <c r="C92" i="25"/>
  <c r="C93" i="25"/>
  <c r="C94" i="25"/>
  <c r="C95" i="25"/>
  <c r="C96" i="25"/>
  <c r="C97" i="25"/>
  <c r="C98" i="25"/>
  <c r="C99" i="25"/>
  <c r="C100" i="25"/>
  <c r="C101" i="25"/>
  <c r="C82" i="25"/>
  <c r="C63" i="25"/>
  <c r="C64" i="25"/>
  <c r="C65" i="25"/>
  <c r="C66" i="25"/>
  <c r="C67" i="25"/>
  <c r="C68" i="25"/>
  <c r="C69" i="25"/>
  <c r="C70" i="25"/>
  <c r="C71" i="25"/>
  <c r="C72" i="25"/>
  <c r="C73" i="25"/>
  <c r="C74" i="25"/>
  <c r="C75" i="25"/>
  <c r="C76" i="25"/>
  <c r="C77" i="25"/>
  <c r="C78" i="25"/>
  <c r="C79" i="25"/>
  <c r="C80" i="25"/>
  <c r="C81" i="25"/>
  <c r="C62" i="25"/>
  <c r="C43" i="25"/>
  <c r="C44" i="25"/>
  <c r="E44" i="25" s="1"/>
  <c r="C45" i="25"/>
  <c r="C46" i="25"/>
  <c r="E46" i="25" s="1"/>
  <c r="C47" i="25"/>
  <c r="C48" i="25"/>
  <c r="F48" i="25" s="1"/>
  <c r="C49" i="25"/>
  <c r="C50" i="25"/>
  <c r="E50" i="25" s="1"/>
  <c r="C51" i="25"/>
  <c r="C52" i="25"/>
  <c r="C53" i="25"/>
  <c r="C54" i="25"/>
  <c r="C55" i="25"/>
  <c r="C56" i="25"/>
  <c r="C57" i="25"/>
  <c r="C58" i="25"/>
  <c r="C59" i="25"/>
  <c r="C60" i="25"/>
  <c r="C61" i="25"/>
  <c r="C42" i="25"/>
  <c r="H42" i="25" s="1"/>
  <c r="C23" i="25"/>
  <c r="C24" i="25"/>
  <c r="G24" i="25" s="1"/>
  <c r="C25" i="25"/>
  <c r="C26" i="25"/>
  <c r="G26" i="25" s="1"/>
  <c r="C27" i="25"/>
  <c r="C28" i="25"/>
  <c r="G28" i="25" s="1"/>
  <c r="C29" i="25"/>
  <c r="C30" i="25"/>
  <c r="G30" i="25" s="1"/>
  <c r="C31" i="25"/>
  <c r="C32" i="25"/>
  <c r="G32" i="25" s="1"/>
  <c r="C33" i="25"/>
  <c r="C34" i="25"/>
  <c r="G34" i="25" s="1"/>
  <c r="C35" i="25"/>
  <c r="C36" i="25"/>
  <c r="G36" i="25" s="1"/>
  <c r="C37" i="25"/>
  <c r="G37" i="25" s="1"/>
  <c r="C38" i="25"/>
  <c r="G38" i="25" s="1"/>
  <c r="C39" i="25"/>
  <c r="C40" i="25"/>
  <c r="G40" i="25" s="1"/>
  <c r="C41" i="25"/>
  <c r="C22" i="25"/>
  <c r="C3" i="25"/>
  <c r="E3" i="25" s="1"/>
  <c r="C4" i="25"/>
  <c r="C5" i="25"/>
  <c r="E5" i="25" s="1"/>
  <c r="C6" i="25"/>
  <c r="C7" i="25"/>
  <c r="E7" i="25" s="1"/>
  <c r="C8" i="25"/>
  <c r="C9" i="25"/>
  <c r="E9" i="25" s="1"/>
  <c r="C10" i="25"/>
  <c r="C11" i="25"/>
  <c r="E11" i="25" s="1"/>
  <c r="C12" i="25"/>
  <c r="C13" i="25"/>
  <c r="E13" i="25" s="1"/>
  <c r="C14" i="25"/>
  <c r="C15" i="25"/>
  <c r="E15" i="25" s="1"/>
  <c r="C16" i="25"/>
  <c r="C17" i="25"/>
  <c r="G17" i="25" s="1"/>
  <c r="C18" i="25"/>
  <c r="C19" i="25"/>
  <c r="G19" i="25" s="1"/>
  <c r="C20" i="25"/>
  <c r="C21" i="25"/>
  <c r="G21" i="25" s="1"/>
  <c r="I218" i="25" l="1"/>
  <c r="I210" i="25"/>
  <c r="I202" i="25"/>
  <c r="I194" i="25"/>
  <c r="I186" i="25"/>
  <c r="I178" i="25"/>
  <c r="I170" i="25"/>
  <c r="I162" i="25"/>
  <c r="I154" i="25"/>
  <c r="I146" i="25"/>
  <c r="I138" i="25"/>
  <c r="I130" i="25"/>
  <c r="I122" i="25"/>
  <c r="I114" i="25"/>
  <c r="I106" i="25"/>
  <c r="I98" i="25"/>
  <c r="I90" i="25"/>
  <c r="I82" i="25"/>
  <c r="I74" i="25"/>
  <c r="I66" i="25"/>
  <c r="I58" i="25"/>
  <c r="I50" i="25"/>
  <c r="I42" i="25"/>
  <c r="I34" i="25"/>
  <c r="I26" i="25"/>
  <c r="I18" i="25"/>
  <c r="I10" i="25"/>
  <c r="I2" i="25"/>
  <c r="I63" i="25"/>
  <c r="I15" i="25"/>
  <c r="I216" i="25"/>
  <c r="I176" i="25"/>
  <c r="I136" i="25"/>
  <c r="I96" i="25"/>
  <c r="I64" i="25"/>
  <c r="I32" i="25"/>
  <c r="I193" i="25"/>
  <c r="I161" i="25"/>
  <c r="I129" i="25"/>
  <c r="I97" i="25"/>
  <c r="I65" i="25"/>
  <c r="I33" i="25"/>
  <c r="I219" i="25"/>
  <c r="I211" i="25"/>
  <c r="I203" i="25"/>
  <c r="I195" i="25"/>
  <c r="I187" i="25"/>
  <c r="I179" i="25"/>
  <c r="I171" i="25"/>
  <c r="I163" i="25"/>
  <c r="I155" i="25"/>
  <c r="I147" i="25"/>
  <c r="I139" i="25"/>
  <c r="I131" i="25"/>
  <c r="I123" i="25"/>
  <c r="I115" i="25"/>
  <c r="I107" i="25"/>
  <c r="I99" i="25"/>
  <c r="I91" i="25"/>
  <c r="I83" i="25"/>
  <c r="I75" i="25"/>
  <c r="I67" i="25"/>
  <c r="I59" i="25"/>
  <c r="I51" i="25"/>
  <c r="I43" i="25"/>
  <c r="I35" i="25"/>
  <c r="I27" i="25"/>
  <c r="I19" i="25"/>
  <c r="I11" i="25"/>
  <c r="I3" i="25"/>
  <c r="I86" i="25"/>
  <c r="I46" i="25"/>
  <c r="I22" i="25"/>
  <c r="I215" i="25"/>
  <c r="I191" i="25"/>
  <c r="I159" i="25"/>
  <c r="I135" i="25"/>
  <c r="I111" i="25"/>
  <c r="I87" i="25"/>
  <c r="I55" i="25"/>
  <c r="I31" i="25"/>
  <c r="I200" i="25"/>
  <c r="I160" i="25"/>
  <c r="I128" i="25"/>
  <c r="I104" i="25"/>
  <c r="I72" i="25"/>
  <c r="I40" i="25"/>
  <c r="I8" i="25"/>
  <c r="I209" i="25"/>
  <c r="I169" i="25"/>
  <c r="I137" i="25"/>
  <c r="I105" i="25"/>
  <c r="I73" i="25"/>
  <c r="I41" i="25"/>
  <c r="I9" i="25"/>
  <c r="I220" i="25"/>
  <c r="I212" i="25"/>
  <c r="I204" i="25"/>
  <c r="I196" i="25"/>
  <c r="I188" i="25"/>
  <c r="I180" i="25"/>
  <c r="I172" i="25"/>
  <c r="I164" i="25"/>
  <c r="I156" i="25"/>
  <c r="I148" i="25"/>
  <c r="I140" i="25"/>
  <c r="I132" i="25"/>
  <c r="I124" i="25"/>
  <c r="I116" i="25"/>
  <c r="I108" i="25"/>
  <c r="I100" i="25"/>
  <c r="I92" i="25"/>
  <c r="I84" i="25"/>
  <c r="I76" i="25"/>
  <c r="I68" i="25"/>
  <c r="I60" i="25"/>
  <c r="I52" i="25"/>
  <c r="I44" i="25"/>
  <c r="I36" i="25"/>
  <c r="I28" i="25"/>
  <c r="I20" i="25"/>
  <c r="I12" i="25"/>
  <c r="I4" i="25"/>
  <c r="I53" i="25"/>
  <c r="I37" i="25"/>
  <c r="I29" i="25"/>
  <c r="I21" i="25"/>
  <c r="I5" i="25"/>
  <c r="I214" i="25"/>
  <c r="I206" i="25"/>
  <c r="I198" i="25"/>
  <c r="I190" i="25"/>
  <c r="I182" i="25"/>
  <c r="I174" i="25"/>
  <c r="I166" i="25"/>
  <c r="I158" i="25"/>
  <c r="I150" i="25"/>
  <c r="I142" i="25"/>
  <c r="I126" i="25"/>
  <c r="I118" i="25"/>
  <c r="I110" i="25"/>
  <c r="I102" i="25"/>
  <c r="I78" i="25"/>
  <c r="I62" i="25"/>
  <c r="I38" i="25"/>
  <c r="I6" i="25"/>
  <c r="I207" i="25"/>
  <c r="I183" i="25"/>
  <c r="I167" i="25"/>
  <c r="I143" i="25"/>
  <c r="I119" i="25"/>
  <c r="I95" i="25"/>
  <c r="I71" i="25"/>
  <c r="I39" i="25"/>
  <c r="I7" i="25"/>
  <c r="I208" i="25"/>
  <c r="I184" i="25"/>
  <c r="I152" i="25"/>
  <c r="I120" i="25"/>
  <c r="I88" i="25"/>
  <c r="I48" i="25"/>
  <c r="I16" i="25"/>
  <c r="I201" i="25"/>
  <c r="I185" i="25"/>
  <c r="I153" i="25"/>
  <c r="I121" i="25"/>
  <c r="I89" i="25"/>
  <c r="I57" i="25"/>
  <c r="I25" i="25"/>
  <c r="I221" i="25"/>
  <c r="I213" i="25"/>
  <c r="I205" i="25"/>
  <c r="I197" i="25"/>
  <c r="I189" i="25"/>
  <c r="I181" i="25"/>
  <c r="I173" i="25"/>
  <c r="I165" i="25"/>
  <c r="I157" i="25"/>
  <c r="I149" i="25"/>
  <c r="I141" i="25"/>
  <c r="I133" i="25"/>
  <c r="I125" i="25"/>
  <c r="I117" i="25"/>
  <c r="I109" i="25"/>
  <c r="I101" i="25"/>
  <c r="I93" i="25"/>
  <c r="I85" i="25"/>
  <c r="I77" i="25"/>
  <c r="I69" i="25"/>
  <c r="I61" i="25"/>
  <c r="I45" i="25"/>
  <c r="I13" i="25"/>
  <c r="I134" i="25"/>
  <c r="I94" i="25"/>
  <c r="I70" i="25"/>
  <c r="I54" i="25"/>
  <c r="I30" i="25"/>
  <c r="I14" i="25"/>
  <c r="I199" i="25"/>
  <c r="I175" i="25"/>
  <c r="I151" i="25"/>
  <c r="I127" i="25"/>
  <c r="I103" i="25"/>
  <c r="I79" i="25"/>
  <c r="I47" i="25"/>
  <c r="I23" i="25"/>
  <c r="I192" i="25"/>
  <c r="I168" i="25"/>
  <c r="I144" i="25"/>
  <c r="I112" i="25"/>
  <c r="I80" i="25"/>
  <c r="I56" i="25"/>
  <c r="I24" i="25"/>
  <c r="I217" i="25"/>
  <c r="I177" i="25"/>
  <c r="I145" i="25"/>
  <c r="I113" i="25"/>
  <c r="I81" i="25"/>
  <c r="I49" i="25"/>
  <c r="I17" i="25"/>
  <c r="H180" i="25"/>
  <c r="H164" i="25"/>
  <c r="H172" i="25"/>
  <c r="G214" i="25"/>
  <c r="F204" i="25"/>
  <c r="H166" i="25"/>
  <c r="H204" i="25"/>
  <c r="F206" i="25"/>
  <c r="F37" i="25"/>
  <c r="F174" i="25"/>
  <c r="H206" i="25"/>
  <c r="G220" i="25"/>
  <c r="H210" i="25"/>
  <c r="F210" i="25"/>
  <c r="G216" i="25"/>
  <c r="G218" i="25"/>
  <c r="F208" i="25"/>
  <c r="H208" i="25"/>
  <c r="F168" i="25"/>
  <c r="H176" i="25"/>
  <c r="F178" i="25"/>
  <c r="F170" i="25"/>
  <c r="H220" i="25"/>
  <c r="H218" i="25"/>
  <c r="H216" i="25"/>
  <c r="H214" i="25"/>
  <c r="E2" i="25"/>
  <c r="J24" i="25"/>
  <c r="J28" i="25"/>
  <c r="J32" i="25"/>
  <c r="J36" i="25"/>
  <c r="J40" i="25"/>
  <c r="J44" i="25"/>
  <c r="J48" i="25"/>
  <c r="J26" i="25"/>
  <c r="J30" i="25"/>
  <c r="J34" i="25"/>
  <c r="J38" i="25"/>
  <c r="J42" i="25"/>
  <c r="J46" i="25"/>
  <c r="J50" i="25"/>
  <c r="H41" i="25"/>
  <c r="J41" i="25"/>
  <c r="F41" i="25"/>
  <c r="H39" i="25"/>
  <c r="J39" i="25"/>
  <c r="H37" i="25"/>
  <c r="J37" i="25"/>
  <c r="H35" i="25"/>
  <c r="J35" i="25"/>
  <c r="H33" i="25"/>
  <c r="J33" i="25"/>
  <c r="G33" i="25"/>
  <c r="F33" i="25"/>
  <c r="H31" i="25"/>
  <c r="J31" i="25"/>
  <c r="H29" i="25"/>
  <c r="J29" i="25"/>
  <c r="H27" i="25"/>
  <c r="J27" i="25"/>
  <c r="H25" i="25"/>
  <c r="J25" i="25"/>
  <c r="G25" i="25"/>
  <c r="F25" i="25"/>
  <c r="H23" i="25"/>
  <c r="J23" i="25"/>
  <c r="E61" i="25"/>
  <c r="J61" i="25"/>
  <c r="E59" i="25"/>
  <c r="J59" i="25"/>
  <c r="E57" i="25"/>
  <c r="J57" i="25"/>
  <c r="E55" i="25"/>
  <c r="J55" i="25"/>
  <c r="E53" i="25"/>
  <c r="J53" i="25"/>
  <c r="E51" i="25"/>
  <c r="J51" i="25"/>
  <c r="E49" i="25"/>
  <c r="J49" i="25"/>
  <c r="E47" i="25"/>
  <c r="J47" i="25"/>
  <c r="E45" i="25"/>
  <c r="J45" i="25"/>
  <c r="E43" i="25"/>
  <c r="J43" i="25"/>
  <c r="E81" i="25"/>
  <c r="J81" i="25"/>
  <c r="E79" i="25"/>
  <c r="J79" i="25"/>
  <c r="E77" i="25"/>
  <c r="J77" i="25"/>
  <c r="E75" i="25"/>
  <c r="J75" i="25"/>
  <c r="E73" i="25"/>
  <c r="J73" i="25"/>
  <c r="E71" i="25"/>
  <c r="J71" i="25"/>
  <c r="F69" i="25"/>
  <c r="J69" i="25"/>
  <c r="E67" i="25"/>
  <c r="J67" i="25"/>
  <c r="E65" i="25"/>
  <c r="J65" i="25"/>
  <c r="E63" i="25"/>
  <c r="J63" i="25"/>
  <c r="E101" i="25"/>
  <c r="J101" i="25"/>
  <c r="E99" i="25"/>
  <c r="J99" i="25"/>
  <c r="E97" i="25"/>
  <c r="J97" i="25"/>
  <c r="E95" i="25"/>
  <c r="J95" i="25"/>
  <c r="F93" i="25"/>
  <c r="J93" i="25"/>
  <c r="E91" i="25"/>
  <c r="J91" i="25"/>
  <c r="E89" i="25"/>
  <c r="J89" i="25"/>
  <c r="F87" i="25"/>
  <c r="J87" i="25"/>
  <c r="E85" i="25"/>
  <c r="J85" i="25"/>
  <c r="E83" i="25"/>
  <c r="J83" i="25"/>
  <c r="E121" i="25"/>
  <c r="J121" i="25"/>
  <c r="E119" i="25"/>
  <c r="J119" i="25"/>
  <c r="E117" i="25"/>
  <c r="J117" i="25"/>
  <c r="E115" i="25"/>
  <c r="J115" i="25"/>
  <c r="E113" i="25"/>
  <c r="J113" i="25"/>
  <c r="E111" i="25"/>
  <c r="J111" i="25"/>
  <c r="E109" i="25"/>
  <c r="J109" i="25"/>
  <c r="E107" i="25"/>
  <c r="J107" i="25"/>
  <c r="E105" i="25"/>
  <c r="J105" i="25"/>
  <c r="E103" i="25"/>
  <c r="J103" i="25"/>
  <c r="E181" i="25"/>
  <c r="J181" i="25"/>
  <c r="G181" i="25"/>
  <c r="E179" i="25"/>
  <c r="J179" i="25"/>
  <c r="F179" i="25"/>
  <c r="F177" i="25"/>
  <c r="J177" i="25"/>
  <c r="E175" i="25"/>
  <c r="J175" i="25"/>
  <c r="F175" i="25"/>
  <c r="E173" i="25"/>
  <c r="J173" i="25"/>
  <c r="E171" i="25"/>
  <c r="J171" i="25"/>
  <c r="H171" i="25"/>
  <c r="E169" i="25"/>
  <c r="J169" i="25"/>
  <c r="G169" i="25"/>
  <c r="E167" i="25"/>
  <c r="J167" i="25"/>
  <c r="F167" i="25"/>
  <c r="E165" i="25"/>
  <c r="J165" i="25"/>
  <c r="E163" i="25"/>
  <c r="J163" i="25"/>
  <c r="H163" i="25"/>
  <c r="H20" i="25"/>
  <c r="J20" i="25"/>
  <c r="H18" i="25"/>
  <c r="J18" i="25"/>
  <c r="H16" i="25"/>
  <c r="J16" i="25"/>
  <c r="E14" i="25"/>
  <c r="J14" i="25"/>
  <c r="E12" i="25"/>
  <c r="J12" i="25"/>
  <c r="E10" i="25"/>
  <c r="J10" i="25"/>
  <c r="E8" i="25"/>
  <c r="J8" i="25"/>
  <c r="E6" i="25"/>
  <c r="J6" i="25"/>
  <c r="H4" i="25"/>
  <c r="J4" i="25"/>
  <c r="E22" i="25"/>
  <c r="J22" i="25"/>
  <c r="F29" i="25"/>
  <c r="G29" i="25"/>
  <c r="E141" i="25"/>
  <c r="J141" i="25"/>
  <c r="E139" i="25"/>
  <c r="J139" i="25"/>
  <c r="H139" i="25"/>
  <c r="E137" i="25"/>
  <c r="J137" i="25"/>
  <c r="E135" i="25"/>
  <c r="J135" i="25"/>
  <c r="E133" i="25"/>
  <c r="J133" i="25"/>
  <c r="F133" i="25"/>
  <c r="E131" i="25"/>
  <c r="J131" i="25"/>
  <c r="E129" i="25"/>
  <c r="J129" i="25"/>
  <c r="H129" i="25"/>
  <c r="E127" i="25"/>
  <c r="J127" i="25"/>
  <c r="F127" i="25"/>
  <c r="E125" i="25"/>
  <c r="J125" i="25"/>
  <c r="E123" i="25"/>
  <c r="J123" i="25"/>
  <c r="H123" i="25"/>
  <c r="G161" i="25"/>
  <c r="J161" i="25"/>
  <c r="G159" i="25"/>
  <c r="J159" i="25"/>
  <c r="G157" i="25"/>
  <c r="J157" i="25"/>
  <c r="F155" i="25"/>
  <c r="J155" i="25"/>
  <c r="F153" i="25"/>
  <c r="J153" i="25"/>
  <c r="F151" i="25"/>
  <c r="J151" i="25"/>
  <c r="F149" i="25"/>
  <c r="J149" i="25"/>
  <c r="F147" i="25"/>
  <c r="J147" i="25"/>
  <c r="F145" i="25"/>
  <c r="J145" i="25"/>
  <c r="F143" i="25"/>
  <c r="J143" i="25"/>
  <c r="H175" i="25"/>
  <c r="F171" i="25"/>
  <c r="G165" i="25"/>
  <c r="F201" i="25"/>
  <c r="J201" i="25"/>
  <c r="F199" i="25"/>
  <c r="J199" i="25"/>
  <c r="G197" i="25"/>
  <c r="J197" i="25"/>
  <c r="G195" i="25"/>
  <c r="J195" i="25"/>
  <c r="G193" i="25"/>
  <c r="J193" i="25"/>
  <c r="G191" i="25"/>
  <c r="J191" i="25"/>
  <c r="G189" i="25"/>
  <c r="J189" i="25"/>
  <c r="G187" i="25"/>
  <c r="J187" i="25"/>
  <c r="G185" i="25"/>
  <c r="J185" i="25"/>
  <c r="G183" i="25"/>
  <c r="J183" i="25"/>
  <c r="E221" i="25"/>
  <c r="J221" i="25"/>
  <c r="E219" i="25"/>
  <c r="J219" i="25"/>
  <c r="E217" i="25"/>
  <c r="J217" i="25"/>
  <c r="E215" i="25"/>
  <c r="J215" i="25"/>
  <c r="E213" i="25"/>
  <c r="J213" i="25"/>
  <c r="E211" i="25"/>
  <c r="J211" i="25"/>
  <c r="E209" i="25"/>
  <c r="J209" i="25"/>
  <c r="E207" i="25"/>
  <c r="J207" i="25"/>
  <c r="E205" i="25"/>
  <c r="J205" i="25"/>
  <c r="E203" i="25"/>
  <c r="J203" i="25"/>
  <c r="E60" i="25"/>
  <c r="J60" i="25"/>
  <c r="E58" i="25"/>
  <c r="J58" i="25"/>
  <c r="E56" i="25"/>
  <c r="J56" i="25"/>
  <c r="E54" i="25"/>
  <c r="J54" i="25"/>
  <c r="E52" i="25"/>
  <c r="J52" i="25"/>
  <c r="H62" i="25"/>
  <c r="J62" i="25"/>
  <c r="E80" i="25"/>
  <c r="J80" i="25"/>
  <c r="E78" i="25"/>
  <c r="J78" i="25"/>
  <c r="E76" i="25"/>
  <c r="J76" i="25"/>
  <c r="E74" i="25"/>
  <c r="J74" i="25"/>
  <c r="E72" i="25"/>
  <c r="J72" i="25"/>
  <c r="E70" i="25"/>
  <c r="J70" i="25"/>
  <c r="E68" i="25"/>
  <c r="J68" i="25"/>
  <c r="E66" i="25"/>
  <c r="J66" i="25"/>
  <c r="E64" i="25"/>
  <c r="J64" i="25"/>
  <c r="E82" i="25"/>
  <c r="J82" i="25"/>
  <c r="E100" i="25"/>
  <c r="J100" i="25"/>
  <c r="E98" i="25"/>
  <c r="J98" i="25"/>
  <c r="E96" i="25"/>
  <c r="J96" i="25"/>
  <c r="E94" i="25"/>
  <c r="J94" i="25"/>
  <c r="E92" i="25"/>
  <c r="J92" i="25"/>
  <c r="E90" i="25"/>
  <c r="J90" i="25"/>
  <c r="E88" i="25"/>
  <c r="J88" i="25"/>
  <c r="E86" i="25"/>
  <c r="J86" i="25"/>
  <c r="E84" i="25"/>
  <c r="J84" i="25"/>
  <c r="G102" i="25"/>
  <c r="J102" i="25"/>
  <c r="E120" i="25"/>
  <c r="J120" i="25"/>
  <c r="E118" i="25"/>
  <c r="J118" i="25"/>
  <c r="E116" i="25"/>
  <c r="J116" i="25"/>
  <c r="E114" i="25"/>
  <c r="J114" i="25"/>
  <c r="E112" i="25"/>
  <c r="J112" i="25"/>
  <c r="E110" i="25"/>
  <c r="J110" i="25"/>
  <c r="E108" i="25"/>
  <c r="J108" i="25"/>
  <c r="E106" i="25"/>
  <c r="J106" i="25"/>
  <c r="E104" i="25"/>
  <c r="J104" i="25"/>
  <c r="H122" i="25"/>
  <c r="J122" i="25"/>
  <c r="F140" i="25"/>
  <c r="J140" i="25"/>
  <c r="F138" i="25"/>
  <c r="J138" i="25"/>
  <c r="F136" i="25"/>
  <c r="J136" i="25"/>
  <c r="F134" i="25"/>
  <c r="J134" i="25"/>
  <c r="F132" i="25"/>
  <c r="J132" i="25"/>
  <c r="F130" i="25"/>
  <c r="J130" i="25"/>
  <c r="F128" i="25"/>
  <c r="J128" i="25"/>
  <c r="F126" i="25"/>
  <c r="J126" i="25"/>
  <c r="F124" i="25"/>
  <c r="J124" i="25"/>
  <c r="F142" i="25"/>
  <c r="J142" i="25"/>
  <c r="E160" i="25"/>
  <c r="J160" i="25"/>
  <c r="E158" i="25"/>
  <c r="J158" i="25"/>
  <c r="E156" i="25"/>
  <c r="J156" i="25"/>
  <c r="E154" i="25"/>
  <c r="J154" i="25"/>
  <c r="E152" i="25"/>
  <c r="J152" i="25"/>
  <c r="E150" i="25"/>
  <c r="J150" i="25"/>
  <c r="E148" i="25"/>
  <c r="J148" i="25"/>
  <c r="E146" i="25"/>
  <c r="J146" i="25"/>
  <c r="E144" i="25"/>
  <c r="J144" i="25"/>
  <c r="H162" i="25"/>
  <c r="J162" i="25"/>
  <c r="E180" i="25"/>
  <c r="J180" i="25"/>
  <c r="E178" i="25"/>
  <c r="J178" i="25"/>
  <c r="E176" i="25"/>
  <c r="J176" i="25"/>
  <c r="E174" i="25"/>
  <c r="J174" i="25"/>
  <c r="E172" i="25"/>
  <c r="J172" i="25"/>
  <c r="E170" i="25"/>
  <c r="J170" i="25"/>
  <c r="E168" i="25"/>
  <c r="J168" i="25"/>
  <c r="E166" i="25"/>
  <c r="J166" i="25"/>
  <c r="E164" i="25"/>
  <c r="J164" i="25"/>
  <c r="E182" i="25"/>
  <c r="J182" i="25"/>
  <c r="E200" i="25"/>
  <c r="J200" i="25"/>
  <c r="G198" i="25"/>
  <c r="J198" i="25"/>
  <c r="E196" i="25"/>
  <c r="J196" i="25"/>
  <c r="E194" i="25"/>
  <c r="J194" i="25"/>
  <c r="E192" i="25"/>
  <c r="J192" i="25"/>
  <c r="E190" i="25"/>
  <c r="J190" i="25"/>
  <c r="E188" i="25"/>
  <c r="J188" i="25"/>
  <c r="E186" i="25"/>
  <c r="J186" i="25"/>
  <c r="E184" i="25"/>
  <c r="J184" i="25"/>
  <c r="H211" i="25"/>
  <c r="F209" i="25"/>
  <c r="H207" i="25"/>
  <c r="F205" i="25"/>
  <c r="H203" i="25"/>
  <c r="G202" i="25"/>
  <c r="J202" i="25"/>
  <c r="E220" i="25"/>
  <c r="J220" i="25"/>
  <c r="E218" i="25"/>
  <c r="J218" i="25"/>
  <c r="E216" i="25"/>
  <c r="J216" i="25"/>
  <c r="E214" i="25"/>
  <c r="J214" i="25"/>
  <c r="E212" i="25"/>
  <c r="J212" i="25"/>
  <c r="E210" i="25"/>
  <c r="J210" i="25"/>
  <c r="E208" i="25"/>
  <c r="J208" i="25"/>
  <c r="E206" i="25"/>
  <c r="J206" i="25"/>
  <c r="E204" i="25"/>
  <c r="J204" i="25"/>
  <c r="J5" i="25"/>
  <c r="J7" i="25"/>
  <c r="J9" i="25"/>
  <c r="J11" i="25"/>
  <c r="J13" i="25"/>
  <c r="J15" i="25"/>
  <c r="J17" i="25"/>
  <c r="J19" i="25"/>
  <c r="J21" i="25"/>
  <c r="J3" i="25"/>
  <c r="G140" i="25"/>
  <c r="G132" i="25"/>
  <c r="G124" i="25"/>
  <c r="H120" i="25"/>
  <c r="F118" i="25"/>
  <c r="H116" i="25"/>
  <c r="F114" i="25"/>
  <c r="H112" i="25"/>
  <c r="F110" i="25"/>
  <c r="H108" i="25"/>
  <c r="F106" i="25"/>
  <c r="H104" i="25"/>
  <c r="G41" i="25"/>
  <c r="G120" i="25"/>
  <c r="G118" i="25"/>
  <c r="G116" i="25"/>
  <c r="G114" i="25"/>
  <c r="G112" i="25"/>
  <c r="G110" i="25"/>
  <c r="G108" i="25"/>
  <c r="G106" i="25"/>
  <c r="G104" i="25"/>
  <c r="H141" i="25"/>
  <c r="F139" i="25"/>
  <c r="F137" i="25"/>
  <c r="H135" i="25"/>
  <c r="H133" i="25"/>
  <c r="F131" i="25"/>
  <c r="F129" i="25"/>
  <c r="H127" i="25"/>
  <c r="H125" i="25"/>
  <c r="F123" i="25"/>
  <c r="H181" i="25"/>
  <c r="F181" i="25"/>
  <c r="G179" i="25"/>
  <c r="G177" i="25"/>
  <c r="G175" i="25"/>
  <c r="H173" i="25"/>
  <c r="F173" i="25"/>
  <c r="G171" i="25"/>
  <c r="H169" i="25"/>
  <c r="F169" i="25"/>
  <c r="G167" i="25"/>
  <c r="H165" i="25"/>
  <c r="F165" i="25"/>
  <c r="G163" i="25"/>
  <c r="G162" i="25"/>
  <c r="G138" i="25"/>
  <c r="G134" i="25"/>
  <c r="G130" i="25"/>
  <c r="G126" i="25"/>
  <c r="F121" i="25"/>
  <c r="H119" i="25"/>
  <c r="F117" i="25"/>
  <c r="H115" i="25"/>
  <c r="F113" i="25"/>
  <c r="H111" i="25"/>
  <c r="F109" i="25"/>
  <c r="H107" i="25"/>
  <c r="F105" i="25"/>
  <c r="H103" i="25"/>
  <c r="E202" i="25"/>
  <c r="E183" i="25"/>
  <c r="E185" i="25"/>
  <c r="E187" i="25"/>
  <c r="E189" i="25"/>
  <c r="E191" i="25"/>
  <c r="E193" i="25"/>
  <c r="E195" i="25"/>
  <c r="E197" i="25"/>
  <c r="E199" i="25"/>
  <c r="E201" i="25"/>
  <c r="E198" i="25"/>
  <c r="E177" i="25"/>
  <c r="E162" i="25"/>
  <c r="E143" i="25"/>
  <c r="E145" i="25"/>
  <c r="E147" i="25"/>
  <c r="E149" i="25"/>
  <c r="E151" i="25"/>
  <c r="E153" i="25"/>
  <c r="E155" i="25"/>
  <c r="E157" i="25"/>
  <c r="E159" i="25"/>
  <c r="E161" i="25"/>
  <c r="E142" i="25"/>
  <c r="E122" i="25"/>
  <c r="E124" i="25"/>
  <c r="E126" i="25"/>
  <c r="E128" i="25"/>
  <c r="E130" i="25"/>
  <c r="E132" i="25"/>
  <c r="E134" i="25"/>
  <c r="E136" i="25"/>
  <c r="E138" i="25"/>
  <c r="E140" i="25"/>
  <c r="E102" i="25"/>
  <c r="E87" i="25"/>
  <c r="E93" i="25"/>
  <c r="E62" i="25"/>
  <c r="E69" i="25"/>
  <c r="E42" i="25"/>
  <c r="E48" i="25"/>
  <c r="E23" i="25"/>
  <c r="E25" i="25"/>
  <c r="E27" i="25"/>
  <c r="E29" i="25"/>
  <c r="E31" i="25"/>
  <c r="E33" i="25"/>
  <c r="E35" i="25"/>
  <c r="E37" i="25"/>
  <c r="E39" i="25"/>
  <c r="E41" i="25"/>
  <c r="E24" i="25"/>
  <c r="E26" i="25"/>
  <c r="E28" i="25"/>
  <c r="E30" i="25"/>
  <c r="E32" i="25"/>
  <c r="E34" i="25"/>
  <c r="E36" i="25"/>
  <c r="E38" i="25"/>
  <c r="E40" i="25"/>
  <c r="E21" i="25"/>
  <c r="E19" i="25"/>
  <c r="E17" i="25"/>
  <c r="E20" i="25"/>
  <c r="E18" i="25"/>
  <c r="E16" i="25"/>
  <c r="E4" i="25"/>
  <c r="F39" i="25"/>
  <c r="F35" i="25"/>
  <c r="F31" i="25"/>
  <c r="F27" i="25"/>
  <c r="F23" i="25"/>
  <c r="G39" i="25"/>
  <c r="G35" i="25"/>
  <c r="G31" i="25"/>
  <c r="G27" i="25"/>
  <c r="G23" i="25"/>
  <c r="G121" i="25"/>
  <c r="G119" i="25"/>
  <c r="G117" i="25"/>
  <c r="G115" i="25"/>
  <c r="G113" i="25"/>
  <c r="G111" i="25"/>
  <c r="G109" i="25"/>
  <c r="G107" i="25"/>
  <c r="G105" i="25"/>
  <c r="F103" i="25"/>
  <c r="H140" i="25"/>
  <c r="H138" i="25"/>
  <c r="H136" i="25"/>
  <c r="H134" i="25"/>
  <c r="H132" i="25"/>
  <c r="H130" i="25"/>
  <c r="H128" i="25"/>
  <c r="H126" i="25"/>
  <c r="H124" i="25"/>
  <c r="G180" i="25"/>
  <c r="G178" i="25"/>
  <c r="G176" i="25"/>
  <c r="G174" i="25"/>
  <c r="G172" i="25"/>
  <c r="G170" i="25"/>
  <c r="G168" i="25"/>
  <c r="G166" i="25"/>
  <c r="G164" i="25"/>
  <c r="H221" i="25"/>
  <c r="F221" i="25"/>
  <c r="H219" i="25"/>
  <c r="F219" i="25"/>
  <c r="H217" i="25"/>
  <c r="F217" i="25"/>
  <c r="H215" i="25"/>
  <c r="F215" i="25"/>
  <c r="H213" i="25"/>
  <c r="F213" i="25"/>
  <c r="G211" i="25"/>
  <c r="G209" i="25"/>
  <c r="G207" i="25"/>
  <c r="G205" i="25"/>
  <c r="G203" i="25"/>
  <c r="G122" i="25"/>
  <c r="F3" i="25"/>
  <c r="H3" i="25"/>
  <c r="G3" i="25"/>
  <c r="F22" i="25"/>
  <c r="H22" i="25"/>
  <c r="H24" i="25"/>
  <c r="G42" i="25"/>
  <c r="H61" i="25"/>
  <c r="F61" i="25"/>
  <c r="H60" i="25"/>
  <c r="F60" i="25"/>
  <c r="H59" i="25"/>
  <c r="F59" i="25"/>
  <c r="H58" i="25"/>
  <c r="F58" i="25"/>
  <c r="H57" i="25"/>
  <c r="F57" i="25"/>
  <c r="H56" i="25"/>
  <c r="F56" i="25"/>
  <c r="H55" i="25"/>
  <c r="F55" i="25"/>
  <c r="H54" i="25"/>
  <c r="F54" i="25"/>
  <c r="H53" i="25"/>
  <c r="F53" i="25"/>
  <c r="H52" i="25"/>
  <c r="F52" i="25"/>
  <c r="H51" i="25"/>
  <c r="F51" i="25"/>
  <c r="H50" i="25"/>
  <c r="F50" i="25"/>
  <c r="H49" i="25"/>
  <c r="F49" i="25"/>
  <c r="H47" i="25"/>
  <c r="F47" i="25"/>
  <c r="H46" i="25"/>
  <c r="F46" i="25"/>
  <c r="H45" i="25"/>
  <c r="F45" i="25"/>
  <c r="H44" i="25"/>
  <c r="F44" i="25"/>
  <c r="H43" i="25"/>
  <c r="F43" i="25"/>
  <c r="G62" i="25"/>
  <c r="H81" i="25"/>
  <c r="F81" i="25"/>
  <c r="H80" i="25"/>
  <c r="F80" i="25"/>
  <c r="H79" i="25"/>
  <c r="F79" i="25"/>
  <c r="H78" i="25"/>
  <c r="F78" i="25"/>
  <c r="H77" i="25"/>
  <c r="F77" i="25"/>
  <c r="H76" i="25"/>
  <c r="F76" i="25"/>
  <c r="H75" i="25"/>
  <c r="F75" i="25"/>
  <c r="H74" i="25"/>
  <c r="F74" i="25"/>
  <c r="H73" i="25"/>
  <c r="F73" i="25"/>
  <c r="H72" i="25"/>
  <c r="F72" i="25"/>
  <c r="H71" i="25"/>
  <c r="F71" i="25"/>
  <c r="H70" i="25"/>
  <c r="F70" i="25"/>
  <c r="H68" i="25"/>
  <c r="F68" i="25"/>
  <c r="H67" i="25"/>
  <c r="F67" i="25"/>
  <c r="H66" i="25"/>
  <c r="F66" i="25"/>
  <c r="H65" i="25"/>
  <c r="F65" i="25"/>
  <c r="H64" i="25"/>
  <c r="F64" i="25"/>
  <c r="H63" i="25"/>
  <c r="F63" i="25"/>
  <c r="G82" i="25"/>
  <c r="H101" i="25"/>
  <c r="F101" i="25"/>
  <c r="H100" i="25"/>
  <c r="F100" i="25"/>
  <c r="H99" i="25"/>
  <c r="F99" i="25"/>
  <c r="H98" i="25"/>
  <c r="F98" i="25"/>
  <c r="H97" i="25"/>
  <c r="F97" i="25"/>
  <c r="H96" i="25"/>
  <c r="F96" i="25"/>
  <c r="H95" i="25"/>
  <c r="F95" i="25"/>
  <c r="H94" i="25"/>
  <c r="F94" i="25"/>
  <c r="H92" i="25"/>
  <c r="F92" i="25"/>
  <c r="H91" i="25"/>
  <c r="F91" i="25"/>
  <c r="H90" i="25"/>
  <c r="F90" i="25"/>
  <c r="H89" i="25"/>
  <c r="F89" i="25"/>
  <c r="H88" i="25"/>
  <c r="F88" i="25"/>
  <c r="H86" i="25"/>
  <c r="F86" i="25"/>
  <c r="H85" i="25"/>
  <c r="F85" i="25"/>
  <c r="H84" i="25"/>
  <c r="F84" i="25"/>
  <c r="H83" i="25"/>
  <c r="F83" i="25"/>
  <c r="F102" i="25"/>
  <c r="H102" i="25"/>
  <c r="F122" i="25"/>
  <c r="H142" i="25"/>
  <c r="H161" i="25"/>
  <c r="F161" i="25"/>
  <c r="G160" i="25"/>
  <c r="H159" i="25"/>
  <c r="F159" i="25"/>
  <c r="G158" i="25"/>
  <c r="H157" i="25"/>
  <c r="F157" i="25"/>
  <c r="G156" i="25"/>
  <c r="H154" i="25"/>
  <c r="F154" i="25"/>
  <c r="G153" i="25"/>
  <c r="H152" i="25"/>
  <c r="F152" i="25"/>
  <c r="G151" i="25"/>
  <c r="H150" i="25"/>
  <c r="F150" i="25"/>
  <c r="G149" i="25"/>
  <c r="H148" i="25"/>
  <c r="F148" i="25"/>
  <c r="G147" i="25"/>
  <c r="H146" i="25"/>
  <c r="F146" i="25"/>
  <c r="G145" i="25"/>
  <c r="H144" i="25"/>
  <c r="F144" i="25"/>
  <c r="G143" i="25"/>
  <c r="F182" i="25"/>
  <c r="H182" i="25"/>
  <c r="G201" i="25"/>
  <c r="H200" i="25"/>
  <c r="F200" i="25"/>
  <c r="G199" i="25"/>
  <c r="H197" i="25"/>
  <c r="F197" i="25"/>
  <c r="G196" i="25"/>
  <c r="H195" i="25"/>
  <c r="F195" i="25"/>
  <c r="G194" i="25"/>
  <c r="H193" i="25"/>
  <c r="F193" i="25"/>
  <c r="G192" i="25"/>
  <c r="H191" i="25"/>
  <c r="F191" i="25"/>
  <c r="G190" i="25"/>
  <c r="H189" i="25"/>
  <c r="F189" i="25"/>
  <c r="G188" i="25"/>
  <c r="H187" i="25"/>
  <c r="F187" i="25"/>
  <c r="G186" i="25"/>
  <c r="H185" i="25"/>
  <c r="F185" i="25"/>
  <c r="G184" i="25"/>
  <c r="H183" i="25"/>
  <c r="F183" i="25"/>
  <c r="G22" i="25"/>
  <c r="H40" i="25"/>
  <c r="H38" i="25"/>
  <c r="H36" i="25"/>
  <c r="H34" i="25"/>
  <c r="H30" i="25"/>
  <c r="H28" i="25"/>
  <c r="F42" i="25"/>
  <c r="G61" i="25"/>
  <c r="G60" i="25"/>
  <c r="G59" i="25"/>
  <c r="G58" i="25"/>
  <c r="G57" i="25"/>
  <c r="G56" i="25"/>
  <c r="G55" i="25"/>
  <c r="G54" i="25"/>
  <c r="G53" i="25"/>
  <c r="G52" i="25"/>
  <c r="G51" i="25"/>
  <c r="G50" i="25"/>
  <c r="G49" i="25"/>
  <c r="G47" i="25"/>
  <c r="G46" i="25"/>
  <c r="G45" i="25"/>
  <c r="G44" i="25"/>
  <c r="G43" i="25"/>
  <c r="F62" i="25"/>
  <c r="G81" i="25"/>
  <c r="G80" i="25"/>
  <c r="G79" i="25"/>
  <c r="G78" i="25"/>
  <c r="G77" i="25"/>
  <c r="G76" i="25"/>
  <c r="G75" i="25"/>
  <c r="G74" i="25"/>
  <c r="G73" i="25"/>
  <c r="G72" i="25"/>
  <c r="G71" i="25"/>
  <c r="G70" i="25"/>
  <c r="G68" i="25"/>
  <c r="G67" i="25"/>
  <c r="G66" i="25"/>
  <c r="G65" i="25"/>
  <c r="G64" i="25"/>
  <c r="G63" i="25"/>
  <c r="F82" i="25"/>
  <c r="H82" i="25"/>
  <c r="G101" i="25"/>
  <c r="G100" i="25"/>
  <c r="G99" i="25"/>
  <c r="G98" i="25"/>
  <c r="G97" i="25"/>
  <c r="G96" i="25"/>
  <c r="G95" i="25"/>
  <c r="G94" i="25"/>
  <c r="G92" i="25"/>
  <c r="G91" i="25"/>
  <c r="G90" i="25"/>
  <c r="G89" i="25"/>
  <c r="G88" i="25"/>
  <c r="G86" i="25"/>
  <c r="G85" i="25"/>
  <c r="G84" i="25"/>
  <c r="G83" i="25"/>
  <c r="G142" i="25"/>
  <c r="H160" i="25"/>
  <c r="F160" i="25"/>
  <c r="H158" i="25"/>
  <c r="F158" i="25"/>
  <c r="H156" i="25"/>
  <c r="F156" i="25"/>
  <c r="G154" i="25"/>
  <c r="H153" i="25"/>
  <c r="G152" i="25"/>
  <c r="H151" i="25"/>
  <c r="G150" i="25"/>
  <c r="H149" i="25"/>
  <c r="G148" i="25"/>
  <c r="H147" i="25"/>
  <c r="G146" i="25"/>
  <c r="H145" i="25"/>
  <c r="G144" i="25"/>
  <c r="H143" i="25"/>
  <c r="G182" i="25"/>
  <c r="H201" i="25"/>
  <c r="G200" i="25"/>
  <c r="H199" i="25"/>
  <c r="H196" i="25"/>
  <c r="F196" i="25"/>
  <c r="H194" i="25"/>
  <c r="F194" i="25"/>
  <c r="H192" i="25"/>
  <c r="F192" i="25"/>
  <c r="H190" i="25"/>
  <c r="F190" i="25"/>
  <c r="H188" i="25"/>
  <c r="F188" i="25"/>
  <c r="H186" i="25"/>
  <c r="F186" i="25"/>
  <c r="H184" i="25"/>
  <c r="F184" i="25"/>
  <c r="H202" i="25"/>
  <c r="H198" i="25"/>
  <c r="F198" i="25"/>
  <c r="H177" i="25"/>
  <c r="G155" i="25"/>
  <c r="H155" i="25"/>
  <c r="G103" i="25"/>
  <c r="G93" i="25"/>
  <c r="H93" i="25"/>
  <c r="G69" i="25"/>
  <c r="H69" i="25"/>
  <c r="G48" i="25"/>
  <c r="H48" i="25"/>
  <c r="H26" i="25"/>
  <c r="G87" i="25"/>
  <c r="H87" i="25"/>
  <c r="H32" i="25"/>
  <c r="F162" i="25"/>
  <c r="G141" i="25"/>
  <c r="G139" i="25"/>
  <c r="G137" i="25"/>
  <c r="G135" i="25"/>
  <c r="G133" i="25"/>
  <c r="G131" i="25"/>
  <c r="G129" i="25"/>
  <c r="G127" i="25"/>
  <c r="G125" i="25"/>
  <c r="G123" i="25"/>
  <c r="F40" i="25"/>
  <c r="F38" i="25"/>
  <c r="F36" i="25"/>
  <c r="F34" i="25"/>
  <c r="F32" i="25"/>
  <c r="F30" i="25"/>
  <c r="F28" i="25"/>
  <c r="F26" i="25"/>
  <c r="F24" i="25"/>
  <c r="G15" i="25"/>
  <c r="G11" i="25"/>
  <c r="G7" i="25"/>
  <c r="G13" i="25"/>
  <c r="G9" i="25"/>
  <c r="G5" i="25"/>
  <c r="F4" i="25"/>
  <c r="G4" i="25"/>
  <c r="F14" i="25"/>
  <c r="F12" i="25"/>
  <c r="F10" i="25"/>
  <c r="F8" i="25"/>
  <c r="F6" i="25"/>
  <c r="H14" i="25"/>
  <c r="H12" i="25"/>
  <c r="H10" i="25"/>
  <c r="H8" i="25"/>
  <c r="H6" i="25"/>
  <c r="F15" i="25"/>
  <c r="F13" i="25"/>
  <c r="F11" i="25"/>
  <c r="F9" i="25"/>
  <c r="F7" i="25"/>
  <c r="F5" i="25"/>
  <c r="G14" i="25"/>
  <c r="G12" i="25"/>
  <c r="G10" i="25"/>
  <c r="G8" i="25"/>
  <c r="G6" i="25"/>
  <c r="H15" i="25"/>
  <c r="H13" i="25"/>
  <c r="H11" i="25"/>
  <c r="H9" i="25"/>
  <c r="H7" i="25"/>
  <c r="H5" i="25"/>
  <c r="F21" i="25"/>
  <c r="F19" i="25"/>
  <c r="F17" i="25"/>
  <c r="G20" i="25"/>
  <c r="G18" i="25"/>
  <c r="G16" i="25"/>
  <c r="H21" i="25"/>
  <c r="H19" i="25"/>
  <c r="H17" i="25"/>
  <c r="F20" i="25"/>
  <c r="F18" i="25"/>
  <c r="F16" i="25"/>
  <c r="G2" i="25"/>
  <c r="F2" i="25"/>
  <c r="H2" i="25"/>
  <c r="D2" i="25" l="1"/>
  <c r="B2" i="25"/>
  <c r="CY19" i="23"/>
  <c r="CY19" i="22"/>
  <c r="CY19" i="21"/>
  <c r="CY19" i="20"/>
  <c r="CY19" i="19"/>
  <c r="CY19" i="18"/>
  <c r="CY19" i="17"/>
  <c r="CY19" i="16"/>
  <c r="CY19" i="15"/>
  <c r="CY19" i="12"/>
  <c r="CY38" i="23"/>
  <c r="BZ38" i="23"/>
  <c r="CP38" i="23" s="1"/>
  <c r="BO38" i="23"/>
  <c r="BR38" i="23" s="1"/>
  <c r="BU38" i="23" s="1"/>
  <c r="CY37" i="23"/>
  <c r="BZ37" i="23"/>
  <c r="CO37" i="23" s="1"/>
  <c r="BO37" i="23"/>
  <c r="BQ37" i="23" s="1"/>
  <c r="BT37" i="23" s="1"/>
  <c r="CY36" i="23"/>
  <c r="BZ36" i="23"/>
  <c r="CP36" i="23" s="1"/>
  <c r="BO36" i="23"/>
  <c r="BR36" i="23" s="1"/>
  <c r="BU36" i="23" s="1"/>
  <c r="CY35" i="23"/>
  <c r="BZ35" i="23"/>
  <c r="CO35" i="23" s="1"/>
  <c r="BO35" i="23"/>
  <c r="BQ35" i="23" s="1"/>
  <c r="BT35" i="23" s="1"/>
  <c r="CY34" i="23"/>
  <c r="BZ34" i="23"/>
  <c r="CP34" i="23" s="1"/>
  <c r="BO34" i="23"/>
  <c r="BR34" i="23" s="1"/>
  <c r="BU34" i="23" s="1"/>
  <c r="CY33" i="23"/>
  <c r="BZ33" i="23"/>
  <c r="CB33" i="23" s="1"/>
  <c r="CH33" i="23" s="1"/>
  <c r="BO33" i="23"/>
  <c r="BQ33" i="23" s="1"/>
  <c r="BT33" i="23" s="1"/>
  <c r="CY32" i="23"/>
  <c r="BZ32" i="23"/>
  <c r="CC32" i="23" s="1"/>
  <c r="CI32" i="23" s="1"/>
  <c r="BO32" i="23"/>
  <c r="BR32" i="23" s="1"/>
  <c r="BU32" i="23" s="1"/>
  <c r="CY31" i="23"/>
  <c r="BZ31" i="23"/>
  <c r="CB31" i="23" s="1"/>
  <c r="CH31" i="23" s="1"/>
  <c r="BO31" i="23"/>
  <c r="BQ31" i="23" s="1"/>
  <c r="BT31" i="23" s="1"/>
  <c r="CY30" i="23"/>
  <c r="BZ30" i="23"/>
  <c r="CC30" i="23" s="1"/>
  <c r="CI30" i="23" s="1"/>
  <c r="BO30" i="23"/>
  <c r="BQ30" i="23" s="1"/>
  <c r="BT30" i="23" s="1"/>
  <c r="CY29" i="23"/>
  <c r="BZ29" i="23"/>
  <c r="CB29" i="23" s="1"/>
  <c r="CH29" i="23" s="1"/>
  <c r="BO29" i="23"/>
  <c r="BQ29" i="23" s="1"/>
  <c r="BT29" i="23" s="1"/>
  <c r="CY28" i="23"/>
  <c r="BZ28" i="23"/>
  <c r="CP28" i="23" s="1"/>
  <c r="BO28" i="23"/>
  <c r="BQ28" i="23" s="1"/>
  <c r="BT28" i="23" s="1"/>
  <c r="CY27" i="23"/>
  <c r="BZ27" i="23"/>
  <c r="CB27" i="23" s="1"/>
  <c r="CH27" i="23" s="1"/>
  <c r="BO27" i="23"/>
  <c r="BQ27" i="23" s="1"/>
  <c r="BT27" i="23" s="1"/>
  <c r="CY26" i="23"/>
  <c r="BZ26" i="23"/>
  <c r="CP26" i="23" s="1"/>
  <c r="BO26" i="23"/>
  <c r="BQ26" i="23" s="1"/>
  <c r="BT26" i="23" s="1"/>
  <c r="CY25" i="23"/>
  <c r="BZ25" i="23"/>
  <c r="CB25" i="23" s="1"/>
  <c r="CH25" i="23" s="1"/>
  <c r="BO25" i="23"/>
  <c r="BQ25" i="23" s="1"/>
  <c r="BT25" i="23" s="1"/>
  <c r="CY24" i="23"/>
  <c r="BZ24" i="23"/>
  <c r="CP24" i="23" s="1"/>
  <c r="BO24" i="23"/>
  <c r="BQ24" i="23" s="1"/>
  <c r="BT24" i="23" s="1"/>
  <c r="CY23" i="23"/>
  <c r="BZ23" i="23"/>
  <c r="CP23" i="23" s="1"/>
  <c r="BO23" i="23"/>
  <c r="BP23" i="23" s="1"/>
  <c r="BS23" i="23" s="1"/>
  <c r="CY22" i="23"/>
  <c r="BZ22" i="23"/>
  <c r="CE22" i="23" s="1"/>
  <c r="CK22" i="23" s="1"/>
  <c r="BO22" i="23"/>
  <c r="BQ22" i="23" s="1"/>
  <c r="BT22" i="23" s="1"/>
  <c r="CY21" i="23"/>
  <c r="BZ21" i="23"/>
  <c r="CP21" i="23" s="1"/>
  <c r="BO21" i="23"/>
  <c r="BP21" i="23" s="1"/>
  <c r="BS21" i="23" s="1"/>
  <c r="CY20" i="23"/>
  <c r="BZ20" i="23"/>
  <c r="CE20" i="23" s="1"/>
  <c r="CK20" i="23" s="1"/>
  <c r="BO20" i="23"/>
  <c r="BQ20" i="23" s="1"/>
  <c r="BT20" i="23" s="1"/>
  <c r="BZ19" i="23"/>
  <c r="CP19" i="23" s="1"/>
  <c r="BX19" i="23"/>
  <c r="BO19" i="23"/>
  <c r="BP19" i="23" s="1"/>
  <c r="BS19" i="23" s="1"/>
  <c r="CY38" i="22"/>
  <c r="CY18" i="23" s="1"/>
  <c r="BZ38" i="22"/>
  <c r="CF38" i="22" s="1"/>
  <c r="BO38" i="22"/>
  <c r="BP38" i="22" s="1"/>
  <c r="CY37" i="22"/>
  <c r="BZ37" i="22"/>
  <c r="CD37" i="22" s="1"/>
  <c r="CJ37" i="22" s="1"/>
  <c r="BO37" i="22"/>
  <c r="BQ37" i="22" s="1"/>
  <c r="BT37" i="22" s="1"/>
  <c r="CY36" i="22"/>
  <c r="BZ36" i="22"/>
  <c r="CF36" i="22" s="1"/>
  <c r="CL36" i="22" s="1"/>
  <c r="BO36" i="22"/>
  <c r="BR36" i="22" s="1"/>
  <c r="BU36" i="22" s="1"/>
  <c r="CY35" i="22"/>
  <c r="BZ35" i="22"/>
  <c r="CO35" i="22" s="1"/>
  <c r="BO35" i="22"/>
  <c r="BQ35" i="22" s="1"/>
  <c r="BT35" i="22" s="1"/>
  <c r="CY34" i="22"/>
  <c r="BZ34" i="22"/>
  <c r="BO34" i="22"/>
  <c r="BP34" i="22" s="1"/>
  <c r="BS34" i="22" s="1"/>
  <c r="CY33" i="22"/>
  <c r="BZ33" i="22"/>
  <c r="CE33" i="22" s="1"/>
  <c r="CK33" i="22" s="1"/>
  <c r="BO33" i="22"/>
  <c r="BQ33" i="22" s="1"/>
  <c r="BT33" i="22" s="1"/>
  <c r="CY32" i="22"/>
  <c r="BZ32" i="22"/>
  <c r="CO32" i="22" s="1"/>
  <c r="BO32" i="22"/>
  <c r="BQ32" i="22" s="1"/>
  <c r="BT32" i="22" s="1"/>
  <c r="CY31" i="22"/>
  <c r="BZ31" i="22"/>
  <c r="CP31" i="22" s="1"/>
  <c r="BO31" i="22"/>
  <c r="BQ31" i="22" s="1"/>
  <c r="BT31" i="22" s="1"/>
  <c r="CY30" i="22"/>
  <c r="BZ30" i="22"/>
  <c r="CF30" i="22" s="1"/>
  <c r="CL30" i="22" s="1"/>
  <c r="BO30" i="22"/>
  <c r="BP30" i="22" s="1"/>
  <c r="BS30" i="22" s="1"/>
  <c r="CY29" i="22"/>
  <c r="BZ29" i="22"/>
  <c r="CB29" i="22" s="1"/>
  <c r="CH29" i="22" s="1"/>
  <c r="BO29" i="22"/>
  <c r="BQ29" i="22" s="1"/>
  <c r="BT29" i="22" s="1"/>
  <c r="CY28" i="22"/>
  <c r="BZ28" i="22"/>
  <c r="CF28" i="22" s="1"/>
  <c r="CL28" i="22" s="1"/>
  <c r="BO28" i="22"/>
  <c r="BP28" i="22" s="1"/>
  <c r="BS28" i="22" s="1"/>
  <c r="CY27" i="22"/>
  <c r="BZ27" i="22"/>
  <c r="CO27" i="22" s="1"/>
  <c r="BO27" i="22"/>
  <c r="BR27" i="22" s="1"/>
  <c r="BU27" i="22" s="1"/>
  <c r="CY26" i="22"/>
  <c r="BZ26" i="22"/>
  <c r="BO26" i="22"/>
  <c r="BP26" i="22" s="1"/>
  <c r="BS26" i="22" s="1"/>
  <c r="CY25" i="22"/>
  <c r="BZ25" i="22"/>
  <c r="CE25" i="22" s="1"/>
  <c r="CK25" i="22" s="1"/>
  <c r="BO25" i="22"/>
  <c r="BP25" i="22" s="1"/>
  <c r="BS25" i="22" s="1"/>
  <c r="CY24" i="22"/>
  <c r="BZ24" i="22"/>
  <c r="CA24" i="22" s="1"/>
  <c r="CG24" i="22" s="1"/>
  <c r="BO24" i="22"/>
  <c r="BQ24" i="22" s="1"/>
  <c r="BT24" i="22" s="1"/>
  <c r="CY23" i="22"/>
  <c r="BZ23" i="22"/>
  <c r="CP23" i="22" s="1"/>
  <c r="BO23" i="22"/>
  <c r="BQ23" i="22" s="1"/>
  <c r="BT23" i="22" s="1"/>
  <c r="CY22" i="22"/>
  <c r="BZ22" i="22"/>
  <c r="CP22" i="22" s="1"/>
  <c r="BO22" i="22"/>
  <c r="BQ22" i="22" s="1"/>
  <c r="BT22" i="22" s="1"/>
  <c r="CY21" i="22"/>
  <c r="BZ21" i="22"/>
  <c r="CP21" i="22" s="1"/>
  <c r="BO21" i="22"/>
  <c r="BQ21" i="22" s="1"/>
  <c r="BT21" i="22" s="1"/>
  <c r="CY20" i="22"/>
  <c r="BZ20" i="22"/>
  <c r="CP20" i="22" s="1"/>
  <c r="BO20" i="22"/>
  <c r="BQ20" i="22" s="1"/>
  <c r="BT20" i="22" s="1"/>
  <c r="BZ19" i="22"/>
  <c r="CP19" i="22" s="1"/>
  <c r="BX19" i="22"/>
  <c r="BO19" i="22"/>
  <c r="BQ19" i="22" s="1"/>
  <c r="BT19" i="22" s="1"/>
  <c r="CY38" i="21"/>
  <c r="CY18" i="22" s="1"/>
  <c r="BZ38" i="21"/>
  <c r="CA38" i="21" s="1"/>
  <c r="BO38" i="21"/>
  <c r="BR38" i="21" s="1"/>
  <c r="CY37" i="21"/>
  <c r="BZ37" i="21"/>
  <c r="CO37" i="21" s="1"/>
  <c r="BO37" i="21"/>
  <c r="BQ37" i="21" s="1"/>
  <c r="BT37" i="21" s="1"/>
  <c r="CY36" i="21"/>
  <c r="BZ36" i="21"/>
  <c r="CP36" i="21" s="1"/>
  <c r="BO36" i="21"/>
  <c r="BR36" i="21" s="1"/>
  <c r="BU36" i="21" s="1"/>
  <c r="CY35" i="21"/>
  <c r="BZ35" i="21"/>
  <c r="CO35" i="21" s="1"/>
  <c r="BO35" i="21"/>
  <c r="BQ35" i="21" s="1"/>
  <c r="BT35" i="21" s="1"/>
  <c r="CY34" i="21"/>
  <c r="BZ34" i="21"/>
  <c r="CP34" i="21" s="1"/>
  <c r="BO34" i="21"/>
  <c r="BR34" i="21" s="1"/>
  <c r="BU34" i="21" s="1"/>
  <c r="CY33" i="21"/>
  <c r="BZ33" i="21"/>
  <c r="CO33" i="21" s="1"/>
  <c r="BO33" i="21"/>
  <c r="BQ33" i="21" s="1"/>
  <c r="BT33" i="21" s="1"/>
  <c r="CY32" i="21"/>
  <c r="BZ32" i="21"/>
  <c r="CP32" i="21" s="1"/>
  <c r="BO32" i="21"/>
  <c r="BR32" i="21" s="1"/>
  <c r="BU32" i="21" s="1"/>
  <c r="CY31" i="21"/>
  <c r="BZ31" i="21"/>
  <c r="CO31" i="21" s="1"/>
  <c r="BO31" i="21"/>
  <c r="BQ31" i="21" s="1"/>
  <c r="BT31" i="21" s="1"/>
  <c r="CY30" i="21"/>
  <c r="BZ30" i="21"/>
  <c r="CP30" i="21" s="1"/>
  <c r="BO30" i="21"/>
  <c r="BR30" i="21" s="1"/>
  <c r="BU30" i="21" s="1"/>
  <c r="CY29" i="21"/>
  <c r="BZ29" i="21"/>
  <c r="CF29" i="21" s="1"/>
  <c r="CL29" i="21" s="1"/>
  <c r="BO29" i="21"/>
  <c r="BQ29" i="21" s="1"/>
  <c r="BT29" i="21" s="1"/>
  <c r="CY28" i="21"/>
  <c r="BZ28" i="21"/>
  <c r="CP28" i="21" s="1"/>
  <c r="BO28" i="21"/>
  <c r="BQ28" i="21" s="1"/>
  <c r="BT28" i="21" s="1"/>
  <c r="CY27" i="21"/>
  <c r="BZ27" i="21"/>
  <c r="CF27" i="21" s="1"/>
  <c r="CL27" i="21" s="1"/>
  <c r="BO27" i="21"/>
  <c r="BQ27" i="21" s="1"/>
  <c r="BT27" i="21" s="1"/>
  <c r="CY26" i="21"/>
  <c r="BZ26" i="21"/>
  <c r="CP26" i="21" s="1"/>
  <c r="BO26" i="21"/>
  <c r="BQ26" i="21" s="1"/>
  <c r="BT26" i="21" s="1"/>
  <c r="CY25" i="21"/>
  <c r="BZ25" i="21"/>
  <c r="CF25" i="21" s="1"/>
  <c r="CL25" i="21" s="1"/>
  <c r="BO25" i="21"/>
  <c r="BQ25" i="21" s="1"/>
  <c r="BT25" i="21" s="1"/>
  <c r="CY24" i="21"/>
  <c r="BZ24" i="21"/>
  <c r="CP24" i="21" s="1"/>
  <c r="BO24" i="21"/>
  <c r="BQ24" i="21" s="1"/>
  <c r="BT24" i="21" s="1"/>
  <c r="CY23" i="21"/>
  <c r="BZ23" i="21"/>
  <c r="CA23" i="21" s="1"/>
  <c r="CG23" i="21" s="1"/>
  <c r="BO23" i="21"/>
  <c r="BQ23" i="21" s="1"/>
  <c r="BT23" i="21" s="1"/>
  <c r="CY22" i="21"/>
  <c r="BZ22" i="21"/>
  <c r="CP22" i="21" s="1"/>
  <c r="BO22" i="21"/>
  <c r="BP22" i="21" s="1"/>
  <c r="BS22" i="21" s="1"/>
  <c r="CY21" i="21"/>
  <c r="BZ21" i="21"/>
  <c r="CP21" i="21" s="1"/>
  <c r="BO21" i="21"/>
  <c r="BQ21" i="21" s="1"/>
  <c r="BT21" i="21" s="1"/>
  <c r="CY20" i="21"/>
  <c r="BZ20" i="21"/>
  <c r="CP20" i="21" s="1"/>
  <c r="BO20" i="21"/>
  <c r="BQ20" i="21" s="1"/>
  <c r="BT20" i="21" s="1"/>
  <c r="BZ19" i="21"/>
  <c r="CP19" i="21" s="1"/>
  <c r="BX19" i="21"/>
  <c r="BO19" i="21"/>
  <c r="BQ19" i="21" s="1"/>
  <c r="BT19" i="21" s="1"/>
  <c r="CY38" i="20"/>
  <c r="CY18" i="21" s="1"/>
  <c r="BZ38" i="20"/>
  <c r="CA38" i="20" s="1"/>
  <c r="BO38" i="20"/>
  <c r="BR38" i="20" s="1"/>
  <c r="CY37" i="20"/>
  <c r="BZ37" i="20"/>
  <c r="CO37" i="20" s="1"/>
  <c r="BO37" i="20"/>
  <c r="BQ37" i="20" s="1"/>
  <c r="BT37" i="20" s="1"/>
  <c r="CY36" i="20"/>
  <c r="BZ36" i="20"/>
  <c r="CP36" i="20" s="1"/>
  <c r="BO36" i="20"/>
  <c r="BR36" i="20" s="1"/>
  <c r="BU36" i="20" s="1"/>
  <c r="CY35" i="20"/>
  <c r="BZ35" i="20"/>
  <c r="CO35" i="20" s="1"/>
  <c r="BO35" i="20"/>
  <c r="BQ35" i="20" s="1"/>
  <c r="BT35" i="20" s="1"/>
  <c r="CY34" i="20"/>
  <c r="BZ34" i="20"/>
  <c r="CP34" i="20" s="1"/>
  <c r="BO34" i="20"/>
  <c r="BR34" i="20" s="1"/>
  <c r="BU34" i="20" s="1"/>
  <c r="CY33" i="20"/>
  <c r="BZ33" i="20"/>
  <c r="CO33" i="20" s="1"/>
  <c r="BO33" i="20"/>
  <c r="BQ33" i="20" s="1"/>
  <c r="BT33" i="20" s="1"/>
  <c r="CY32" i="20"/>
  <c r="BZ32" i="20"/>
  <c r="CP32" i="20" s="1"/>
  <c r="BO32" i="20"/>
  <c r="BR32" i="20" s="1"/>
  <c r="BU32" i="20" s="1"/>
  <c r="CY31" i="20"/>
  <c r="BZ31" i="20"/>
  <c r="CO31" i="20" s="1"/>
  <c r="BO31" i="20"/>
  <c r="BP31" i="20" s="1"/>
  <c r="BS31" i="20" s="1"/>
  <c r="CY30" i="20"/>
  <c r="BZ30" i="20"/>
  <c r="CP30" i="20" s="1"/>
  <c r="BO30" i="20"/>
  <c r="BR30" i="20" s="1"/>
  <c r="BU30" i="20" s="1"/>
  <c r="CY29" i="20"/>
  <c r="BZ29" i="20"/>
  <c r="CO29" i="20" s="1"/>
  <c r="BO29" i="20"/>
  <c r="BQ29" i="20" s="1"/>
  <c r="BT29" i="20" s="1"/>
  <c r="CY28" i="20"/>
  <c r="BZ28" i="20"/>
  <c r="CA28" i="20" s="1"/>
  <c r="CG28" i="20" s="1"/>
  <c r="BO28" i="20"/>
  <c r="BQ28" i="20" s="1"/>
  <c r="BT28" i="20" s="1"/>
  <c r="CY27" i="20"/>
  <c r="BZ27" i="20"/>
  <c r="CF27" i="20" s="1"/>
  <c r="CL27" i="20" s="1"/>
  <c r="BO27" i="20"/>
  <c r="BP27" i="20" s="1"/>
  <c r="BS27" i="20" s="1"/>
  <c r="CY26" i="20"/>
  <c r="BZ26" i="20"/>
  <c r="CE26" i="20" s="1"/>
  <c r="CK26" i="20" s="1"/>
  <c r="BO26" i="20"/>
  <c r="BQ26" i="20" s="1"/>
  <c r="BT26" i="20" s="1"/>
  <c r="CY25" i="20"/>
  <c r="BZ25" i="20"/>
  <c r="CF25" i="20" s="1"/>
  <c r="CL25" i="20" s="1"/>
  <c r="BO25" i="20"/>
  <c r="BP25" i="20" s="1"/>
  <c r="BS25" i="20" s="1"/>
  <c r="CY24" i="20"/>
  <c r="BZ24" i="20"/>
  <c r="CP24" i="20" s="1"/>
  <c r="BO24" i="20"/>
  <c r="BQ24" i="20" s="1"/>
  <c r="BT24" i="20" s="1"/>
  <c r="CY23" i="20"/>
  <c r="BZ23" i="20"/>
  <c r="CP23" i="20" s="1"/>
  <c r="BO23" i="20"/>
  <c r="BQ23" i="20" s="1"/>
  <c r="BT23" i="20" s="1"/>
  <c r="CY22" i="20"/>
  <c r="BZ22" i="20"/>
  <c r="CP22" i="20" s="1"/>
  <c r="BO22" i="20"/>
  <c r="BQ22" i="20" s="1"/>
  <c r="BT22" i="20" s="1"/>
  <c r="CY21" i="20"/>
  <c r="BZ21" i="20"/>
  <c r="CP21" i="20" s="1"/>
  <c r="BO21" i="20"/>
  <c r="BQ21" i="20" s="1"/>
  <c r="BT21" i="20" s="1"/>
  <c r="CY20" i="20"/>
  <c r="BZ20" i="20"/>
  <c r="CP20" i="20" s="1"/>
  <c r="BO20" i="20"/>
  <c r="BQ20" i="20" s="1"/>
  <c r="BT20" i="20" s="1"/>
  <c r="BZ19" i="20"/>
  <c r="CE19" i="20" s="1"/>
  <c r="CK19" i="20" s="1"/>
  <c r="BX19" i="20"/>
  <c r="BO19" i="20"/>
  <c r="BQ19" i="20" s="1"/>
  <c r="BT19" i="20" s="1"/>
  <c r="CY38" i="19"/>
  <c r="CY18" i="20" s="1"/>
  <c r="BZ38" i="19"/>
  <c r="CC38" i="19" s="1"/>
  <c r="CC18" i="20" s="1"/>
  <c r="BO38" i="19"/>
  <c r="BR38" i="19" s="1"/>
  <c r="BU38" i="19" s="1"/>
  <c r="BU18" i="20" s="1"/>
  <c r="CY37" i="19"/>
  <c r="BZ37" i="19"/>
  <c r="CO37" i="19" s="1"/>
  <c r="BO37" i="19"/>
  <c r="BQ37" i="19" s="1"/>
  <c r="BT37" i="19" s="1"/>
  <c r="CY36" i="19"/>
  <c r="BZ36" i="19"/>
  <c r="CP36" i="19" s="1"/>
  <c r="BO36" i="19"/>
  <c r="BR36" i="19" s="1"/>
  <c r="BU36" i="19" s="1"/>
  <c r="CY35" i="19"/>
  <c r="BZ35" i="19"/>
  <c r="CO35" i="19" s="1"/>
  <c r="BO35" i="19"/>
  <c r="BQ35" i="19" s="1"/>
  <c r="BT35" i="19" s="1"/>
  <c r="CY34" i="19"/>
  <c r="BZ34" i="19"/>
  <c r="CP34" i="19" s="1"/>
  <c r="BO34" i="19"/>
  <c r="BR34" i="19" s="1"/>
  <c r="BU34" i="19" s="1"/>
  <c r="CY33" i="19"/>
  <c r="BZ33" i="19"/>
  <c r="CO33" i="19" s="1"/>
  <c r="BO33" i="19"/>
  <c r="BQ33" i="19" s="1"/>
  <c r="BT33" i="19" s="1"/>
  <c r="CY32" i="19"/>
  <c r="BZ32" i="19"/>
  <c r="CP32" i="19" s="1"/>
  <c r="BO32" i="19"/>
  <c r="BR32" i="19" s="1"/>
  <c r="BU32" i="19" s="1"/>
  <c r="CY31" i="19"/>
  <c r="BZ31" i="19"/>
  <c r="CO31" i="19" s="1"/>
  <c r="BO31" i="19"/>
  <c r="BQ31" i="19" s="1"/>
  <c r="BT31" i="19" s="1"/>
  <c r="CY30" i="19"/>
  <c r="BZ30" i="19"/>
  <c r="CP30" i="19" s="1"/>
  <c r="BO30" i="19"/>
  <c r="BQ30" i="19" s="1"/>
  <c r="BT30" i="19" s="1"/>
  <c r="CY29" i="19"/>
  <c r="BZ29" i="19"/>
  <c r="CB29" i="19" s="1"/>
  <c r="CH29" i="19" s="1"/>
  <c r="BO29" i="19"/>
  <c r="BQ29" i="19" s="1"/>
  <c r="BT29" i="19" s="1"/>
  <c r="CY28" i="19"/>
  <c r="BZ28" i="19"/>
  <c r="CP28" i="19" s="1"/>
  <c r="BO28" i="19"/>
  <c r="BQ28" i="19" s="1"/>
  <c r="BT28" i="19" s="1"/>
  <c r="CY27" i="19"/>
  <c r="BZ27" i="19"/>
  <c r="CB27" i="19" s="1"/>
  <c r="CH27" i="19" s="1"/>
  <c r="BO27" i="19"/>
  <c r="BQ27" i="19" s="1"/>
  <c r="BT27" i="19" s="1"/>
  <c r="CY26" i="19"/>
  <c r="BZ26" i="19"/>
  <c r="CP26" i="19" s="1"/>
  <c r="BO26" i="19"/>
  <c r="BQ26" i="19" s="1"/>
  <c r="BT26" i="19" s="1"/>
  <c r="CY25" i="19"/>
  <c r="BZ25" i="19"/>
  <c r="CB25" i="19" s="1"/>
  <c r="CH25" i="19" s="1"/>
  <c r="BO25" i="19"/>
  <c r="BQ25" i="19" s="1"/>
  <c r="BT25" i="19" s="1"/>
  <c r="CY24" i="19"/>
  <c r="BZ24" i="19"/>
  <c r="CP24" i="19" s="1"/>
  <c r="BO24" i="19"/>
  <c r="BQ24" i="19" s="1"/>
  <c r="BT24" i="19" s="1"/>
  <c r="CY23" i="19"/>
  <c r="BZ23" i="19"/>
  <c r="CP23" i="19" s="1"/>
  <c r="BO23" i="19"/>
  <c r="BQ23" i="19" s="1"/>
  <c r="BT23" i="19" s="1"/>
  <c r="CY22" i="19"/>
  <c r="BZ22" i="19"/>
  <c r="CP22" i="19" s="1"/>
  <c r="BO22" i="19"/>
  <c r="BQ22" i="19" s="1"/>
  <c r="BT22" i="19" s="1"/>
  <c r="CY21" i="19"/>
  <c r="BZ21" i="19"/>
  <c r="CP21" i="19" s="1"/>
  <c r="BO21" i="19"/>
  <c r="BQ21" i="19" s="1"/>
  <c r="BT21" i="19" s="1"/>
  <c r="CY20" i="19"/>
  <c r="BZ20" i="19"/>
  <c r="CP20" i="19" s="1"/>
  <c r="BO20" i="19"/>
  <c r="BQ20" i="19" s="1"/>
  <c r="BT20" i="19" s="1"/>
  <c r="BZ19" i="19"/>
  <c r="CP19" i="19" s="1"/>
  <c r="BX19" i="19"/>
  <c r="BO19" i="19"/>
  <c r="BP19" i="19" s="1"/>
  <c r="BS19" i="19" s="1"/>
  <c r="CY38" i="18"/>
  <c r="CY18" i="19" s="1"/>
  <c r="BZ38" i="18"/>
  <c r="CF38" i="18" s="1"/>
  <c r="BO38" i="18"/>
  <c r="BR38" i="18" s="1"/>
  <c r="CY37" i="18"/>
  <c r="BZ37" i="18"/>
  <c r="CO37" i="18" s="1"/>
  <c r="BO37" i="18"/>
  <c r="BQ37" i="18" s="1"/>
  <c r="BT37" i="18" s="1"/>
  <c r="CY36" i="18"/>
  <c r="BZ36" i="18"/>
  <c r="CE36" i="18" s="1"/>
  <c r="CK36" i="18" s="1"/>
  <c r="BO36" i="18"/>
  <c r="BP36" i="18" s="1"/>
  <c r="BS36" i="18" s="1"/>
  <c r="CY35" i="18"/>
  <c r="BZ35" i="18"/>
  <c r="CP35" i="18" s="1"/>
  <c r="BO35" i="18"/>
  <c r="BQ35" i="18" s="1"/>
  <c r="BT35" i="18" s="1"/>
  <c r="CY34" i="18"/>
  <c r="BZ34" i="18"/>
  <c r="CF34" i="18" s="1"/>
  <c r="CL34" i="18" s="1"/>
  <c r="BO34" i="18"/>
  <c r="BR34" i="18" s="1"/>
  <c r="BU34" i="18" s="1"/>
  <c r="CY33" i="18"/>
  <c r="BZ33" i="18"/>
  <c r="CP33" i="18" s="1"/>
  <c r="BO33" i="18"/>
  <c r="BQ33" i="18" s="1"/>
  <c r="BT33" i="18" s="1"/>
  <c r="CY32" i="18"/>
  <c r="BZ32" i="18"/>
  <c r="CF32" i="18" s="1"/>
  <c r="CL32" i="18" s="1"/>
  <c r="BO32" i="18"/>
  <c r="BQ32" i="18" s="1"/>
  <c r="BT32" i="18" s="1"/>
  <c r="CY31" i="18"/>
  <c r="BZ31" i="18"/>
  <c r="CO31" i="18" s="1"/>
  <c r="BO31" i="18"/>
  <c r="BQ31" i="18" s="1"/>
  <c r="BT31" i="18" s="1"/>
  <c r="CY30" i="18"/>
  <c r="BZ30" i="18"/>
  <c r="CB30" i="18" s="1"/>
  <c r="CH30" i="18" s="1"/>
  <c r="BO30" i="18"/>
  <c r="BR30" i="18" s="1"/>
  <c r="BU30" i="18" s="1"/>
  <c r="CY29" i="18"/>
  <c r="BZ29" i="18"/>
  <c r="CP29" i="18" s="1"/>
  <c r="BO29" i="18"/>
  <c r="BQ29" i="18" s="1"/>
  <c r="BT29" i="18" s="1"/>
  <c r="CY28" i="18"/>
  <c r="BZ28" i="18"/>
  <c r="CF28" i="18" s="1"/>
  <c r="CL28" i="18" s="1"/>
  <c r="BO28" i="18"/>
  <c r="BQ28" i="18" s="1"/>
  <c r="BT28" i="18" s="1"/>
  <c r="CY27" i="18"/>
  <c r="BZ27" i="18"/>
  <c r="CO27" i="18" s="1"/>
  <c r="BO27" i="18"/>
  <c r="BQ27" i="18" s="1"/>
  <c r="BT27" i="18" s="1"/>
  <c r="CY26" i="18"/>
  <c r="BZ26" i="18"/>
  <c r="CB26" i="18" s="1"/>
  <c r="CH26" i="18" s="1"/>
  <c r="BO26" i="18"/>
  <c r="BP26" i="18" s="1"/>
  <c r="BS26" i="18" s="1"/>
  <c r="CY25" i="18"/>
  <c r="BZ25" i="18"/>
  <c r="CP25" i="18" s="1"/>
  <c r="BO25" i="18"/>
  <c r="BQ25" i="18" s="1"/>
  <c r="BT25" i="18" s="1"/>
  <c r="CY24" i="18"/>
  <c r="BZ24" i="18"/>
  <c r="CF24" i="18" s="1"/>
  <c r="CL24" i="18" s="1"/>
  <c r="BO24" i="18"/>
  <c r="BQ24" i="18" s="1"/>
  <c r="BT24" i="18" s="1"/>
  <c r="CY23" i="18"/>
  <c r="BZ23" i="18"/>
  <c r="CO23" i="18" s="1"/>
  <c r="BO23" i="18"/>
  <c r="BQ23" i="18" s="1"/>
  <c r="BT23" i="18" s="1"/>
  <c r="CY22" i="18"/>
  <c r="BZ22" i="18"/>
  <c r="CP22" i="18" s="1"/>
  <c r="BO22" i="18"/>
  <c r="BR22" i="18" s="1"/>
  <c r="BU22" i="18" s="1"/>
  <c r="CY21" i="18"/>
  <c r="BZ21" i="18"/>
  <c r="CO21" i="18" s="1"/>
  <c r="BO21" i="18"/>
  <c r="BQ21" i="18" s="1"/>
  <c r="BT21" i="18" s="1"/>
  <c r="CY20" i="18"/>
  <c r="BZ20" i="18"/>
  <c r="CP20" i="18" s="1"/>
  <c r="BO20" i="18"/>
  <c r="BR20" i="18" s="1"/>
  <c r="BU20" i="18" s="1"/>
  <c r="BZ19" i="18"/>
  <c r="CO19" i="18" s="1"/>
  <c r="BX19" i="18"/>
  <c r="BO19" i="18"/>
  <c r="BQ19" i="18" s="1"/>
  <c r="BT19" i="18" s="1"/>
  <c r="CY38" i="17"/>
  <c r="CY18" i="18" s="1"/>
  <c r="BZ38" i="17"/>
  <c r="BO38" i="17"/>
  <c r="BR38" i="17" s="1"/>
  <c r="BR18" i="18" s="1"/>
  <c r="CY37" i="17"/>
  <c r="BZ37" i="17"/>
  <c r="CO37" i="17" s="1"/>
  <c r="BO37" i="17"/>
  <c r="BQ37" i="17" s="1"/>
  <c r="BT37" i="17" s="1"/>
  <c r="CY36" i="17"/>
  <c r="BZ36" i="17"/>
  <c r="CP36" i="17" s="1"/>
  <c r="BO36" i="17"/>
  <c r="BR36" i="17" s="1"/>
  <c r="BU36" i="17" s="1"/>
  <c r="CY35" i="17"/>
  <c r="BZ35" i="17"/>
  <c r="CO35" i="17" s="1"/>
  <c r="BO35" i="17"/>
  <c r="BQ35" i="17" s="1"/>
  <c r="BT35" i="17" s="1"/>
  <c r="CY34" i="17"/>
  <c r="BZ34" i="17"/>
  <c r="CP34" i="17" s="1"/>
  <c r="BO34" i="17"/>
  <c r="BR34" i="17" s="1"/>
  <c r="BU34" i="17" s="1"/>
  <c r="CY33" i="17"/>
  <c r="BZ33" i="17"/>
  <c r="CO33" i="17" s="1"/>
  <c r="BO33" i="17"/>
  <c r="BQ33" i="17" s="1"/>
  <c r="BT33" i="17" s="1"/>
  <c r="CY32" i="17"/>
  <c r="BZ32" i="17"/>
  <c r="CP32" i="17" s="1"/>
  <c r="BO32" i="17"/>
  <c r="BR32" i="17" s="1"/>
  <c r="BU32" i="17" s="1"/>
  <c r="CY31" i="17"/>
  <c r="BZ31" i="17"/>
  <c r="CO31" i="17" s="1"/>
  <c r="BO31" i="17"/>
  <c r="BQ31" i="17" s="1"/>
  <c r="BT31" i="17" s="1"/>
  <c r="CY30" i="17"/>
  <c r="BZ30" i="17"/>
  <c r="CP30" i="17" s="1"/>
  <c r="BO30" i="17"/>
  <c r="BQ30" i="17" s="1"/>
  <c r="BT30" i="17" s="1"/>
  <c r="CY29" i="17"/>
  <c r="BZ29" i="17"/>
  <c r="CF29" i="17" s="1"/>
  <c r="CL29" i="17" s="1"/>
  <c r="BO29" i="17"/>
  <c r="BQ29" i="17" s="1"/>
  <c r="BT29" i="17" s="1"/>
  <c r="CY28" i="17"/>
  <c r="BZ28" i="17"/>
  <c r="CP28" i="17" s="1"/>
  <c r="BO28" i="17"/>
  <c r="BQ28" i="17" s="1"/>
  <c r="BT28" i="17" s="1"/>
  <c r="CY27" i="17"/>
  <c r="BZ27" i="17"/>
  <c r="CF27" i="17" s="1"/>
  <c r="CL27" i="17" s="1"/>
  <c r="BO27" i="17"/>
  <c r="BQ27" i="17" s="1"/>
  <c r="BT27" i="17" s="1"/>
  <c r="CY26" i="17"/>
  <c r="BZ26" i="17"/>
  <c r="CP26" i="17" s="1"/>
  <c r="BO26" i="17"/>
  <c r="BQ26" i="17" s="1"/>
  <c r="BT26" i="17" s="1"/>
  <c r="CY25" i="17"/>
  <c r="BZ25" i="17"/>
  <c r="CF25" i="17" s="1"/>
  <c r="CL25" i="17" s="1"/>
  <c r="BO25" i="17"/>
  <c r="BQ25" i="17" s="1"/>
  <c r="BT25" i="17" s="1"/>
  <c r="CY24" i="17"/>
  <c r="BZ24" i="17"/>
  <c r="CP24" i="17" s="1"/>
  <c r="BO24" i="17"/>
  <c r="BQ24" i="17" s="1"/>
  <c r="BT24" i="17" s="1"/>
  <c r="CY23" i="17"/>
  <c r="BZ23" i="17"/>
  <c r="CE23" i="17" s="1"/>
  <c r="CK23" i="17" s="1"/>
  <c r="BO23" i="17"/>
  <c r="BQ23" i="17" s="1"/>
  <c r="BT23" i="17" s="1"/>
  <c r="CY22" i="17"/>
  <c r="BZ22" i="17"/>
  <c r="CP22" i="17" s="1"/>
  <c r="BO22" i="17"/>
  <c r="BP22" i="17" s="1"/>
  <c r="BS22" i="17" s="1"/>
  <c r="CY21" i="17"/>
  <c r="BZ21" i="17"/>
  <c r="CE21" i="17" s="1"/>
  <c r="CK21" i="17" s="1"/>
  <c r="BO21" i="17"/>
  <c r="BQ21" i="17" s="1"/>
  <c r="BT21" i="17" s="1"/>
  <c r="CY20" i="17"/>
  <c r="BZ20" i="17"/>
  <c r="CP20" i="17" s="1"/>
  <c r="BO20" i="17"/>
  <c r="BP20" i="17" s="1"/>
  <c r="BS20" i="17" s="1"/>
  <c r="BZ19" i="17"/>
  <c r="CP19" i="17" s="1"/>
  <c r="BX19" i="17"/>
  <c r="BO19" i="17"/>
  <c r="BQ19" i="17" s="1"/>
  <c r="BT19" i="17" s="1"/>
  <c r="CY38" i="16"/>
  <c r="CY18" i="17" s="1"/>
  <c r="BZ38" i="16"/>
  <c r="CC38" i="16" s="1"/>
  <c r="CI38" i="16" s="1"/>
  <c r="CI18" i="17" s="1"/>
  <c r="BO38" i="16"/>
  <c r="BR38" i="16" s="1"/>
  <c r="BR18" i="17" s="1"/>
  <c r="CY37" i="16"/>
  <c r="BZ37" i="16"/>
  <c r="CB37" i="16" s="1"/>
  <c r="CH37" i="16" s="1"/>
  <c r="BO37" i="16"/>
  <c r="BQ37" i="16" s="1"/>
  <c r="BT37" i="16" s="1"/>
  <c r="CY36" i="16"/>
  <c r="BZ36" i="16"/>
  <c r="CF36" i="16" s="1"/>
  <c r="CL36" i="16" s="1"/>
  <c r="BO36" i="16"/>
  <c r="BR36" i="16" s="1"/>
  <c r="BU36" i="16" s="1"/>
  <c r="CY35" i="16"/>
  <c r="BZ35" i="16"/>
  <c r="CO35" i="16" s="1"/>
  <c r="BO35" i="16"/>
  <c r="BQ35" i="16" s="1"/>
  <c r="BT35" i="16" s="1"/>
  <c r="CY34" i="16"/>
  <c r="BZ34" i="16"/>
  <c r="CP34" i="16" s="1"/>
  <c r="BO34" i="16"/>
  <c r="BR34" i="16" s="1"/>
  <c r="BU34" i="16" s="1"/>
  <c r="CY33" i="16"/>
  <c r="BZ33" i="16"/>
  <c r="CO33" i="16" s="1"/>
  <c r="BO33" i="16"/>
  <c r="BQ33" i="16" s="1"/>
  <c r="BT33" i="16" s="1"/>
  <c r="CY32" i="16"/>
  <c r="BZ32" i="16"/>
  <c r="CP32" i="16" s="1"/>
  <c r="BO32" i="16"/>
  <c r="BR32" i="16" s="1"/>
  <c r="BU32" i="16" s="1"/>
  <c r="CY31" i="16"/>
  <c r="BZ31" i="16"/>
  <c r="CO31" i="16" s="1"/>
  <c r="BO31" i="16"/>
  <c r="BQ31" i="16" s="1"/>
  <c r="BT31" i="16" s="1"/>
  <c r="CY30" i="16"/>
  <c r="BZ30" i="16"/>
  <c r="CP30" i="16" s="1"/>
  <c r="BO30" i="16"/>
  <c r="BP30" i="16" s="1"/>
  <c r="BS30" i="16" s="1"/>
  <c r="CY29" i="16"/>
  <c r="BZ29" i="16"/>
  <c r="CF29" i="16" s="1"/>
  <c r="CL29" i="16" s="1"/>
  <c r="BO29" i="16"/>
  <c r="BQ29" i="16" s="1"/>
  <c r="BT29" i="16" s="1"/>
  <c r="CY28" i="16"/>
  <c r="BZ28" i="16"/>
  <c r="CP28" i="16" s="1"/>
  <c r="BO28" i="16"/>
  <c r="BQ28" i="16" s="1"/>
  <c r="BT28" i="16" s="1"/>
  <c r="CY27" i="16"/>
  <c r="BZ27" i="16"/>
  <c r="CF27" i="16" s="1"/>
  <c r="CL27" i="16" s="1"/>
  <c r="BO27" i="16"/>
  <c r="BQ27" i="16" s="1"/>
  <c r="BT27" i="16" s="1"/>
  <c r="CY26" i="16"/>
  <c r="BZ26" i="16"/>
  <c r="CP26" i="16" s="1"/>
  <c r="BO26" i="16"/>
  <c r="BQ26" i="16" s="1"/>
  <c r="BT26" i="16" s="1"/>
  <c r="CY25" i="16"/>
  <c r="BZ25" i="16"/>
  <c r="CF25" i="16" s="1"/>
  <c r="CL25" i="16" s="1"/>
  <c r="BO25" i="16"/>
  <c r="BQ25" i="16" s="1"/>
  <c r="BT25" i="16" s="1"/>
  <c r="CY24" i="16"/>
  <c r="BZ24" i="16"/>
  <c r="CP24" i="16" s="1"/>
  <c r="BO24" i="16"/>
  <c r="BQ24" i="16" s="1"/>
  <c r="BT24" i="16" s="1"/>
  <c r="CY23" i="16"/>
  <c r="BZ23" i="16"/>
  <c r="CE23" i="16" s="1"/>
  <c r="CK23" i="16" s="1"/>
  <c r="BO23" i="16"/>
  <c r="BQ23" i="16" s="1"/>
  <c r="BT23" i="16" s="1"/>
  <c r="CY22" i="16"/>
  <c r="BZ22" i="16"/>
  <c r="CP22" i="16" s="1"/>
  <c r="BO22" i="16"/>
  <c r="BP22" i="16" s="1"/>
  <c r="BS22" i="16" s="1"/>
  <c r="CY21" i="16"/>
  <c r="BZ21" i="16"/>
  <c r="CE21" i="16" s="1"/>
  <c r="CK21" i="16" s="1"/>
  <c r="BO21" i="16"/>
  <c r="BQ21" i="16" s="1"/>
  <c r="BT21" i="16" s="1"/>
  <c r="CY20" i="16"/>
  <c r="BZ20" i="16"/>
  <c r="CP20" i="16" s="1"/>
  <c r="BO20" i="16"/>
  <c r="BP20" i="16" s="1"/>
  <c r="BS20" i="16" s="1"/>
  <c r="BZ19" i="16"/>
  <c r="CP19" i="16" s="1"/>
  <c r="BX19" i="16"/>
  <c r="BO19" i="16"/>
  <c r="BQ19" i="16" s="1"/>
  <c r="BT19" i="16" s="1"/>
  <c r="CY38" i="15"/>
  <c r="CY18" i="16" s="1"/>
  <c r="BZ38" i="15"/>
  <c r="BO38" i="15"/>
  <c r="BR38" i="15" s="1"/>
  <c r="CY37" i="15"/>
  <c r="BZ37" i="15"/>
  <c r="CF37" i="15" s="1"/>
  <c r="CL37" i="15" s="1"/>
  <c r="BO37" i="15"/>
  <c r="BQ37" i="15" s="1"/>
  <c r="BT37" i="15" s="1"/>
  <c r="CY36" i="15"/>
  <c r="BZ36" i="15"/>
  <c r="CO36" i="15" s="1"/>
  <c r="BO36" i="15"/>
  <c r="BR36" i="15" s="1"/>
  <c r="BU36" i="15" s="1"/>
  <c r="CY35" i="15"/>
  <c r="BZ35" i="15"/>
  <c r="CA35" i="15" s="1"/>
  <c r="CG35" i="15" s="1"/>
  <c r="BO35" i="15"/>
  <c r="BQ35" i="15" s="1"/>
  <c r="BT35" i="15" s="1"/>
  <c r="CY34" i="15"/>
  <c r="BZ34" i="15"/>
  <c r="CF34" i="15" s="1"/>
  <c r="CL34" i="15" s="1"/>
  <c r="BO34" i="15"/>
  <c r="BR34" i="15" s="1"/>
  <c r="BU34" i="15" s="1"/>
  <c r="CY33" i="15"/>
  <c r="BZ33" i="15"/>
  <c r="CB33" i="15" s="1"/>
  <c r="CH33" i="15" s="1"/>
  <c r="BO33" i="15"/>
  <c r="BQ33" i="15" s="1"/>
  <c r="BT33" i="15" s="1"/>
  <c r="CY32" i="15"/>
  <c r="BZ32" i="15"/>
  <c r="CC32" i="15" s="1"/>
  <c r="CI32" i="15" s="1"/>
  <c r="BO32" i="15"/>
  <c r="BR32" i="15" s="1"/>
  <c r="BU32" i="15" s="1"/>
  <c r="CY31" i="15"/>
  <c r="BZ31" i="15"/>
  <c r="CE31" i="15" s="1"/>
  <c r="CK31" i="15" s="1"/>
  <c r="BO31" i="15"/>
  <c r="BQ31" i="15" s="1"/>
  <c r="BT31" i="15" s="1"/>
  <c r="CY30" i="15"/>
  <c r="BZ30" i="15"/>
  <c r="BO30" i="15"/>
  <c r="BQ30" i="15" s="1"/>
  <c r="BT30" i="15" s="1"/>
  <c r="CY29" i="15"/>
  <c r="BZ29" i="15"/>
  <c r="CB29" i="15" s="1"/>
  <c r="CH29" i="15" s="1"/>
  <c r="BO29" i="15"/>
  <c r="BQ29" i="15" s="1"/>
  <c r="BT29" i="15" s="1"/>
  <c r="CY28" i="15"/>
  <c r="BZ28" i="15"/>
  <c r="CB28" i="15" s="1"/>
  <c r="CH28" i="15" s="1"/>
  <c r="BO28" i="15"/>
  <c r="BQ28" i="15" s="1"/>
  <c r="BT28" i="15" s="1"/>
  <c r="CY27" i="15"/>
  <c r="BZ27" i="15"/>
  <c r="CB27" i="15" s="1"/>
  <c r="CH27" i="15" s="1"/>
  <c r="BO27" i="15"/>
  <c r="BQ27" i="15" s="1"/>
  <c r="BT27" i="15" s="1"/>
  <c r="CY26" i="15"/>
  <c r="BZ26" i="15"/>
  <c r="CF26" i="15" s="1"/>
  <c r="CL26" i="15" s="1"/>
  <c r="BO26" i="15"/>
  <c r="BQ26" i="15" s="1"/>
  <c r="BT26" i="15" s="1"/>
  <c r="CY25" i="15"/>
  <c r="BZ25" i="15"/>
  <c r="CB25" i="15" s="1"/>
  <c r="CH25" i="15" s="1"/>
  <c r="BO25" i="15"/>
  <c r="BQ25" i="15" s="1"/>
  <c r="BT25" i="15" s="1"/>
  <c r="CY24" i="15"/>
  <c r="BZ24" i="15"/>
  <c r="CO24" i="15" s="1"/>
  <c r="BO24" i="15"/>
  <c r="BQ24" i="15" s="1"/>
  <c r="BT24" i="15" s="1"/>
  <c r="CY23" i="15"/>
  <c r="BZ23" i="15"/>
  <c r="CD23" i="15" s="1"/>
  <c r="CJ23" i="15" s="1"/>
  <c r="BO23" i="15"/>
  <c r="BP23" i="15" s="1"/>
  <c r="BS23" i="15" s="1"/>
  <c r="CY22" i="15"/>
  <c r="BZ22" i="15"/>
  <c r="CE22" i="15" s="1"/>
  <c r="CK22" i="15" s="1"/>
  <c r="BO22" i="15"/>
  <c r="BQ22" i="15" s="1"/>
  <c r="BT22" i="15" s="1"/>
  <c r="CY21" i="15"/>
  <c r="BZ21" i="15"/>
  <c r="CP21" i="15" s="1"/>
  <c r="BO21" i="15"/>
  <c r="BP21" i="15" s="1"/>
  <c r="BS21" i="15" s="1"/>
  <c r="CY20" i="15"/>
  <c r="BZ20" i="15"/>
  <c r="CE20" i="15" s="1"/>
  <c r="CK20" i="15" s="1"/>
  <c r="BO20" i="15"/>
  <c r="BQ20" i="15" s="1"/>
  <c r="BT20" i="15" s="1"/>
  <c r="BZ19" i="15"/>
  <c r="BX19" i="15"/>
  <c r="BO19" i="15"/>
  <c r="BP19" i="15" s="1"/>
  <c r="BS19" i="15" s="1"/>
  <c r="CY38" i="12"/>
  <c r="CY18" i="15" s="1"/>
  <c r="BZ38" i="12"/>
  <c r="BZ18" i="15" s="1"/>
  <c r="BO38" i="12"/>
  <c r="BR38" i="12" s="1"/>
  <c r="CY37" i="12"/>
  <c r="BZ37" i="12"/>
  <c r="CC37" i="12" s="1"/>
  <c r="CI37" i="12" s="1"/>
  <c r="BO37" i="12"/>
  <c r="BQ37" i="12" s="1"/>
  <c r="BT37" i="12" s="1"/>
  <c r="CY36" i="12"/>
  <c r="BZ36" i="12"/>
  <c r="CC36" i="12" s="1"/>
  <c r="CI36" i="12" s="1"/>
  <c r="BO36" i="12"/>
  <c r="BR36" i="12" s="1"/>
  <c r="BU36" i="12" s="1"/>
  <c r="CY35" i="12"/>
  <c r="BZ35" i="12"/>
  <c r="CD35" i="12" s="1"/>
  <c r="CJ35" i="12" s="1"/>
  <c r="BO35" i="12"/>
  <c r="BQ35" i="12" s="1"/>
  <c r="BT35" i="12" s="1"/>
  <c r="CY34" i="12"/>
  <c r="BZ34" i="12"/>
  <c r="BO34" i="12"/>
  <c r="BR34" i="12" s="1"/>
  <c r="BU34" i="12" s="1"/>
  <c r="CY33" i="12"/>
  <c r="BZ33" i="12"/>
  <c r="CC33" i="12" s="1"/>
  <c r="CI33" i="12" s="1"/>
  <c r="BO33" i="12"/>
  <c r="BQ33" i="12" s="1"/>
  <c r="BT33" i="12" s="1"/>
  <c r="CY32" i="12"/>
  <c r="BZ32" i="12"/>
  <c r="CC32" i="12" s="1"/>
  <c r="CI32" i="12" s="1"/>
  <c r="BO32" i="12"/>
  <c r="BR32" i="12" s="1"/>
  <c r="BU32" i="12" s="1"/>
  <c r="CY31" i="12"/>
  <c r="BZ31" i="12"/>
  <c r="CA31" i="12" s="1"/>
  <c r="CG31" i="12" s="1"/>
  <c r="BO31" i="12"/>
  <c r="BQ31" i="12" s="1"/>
  <c r="BT31" i="12" s="1"/>
  <c r="CY30" i="12"/>
  <c r="BZ30" i="12"/>
  <c r="CE30" i="12" s="1"/>
  <c r="CK30" i="12" s="1"/>
  <c r="BO30" i="12"/>
  <c r="BR30" i="12" s="1"/>
  <c r="BU30" i="12" s="1"/>
  <c r="CY29" i="12"/>
  <c r="BZ29" i="12"/>
  <c r="CF29" i="12" s="1"/>
  <c r="CL29" i="12" s="1"/>
  <c r="BO29" i="12"/>
  <c r="BQ29" i="12" s="1"/>
  <c r="BT29" i="12" s="1"/>
  <c r="CY28" i="12"/>
  <c r="BZ28" i="12"/>
  <c r="CA28" i="12" s="1"/>
  <c r="CG28" i="12" s="1"/>
  <c r="BO28" i="12"/>
  <c r="BQ28" i="12" s="1"/>
  <c r="BT28" i="12" s="1"/>
  <c r="CY27" i="12"/>
  <c r="BZ27" i="12"/>
  <c r="CF27" i="12" s="1"/>
  <c r="CL27" i="12" s="1"/>
  <c r="BO27" i="12"/>
  <c r="BQ27" i="12" s="1"/>
  <c r="BT27" i="12" s="1"/>
  <c r="CY26" i="12"/>
  <c r="BZ26" i="12"/>
  <c r="BO26" i="12"/>
  <c r="BQ26" i="12" s="1"/>
  <c r="BT26" i="12" s="1"/>
  <c r="CY25" i="12"/>
  <c r="BZ25" i="12"/>
  <c r="CF25" i="12" s="1"/>
  <c r="CL25" i="12" s="1"/>
  <c r="BO25" i="12"/>
  <c r="BQ25" i="12" s="1"/>
  <c r="BT25" i="12" s="1"/>
  <c r="CY24" i="12"/>
  <c r="BZ24" i="12"/>
  <c r="CD24" i="12" s="1"/>
  <c r="CJ24" i="12" s="1"/>
  <c r="BO24" i="12"/>
  <c r="BQ24" i="12" s="1"/>
  <c r="BT24" i="12" s="1"/>
  <c r="CY23" i="12"/>
  <c r="BZ23" i="12"/>
  <c r="CE23" i="12" s="1"/>
  <c r="CK23" i="12" s="1"/>
  <c r="BO23" i="12"/>
  <c r="BQ23" i="12" s="1"/>
  <c r="BT23" i="12" s="1"/>
  <c r="CY22" i="12"/>
  <c r="BZ22" i="12"/>
  <c r="CC22" i="12" s="1"/>
  <c r="CI22" i="12" s="1"/>
  <c r="BO22" i="12"/>
  <c r="BP22" i="12" s="1"/>
  <c r="BS22" i="12" s="1"/>
  <c r="CY21" i="12"/>
  <c r="BZ21" i="12"/>
  <c r="CE21" i="12" s="1"/>
  <c r="CK21" i="12" s="1"/>
  <c r="BO21" i="12"/>
  <c r="BQ21" i="12" s="1"/>
  <c r="BT21" i="12" s="1"/>
  <c r="CY20" i="12"/>
  <c r="BZ20" i="12"/>
  <c r="CB20" i="12" s="1"/>
  <c r="CH20" i="12" s="1"/>
  <c r="BO20" i="12"/>
  <c r="BP20" i="12" s="1"/>
  <c r="BS20" i="12" s="1"/>
  <c r="BZ19" i="12"/>
  <c r="CA19" i="12" s="1"/>
  <c r="CG19" i="12" s="1"/>
  <c r="BX19" i="12"/>
  <c r="BO19" i="12"/>
  <c r="BQ19" i="12" s="1"/>
  <c r="BT19" i="12" s="1"/>
  <c r="CY38" i="1"/>
  <c r="CY18" i="12" s="1"/>
  <c r="BZ38" i="1"/>
  <c r="CC38" i="1" s="1"/>
  <c r="CI38" i="1" s="1"/>
  <c r="CI18" i="12" s="1"/>
  <c r="BO38" i="1"/>
  <c r="BR38" i="1" s="1"/>
  <c r="BU38" i="1" s="1"/>
  <c r="BU18" i="12" s="1"/>
  <c r="CY37" i="1"/>
  <c r="BZ37" i="1"/>
  <c r="CF37" i="1" s="1"/>
  <c r="CL37" i="1" s="1"/>
  <c r="BO37" i="1"/>
  <c r="BQ37" i="1" s="1"/>
  <c r="BT37" i="1" s="1"/>
  <c r="CY36" i="1"/>
  <c r="BZ36" i="1"/>
  <c r="CB36" i="1" s="1"/>
  <c r="CH36" i="1" s="1"/>
  <c r="BO36" i="1"/>
  <c r="BR36" i="1" s="1"/>
  <c r="BU36" i="1" s="1"/>
  <c r="CY35" i="1"/>
  <c r="BZ35" i="1"/>
  <c r="CB35" i="1" s="1"/>
  <c r="CH35" i="1" s="1"/>
  <c r="BO35" i="1"/>
  <c r="BQ35" i="1" s="1"/>
  <c r="BT35" i="1" s="1"/>
  <c r="CY34" i="1"/>
  <c r="BZ34" i="1"/>
  <c r="CE34" i="1" s="1"/>
  <c r="CK34" i="1" s="1"/>
  <c r="BO34" i="1"/>
  <c r="BR34" i="1" s="1"/>
  <c r="BU34" i="1" s="1"/>
  <c r="CY33" i="1"/>
  <c r="BZ33" i="1"/>
  <c r="CB33" i="1" s="1"/>
  <c r="CH33" i="1" s="1"/>
  <c r="BO33" i="1"/>
  <c r="BR33" i="1" s="1"/>
  <c r="BU33" i="1" s="1"/>
  <c r="CY32" i="1"/>
  <c r="BZ32" i="1"/>
  <c r="CC32" i="1" s="1"/>
  <c r="CI32" i="1" s="1"/>
  <c r="BO32" i="1"/>
  <c r="BR32" i="1" s="1"/>
  <c r="BU32" i="1" s="1"/>
  <c r="CY31" i="1"/>
  <c r="BZ31" i="1"/>
  <c r="CB31" i="1" s="1"/>
  <c r="CH31" i="1" s="1"/>
  <c r="BO31" i="1"/>
  <c r="BR31" i="1" s="1"/>
  <c r="BU31" i="1" s="1"/>
  <c r="CY30" i="1"/>
  <c r="BZ30" i="1"/>
  <c r="CC30" i="1" s="1"/>
  <c r="CI30" i="1" s="1"/>
  <c r="BO30" i="1"/>
  <c r="BR30" i="1" s="1"/>
  <c r="BU30" i="1" s="1"/>
  <c r="CY29" i="1"/>
  <c r="BZ29" i="1"/>
  <c r="CF29" i="1" s="1"/>
  <c r="CL29" i="1" s="1"/>
  <c r="BO29" i="1"/>
  <c r="BQ29" i="1" s="1"/>
  <c r="BT29" i="1" s="1"/>
  <c r="CY28" i="1"/>
  <c r="BZ28" i="1"/>
  <c r="CC28" i="1" s="1"/>
  <c r="CI28" i="1" s="1"/>
  <c r="BO28" i="1"/>
  <c r="BQ28" i="1" s="1"/>
  <c r="BT28" i="1" s="1"/>
  <c r="CY27" i="1"/>
  <c r="BZ27" i="1"/>
  <c r="CB27" i="1" s="1"/>
  <c r="CH27" i="1" s="1"/>
  <c r="BO27" i="1"/>
  <c r="BR27" i="1" s="1"/>
  <c r="BU27" i="1" s="1"/>
  <c r="CY26" i="1"/>
  <c r="BZ26" i="1"/>
  <c r="CD26" i="1" s="1"/>
  <c r="CJ26" i="1" s="1"/>
  <c r="BO26" i="1"/>
  <c r="BQ26" i="1" s="1"/>
  <c r="BT26" i="1" s="1"/>
  <c r="CY25" i="1"/>
  <c r="BZ25" i="1"/>
  <c r="CF25" i="1" s="1"/>
  <c r="CL25" i="1" s="1"/>
  <c r="BO25" i="1"/>
  <c r="BP25" i="1" s="1"/>
  <c r="BS25" i="1" s="1"/>
  <c r="CY24" i="1"/>
  <c r="BZ24" i="1"/>
  <c r="CB24" i="1" s="1"/>
  <c r="CH24" i="1" s="1"/>
  <c r="BO24" i="1"/>
  <c r="BQ24" i="1" s="1"/>
  <c r="BT24" i="1" s="1"/>
  <c r="CY23" i="1"/>
  <c r="BZ23" i="1"/>
  <c r="CB23" i="1" s="1"/>
  <c r="CH23" i="1" s="1"/>
  <c r="BO23" i="1"/>
  <c r="BQ23" i="1" s="1"/>
  <c r="BT23" i="1" s="1"/>
  <c r="CY22" i="1"/>
  <c r="BZ22" i="1"/>
  <c r="BO22" i="1"/>
  <c r="BR22" i="1" s="1"/>
  <c r="BU22" i="1" s="1"/>
  <c r="CY21" i="1"/>
  <c r="BZ21" i="1"/>
  <c r="CD21" i="1" s="1"/>
  <c r="CJ21" i="1" s="1"/>
  <c r="BO21" i="1"/>
  <c r="BR21" i="1" s="1"/>
  <c r="BU21" i="1" s="1"/>
  <c r="CY20" i="1"/>
  <c r="BZ20" i="1"/>
  <c r="CD20" i="1" s="1"/>
  <c r="CJ20" i="1" s="1"/>
  <c r="BO20" i="1"/>
  <c r="BP20" i="1" s="1"/>
  <c r="BS20" i="1" s="1"/>
  <c r="CY19" i="1"/>
  <c r="BZ19" i="1"/>
  <c r="CB19" i="1" s="1"/>
  <c r="CH19" i="1" s="1"/>
  <c r="BX19" i="1"/>
  <c r="BO19" i="1"/>
  <c r="BQ19" i="1" s="1"/>
  <c r="BT19" i="1" s="1"/>
  <c r="D8" i="1"/>
  <c r="AI6" i="1"/>
  <c r="E6" i="23"/>
  <c r="B8" i="23"/>
  <c r="G8" i="23"/>
  <c r="I8" i="23"/>
  <c r="M8" i="23"/>
  <c r="B9" i="23"/>
  <c r="N9" i="23"/>
  <c r="E10" i="23"/>
  <c r="M17" i="23"/>
  <c r="AF22" i="23"/>
  <c r="AG22" i="23" s="1"/>
  <c r="AF23" i="23"/>
  <c r="AG23" i="23" s="1"/>
  <c r="AF24" i="23"/>
  <c r="AG24" i="23" s="1"/>
  <c r="AF25" i="23"/>
  <c r="AG25" i="23" s="1"/>
  <c r="AF26" i="23"/>
  <c r="AG26" i="23" s="1"/>
  <c r="AF27" i="23"/>
  <c r="AG27" i="23" s="1"/>
  <c r="AF28" i="23"/>
  <c r="AG28" i="23" s="1"/>
  <c r="AF29" i="23"/>
  <c r="AG29" i="23" s="1"/>
  <c r="AF30" i="23"/>
  <c r="AG30" i="23" s="1"/>
  <c r="AF31" i="23"/>
  <c r="AG31" i="23" s="1"/>
  <c r="AF32" i="23"/>
  <c r="AG32" i="23" s="1"/>
  <c r="AF33" i="23"/>
  <c r="AG33" i="23" s="1"/>
  <c r="AF34" i="23"/>
  <c r="AG34" i="23" s="1"/>
  <c r="AF35" i="23"/>
  <c r="AG35" i="23" s="1"/>
  <c r="AF36" i="23"/>
  <c r="AG36" i="23" s="1"/>
  <c r="AF37" i="23"/>
  <c r="AG37" i="23" s="1"/>
  <c r="AF38" i="23"/>
  <c r="AG38" i="23" s="1"/>
  <c r="E6" i="22"/>
  <c r="B8" i="22"/>
  <c r="G8" i="22"/>
  <c r="I8" i="22"/>
  <c r="M8" i="22"/>
  <c r="B9" i="22"/>
  <c r="N9" i="22"/>
  <c r="E10" i="22"/>
  <c r="M17" i="22"/>
  <c r="AF19" i="22"/>
  <c r="AF20" i="22"/>
  <c r="AG20" i="22" s="1"/>
  <c r="AF21" i="22"/>
  <c r="AG21" i="22" s="1"/>
  <c r="AF22" i="22"/>
  <c r="AG22" i="22" s="1"/>
  <c r="AF23" i="22"/>
  <c r="AG23" i="22" s="1"/>
  <c r="AF24" i="22"/>
  <c r="AG24" i="22" s="1"/>
  <c r="AF25" i="22"/>
  <c r="AG25" i="22" s="1"/>
  <c r="AF26" i="22"/>
  <c r="AG26" i="22" s="1"/>
  <c r="AF27" i="22"/>
  <c r="AG27" i="22" s="1"/>
  <c r="AF28" i="22"/>
  <c r="AG28" i="22" s="1"/>
  <c r="AF29" i="22"/>
  <c r="AG29" i="22" s="1"/>
  <c r="AF30" i="22"/>
  <c r="AG30" i="22" s="1"/>
  <c r="AF31" i="22"/>
  <c r="AG31" i="22" s="1"/>
  <c r="AF32" i="22"/>
  <c r="AG32" i="22" s="1"/>
  <c r="AF33" i="22"/>
  <c r="AG33" i="22" s="1"/>
  <c r="AF34" i="22"/>
  <c r="AG34" i="22" s="1"/>
  <c r="AF35" i="22"/>
  <c r="AG35" i="22" s="1"/>
  <c r="AF36" i="22"/>
  <c r="AG36" i="22" s="1"/>
  <c r="AF37" i="22"/>
  <c r="AG37" i="22" s="1"/>
  <c r="AF38" i="22"/>
  <c r="AF18" i="23" s="1"/>
  <c r="E6" i="21"/>
  <c r="B8" i="21"/>
  <c r="G8" i="21"/>
  <c r="I8" i="21"/>
  <c r="M8" i="21"/>
  <c r="B9" i="21"/>
  <c r="N9" i="21"/>
  <c r="E10" i="21"/>
  <c r="M17" i="21"/>
  <c r="AF19" i="21"/>
  <c r="AF20" i="21"/>
  <c r="AG20" i="21" s="1"/>
  <c r="AF21" i="21"/>
  <c r="AG21" i="21" s="1"/>
  <c r="AF22" i="21"/>
  <c r="AG22" i="21" s="1"/>
  <c r="AF23" i="21"/>
  <c r="AG23" i="21" s="1"/>
  <c r="AF24" i="21"/>
  <c r="AG24" i="21" s="1"/>
  <c r="AF25" i="21"/>
  <c r="AG25" i="21" s="1"/>
  <c r="AF26" i="21"/>
  <c r="AG26" i="21" s="1"/>
  <c r="AF27" i="21"/>
  <c r="AG27" i="21" s="1"/>
  <c r="AF28" i="21"/>
  <c r="AG28" i="21" s="1"/>
  <c r="AF29" i="21"/>
  <c r="AG29" i="21" s="1"/>
  <c r="AF30" i="21"/>
  <c r="AG30" i="21" s="1"/>
  <c r="AF31" i="21"/>
  <c r="AG31" i="21" s="1"/>
  <c r="AF32" i="21"/>
  <c r="AG32" i="21" s="1"/>
  <c r="AF33" i="21"/>
  <c r="AG33" i="21" s="1"/>
  <c r="AF34" i="21"/>
  <c r="AG34" i="21" s="1"/>
  <c r="AF35" i="21"/>
  <c r="AG35" i="21" s="1"/>
  <c r="AF36" i="21"/>
  <c r="AG36" i="21" s="1"/>
  <c r="AF37" i="21"/>
  <c r="AG37" i="21" s="1"/>
  <c r="AF38" i="21"/>
  <c r="AF18" i="22" s="1"/>
  <c r="E6" i="20"/>
  <c r="B8" i="20"/>
  <c r="G8" i="20"/>
  <c r="I8" i="20"/>
  <c r="M8" i="20"/>
  <c r="B9" i="20"/>
  <c r="N9" i="20"/>
  <c r="E10" i="20"/>
  <c r="M17" i="20"/>
  <c r="AF19" i="20"/>
  <c r="AF20" i="20"/>
  <c r="AG20" i="20" s="1"/>
  <c r="AF21" i="20"/>
  <c r="AG21" i="20" s="1"/>
  <c r="AF22" i="20"/>
  <c r="AG22" i="20" s="1"/>
  <c r="AF23" i="20"/>
  <c r="AG23" i="20" s="1"/>
  <c r="AF24" i="20"/>
  <c r="AG24" i="20" s="1"/>
  <c r="AF25" i="20"/>
  <c r="AG25" i="20" s="1"/>
  <c r="AF26" i="20"/>
  <c r="AG26" i="20" s="1"/>
  <c r="AF27" i="20"/>
  <c r="AG27" i="20" s="1"/>
  <c r="AF28" i="20"/>
  <c r="AG28" i="20" s="1"/>
  <c r="AF29" i="20"/>
  <c r="AG29" i="20" s="1"/>
  <c r="AF30" i="20"/>
  <c r="AG30" i="20" s="1"/>
  <c r="AF31" i="20"/>
  <c r="AG31" i="20" s="1"/>
  <c r="AF32" i="20"/>
  <c r="AG32" i="20" s="1"/>
  <c r="AF33" i="20"/>
  <c r="AG33" i="20" s="1"/>
  <c r="AF34" i="20"/>
  <c r="AG34" i="20" s="1"/>
  <c r="AF35" i="20"/>
  <c r="AG35" i="20" s="1"/>
  <c r="AF36" i="20"/>
  <c r="AG36" i="20" s="1"/>
  <c r="AF37" i="20"/>
  <c r="AG37" i="20" s="1"/>
  <c r="AF38" i="20"/>
  <c r="AF18" i="21" s="1"/>
  <c r="AG18" i="21" s="1"/>
  <c r="AG19" i="21" s="1"/>
  <c r="E6" i="19"/>
  <c r="B8" i="19"/>
  <c r="G8" i="19"/>
  <c r="I8" i="19"/>
  <c r="M8" i="19"/>
  <c r="B9" i="19"/>
  <c r="N9" i="19"/>
  <c r="E10" i="19"/>
  <c r="M17" i="19"/>
  <c r="AF19" i="19"/>
  <c r="AF20" i="19"/>
  <c r="AG20" i="19" s="1"/>
  <c r="AF21" i="19"/>
  <c r="AG21" i="19" s="1"/>
  <c r="AF22" i="19"/>
  <c r="AG22" i="19" s="1"/>
  <c r="AF23" i="19"/>
  <c r="AG23" i="19" s="1"/>
  <c r="AF24" i="19"/>
  <c r="AG24" i="19" s="1"/>
  <c r="AF25" i="19"/>
  <c r="AG25" i="19" s="1"/>
  <c r="AF26" i="19"/>
  <c r="AG26" i="19" s="1"/>
  <c r="AF27" i="19"/>
  <c r="AG27" i="19" s="1"/>
  <c r="AF28" i="19"/>
  <c r="AG28" i="19" s="1"/>
  <c r="AF29" i="19"/>
  <c r="AG29" i="19" s="1"/>
  <c r="AF30" i="19"/>
  <c r="AG30" i="19" s="1"/>
  <c r="AF31" i="19"/>
  <c r="AG31" i="19" s="1"/>
  <c r="AF32" i="19"/>
  <c r="AG32" i="19" s="1"/>
  <c r="AF33" i="19"/>
  <c r="AG33" i="19" s="1"/>
  <c r="AF34" i="19"/>
  <c r="AG34" i="19" s="1"/>
  <c r="AF35" i="19"/>
  <c r="AG35" i="19" s="1"/>
  <c r="AF36" i="19"/>
  <c r="AG36" i="19" s="1"/>
  <c r="AF37" i="19"/>
  <c r="AG37" i="19" s="1"/>
  <c r="AF38" i="19"/>
  <c r="AF18" i="20" s="1"/>
  <c r="E6" i="18"/>
  <c r="B8" i="18"/>
  <c r="G8" i="18"/>
  <c r="I8" i="18"/>
  <c r="M8" i="18"/>
  <c r="B9" i="18"/>
  <c r="N9" i="18"/>
  <c r="E10" i="18"/>
  <c r="M17" i="18"/>
  <c r="AF19" i="18"/>
  <c r="AF20" i="18"/>
  <c r="AG20" i="18" s="1"/>
  <c r="AF21" i="18"/>
  <c r="AG21" i="18" s="1"/>
  <c r="AF22" i="18"/>
  <c r="AG22" i="18" s="1"/>
  <c r="AF23" i="18"/>
  <c r="AG23" i="18" s="1"/>
  <c r="AF24" i="18"/>
  <c r="AG24" i="18" s="1"/>
  <c r="AF25" i="18"/>
  <c r="AG25" i="18" s="1"/>
  <c r="AF26" i="18"/>
  <c r="AG26" i="18" s="1"/>
  <c r="AF27" i="18"/>
  <c r="AG27" i="18" s="1"/>
  <c r="AF28" i="18"/>
  <c r="AG28" i="18" s="1"/>
  <c r="AF29" i="18"/>
  <c r="AG29" i="18" s="1"/>
  <c r="AF30" i="18"/>
  <c r="AG30" i="18" s="1"/>
  <c r="AF31" i="18"/>
  <c r="AG31" i="18" s="1"/>
  <c r="AF32" i="18"/>
  <c r="AG32" i="18" s="1"/>
  <c r="AF33" i="18"/>
  <c r="AG33" i="18" s="1"/>
  <c r="AF34" i="18"/>
  <c r="AG34" i="18" s="1"/>
  <c r="AF35" i="18"/>
  <c r="AG35" i="18" s="1"/>
  <c r="AF36" i="18"/>
  <c r="AG36" i="18" s="1"/>
  <c r="AF37" i="18"/>
  <c r="AG37" i="18" s="1"/>
  <c r="AF38" i="18"/>
  <c r="AF18" i="19" s="1"/>
  <c r="E6" i="17"/>
  <c r="B8" i="17"/>
  <c r="G8" i="17"/>
  <c r="I8" i="17"/>
  <c r="M8" i="17"/>
  <c r="B9" i="17"/>
  <c r="N9" i="17"/>
  <c r="E10" i="17"/>
  <c r="M17" i="17"/>
  <c r="AF19" i="17"/>
  <c r="AF20" i="17"/>
  <c r="AG20" i="17" s="1"/>
  <c r="AF21" i="17"/>
  <c r="AG21" i="17" s="1"/>
  <c r="AF22" i="17"/>
  <c r="AG22" i="17" s="1"/>
  <c r="AF23" i="17"/>
  <c r="AG23" i="17" s="1"/>
  <c r="AF24" i="17"/>
  <c r="AG24" i="17" s="1"/>
  <c r="AF25" i="17"/>
  <c r="AG25" i="17" s="1"/>
  <c r="AF26" i="17"/>
  <c r="AG26" i="17" s="1"/>
  <c r="AF27" i="17"/>
  <c r="AG27" i="17" s="1"/>
  <c r="AF28" i="17"/>
  <c r="AG28" i="17" s="1"/>
  <c r="AF29" i="17"/>
  <c r="AG29" i="17" s="1"/>
  <c r="AF30" i="17"/>
  <c r="AG30" i="17" s="1"/>
  <c r="AF31" i="17"/>
  <c r="AG31" i="17" s="1"/>
  <c r="AF32" i="17"/>
  <c r="AG32" i="17" s="1"/>
  <c r="AF33" i="17"/>
  <c r="AG33" i="17" s="1"/>
  <c r="AF34" i="17"/>
  <c r="AG34" i="17" s="1"/>
  <c r="AF35" i="17"/>
  <c r="AG35" i="17" s="1"/>
  <c r="AF36" i="17"/>
  <c r="AG36" i="17" s="1"/>
  <c r="AF37" i="17"/>
  <c r="AG37" i="17" s="1"/>
  <c r="AF38" i="17"/>
  <c r="AF18" i="18" s="1"/>
  <c r="E6" i="16"/>
  <c r="B8" i="16"/>
  <c r="G8" i="16"/>
  <c r="I8" i="16"/>
  <c r="M8" i="16"/>
  <c r="B9" i="16"/>
  <c r="N9" i="16"/>
  <c r="E10" i="16"/>
  <c r="M17" i="16"/>
  <c r="AF19" i="16"/>
  <c r="AF20" i="16"/>
  <c r="AG20" i="16" s="1"/>
  <c r="AF21" i="16"/>
  <c r="AG21" i="16" s="1"/>
  <c r="AF22" i="16"/>
  <c r="AG22" i="16" s="1"/>
  <c r="AF23" i="16"/>
  <c r="AG23" i="16" s="1"/>
  <c r="AF24" i="16"/>
  <c r="AG24" i="16" s="1"/>
  <c r="AF25" i="16"/>
  <c r="AG25" i="16" s="1"/>
  <c r="AF26" i="16"/>
  <c r="AG26" i="16" s="1"/>
  <c r="AF27" i="16"/>
  <c r="AG27" i="16" s="1"/>
  <c r="AF28" i="16"/>
  <c r="AG28" i="16" s="1"/>
  <c r="AF29" i="16"/>
  <c r="AG29" i="16" s="1"/>
  <c r="AF30" i="16"/>
  <c r="AG30" i="16" s="1"/>
  <c r="AF31" i="16"/>
  <c r="AG31" i="16" s="1"/>
  <c r="AF32" i="16"/>
  <c r="AG32" i="16" s="1"/>
  <c r="AF33" i="16"/>
  <c r="AG33" i="16" s="1"/>
  <c r="AF34" i="16"/>
  <c r="AG34" i="16" s="1"/>
  <c r="AF35" i="16"/>
  <c r="AG35" i="16" s="1"/>
  <c r="AF36" i="16"/>
  <c r="AG36" i="16" s="1"/>
  <c r="AF37" i="16"/>
  <c r="AG37" i="16" s="1"/>
  <c r="AF38" i="16"/>
  <c r="AF18" i="17" s="1"/>
  <c r="E6" i="15"/>
  <c r="B8" i="15"/>
  <c r="G8" i="15"/>
  <c r="I8" i="15"/>
  <c r="M8" i="15"/>
  <c r="B9" i="15"/>
  <c r="N9" i="15"/>
  <c r="E10" i="15"/>
  <c r="M17" i="15"/>
  <c r="AF19" i="15"/>
  <c r="AF20" i="15"/>
  <c r="AG20" i="15" s="1"/>
  <c r="AF21" i="15"/>
  <c r="AG21" i="15" s="1"/>
  <c r="AF22" i="15"/>
  <c r="AG22" i="15" s="1"/>
  <c r="AF23" i="15"/>
  <c r="AG23" i="15" s="1"/>
  <c r="AF24" i="15"/>
  <c r="AG24" i="15" s="1"/>
  <c r="AF25" i="15"/>
  <c r="AG25" i="15" s="1"/>
  <c r="AF26" i="15"/>
  <c r="AG26" i="15" s="1"/>
  <c r="AF27" i="15"/>
  <c r="AG27" i="15" s="1"/>
  <c r="AF28" i="15"/>
  <c r="AG28" i="15" s="1"/>
  <c r="AF29" i="15"/>
  <c r="AG29" i="15" s="1"/>
  <c r="AF30" i="15"/>
  <c r="AG30" i="15" s="1"/>
  <c r="AF31" i="15"/>
  <c r="AG31" i="15" s="1"/>
  <c r="AF32" i="15"/>
  <c r="AG32" i="15" s="1"/>
  <c r="AF33" i="15"/>
  <c r="AG33" i="15" s="1"/>
  <c r="AF34" i="15"/>
  <c r="AG34" i="15" s="1"/>
  <c r="AF35" i="15"/>
  <c r="AG35" i="15" s="1"/>
  <c r="AF36" i="15"/>
  <c r="AG36" i="15" s="1"/>
  <c r="AF37" i="15"/>
  <c r="AG37" i="15" s="1"/>
  <c r="AF38" i="15"/>
  <c r="AG38" i="15" s="1"/>
  <c r="E6" i="12"/>
  <c r="B8" i="12"/>
  <c r="G8" i="12"/>
  <c r="I8" i="12"/>
  <c r="M8" i="12"/>
  <c r="B9" i="12"/>
  <c r="N9" i="12"/>
  <c r="E10" i="12"/>
  <c r="M17" i="12"/>
  <c r="AF19" i="12"/>
  <c r="AF20" i="12"/>
  <c r="AG20" i="12" s="1"/>
  <c r="AF21" i="12"/>
  <c r="AG21" i="12" s="1"/>
  <c r="AF22" i="12"/>
  <c r="AG22" i="12" s="1"/>
  <c r="AF23" i="12"/>
  <c r="AG23" i="12" s="1"/>
  <c r="AF24" i="12"/>
  <c r="AG24" i="12" s="1"/>
  <c r="AF25" i="12"/>
  <c r="AG25" i="12" s="1"/>
  <c r="AF26" i="12"/>
  <c r="AG26" i="12" s="1"/>
  <c r="AF27" i="12"/>
  <c r="AG27" i="12" s="1"/>
  <c r="AF28" i="12"/>
  <c r="AG28" i="12" s="1"/>
  <c r="AF29" i="12"/>
  <c r="AG29" i="12" s="1"/>
  <c r="AF30" i="12"/>
  <c r="AG30" i="12" s="1"/>
  <c r="AF31" i="12"/>
  <c r="AG31" i="12" s="1"/>
  <c r="AF32" i="12"/>
  <c r="AG32" i="12" s="1"/>
  <c r="AF33" i="12"/>
  <c r="AG33" i="12" s="1"/>
  <c r="AF34" i="12"/>
  <c r="AG34" i="12" s="1"/>
  <c r="AF35" i="12"/>
  <c r="AG35" i="12" s="1"/>
  <c r="AF36" i="12"/>
  <c r="AG36" i="12" s="1"/>
  <c r="AF37" i="12"/>
  <c r="AG37" i="12" s="1"/>
  <c r="AF38" i="12"/>
  <c r="AF18" i="15" s="1"/>
  <c r="P5" i="1"/>
  <c r="AH5" i="1" s="1"/>
  <c r="P7" i="1"/>
  <c r="AH7" i="1" s="1"/>
  <c r="AH9" i="1"/>
  <c r="P10" i="1"/>
  <c r="AH10" i="1" s="1"/>
  <c r="P11" i="1"/>
  <c r="AH11" i="1" s="1"/>
  <c r="P12" i="1"/>
  <c r="AH12" i="1" s="1"/>
  <c r="P13" i="1"/>
  <c r="AH13" i="1" s="1"/>
  <c r="P14" i="1"/>
  <c r="AH14" i="1" s="1"/>
  <c r="P15" i="1"/>
  <c r="AH15" i="1" s="1"/>
  <c r="AG19" i="1"/>
  <c r="AG20" i="1"/>
  <c r="AF21" i="1"/>
  <c r="AG21" i="1" s="1"/>
  <c r="AF22" i="1"/>
  <c r="AG22" i="1" s="1"/>
  <c r="AF23" i="1"/>
  <c r="AG23" i="1" s="1"/>
  <c r="AF24" i="1"/>
  <c r="AG24" i="1" s="1"/>
  <c r="AF25" i="1"/>
  <c r="AG25" i="1" s="1"/>
  <c r="AF26" i="1"/>
  <c r="AG26" i="1" s="1"/>
  <c r="AF27" i="1"/>
  <c r="AG27" i="1" s="1"/>
  <c r="AF28" i="1"/>
  <c r="AG28" i="1" s="1"/>
  <c r="AF29" i="1"/>
  <c r="AG29" i="1" s="1"/>
  <c r="AF30" i="1"/>
  <c r="AG30" i="1" s="1"/>
  <c r="AF31" i="1"/>
  <c r="AG31" i="1" s="1"/>
  <c r="AF32" i="1"/>
  <c r="AG32" i="1" s="1"/>
  <c r="AF33" i="1"/>
  <c r="AG33" i="1" s="1"/>
  <c r="AF34" i="1"/>
  <c r="AG34" i="1" s="1"/>
  <c r="AF35" i="1"/>
  <c r="AG35" i="1" s="1"/>
  <c r="AF36" i="1"/>
  <c r="AG36" i="1" s="1"/>
  <c r="AF37" i="1"/>
  <c r="AG37" i="1" s="1"/>
  <c r="AF38" i="1"/>
  <c r="AF18" i="12" s="1"/>
  <c r="BR25" i="23"/>
  <c r="BU25" i="23" s="1"/>
  <c r="CC22" i="23"/>
  <c r="CI22" i="23" s="1"/>
  <c r="CO22" i="23"/>
  <c r="BP25" i="23"/>
  <c r="BS25" i="23" s="1"/>
  <c r="CE30" i="23"/>
  <c r="CK30" i="23" s="1"/>
  <c r="BP33" i="23"/>
  <c r="BS33" i="23" s="1"/>
  <c r="CE38" i="23"/>
  <c r="CK38" i="23" s="1"/>
  <c r="CO31" i="22"/>
  <c r="CA19" i="21"/>
  <c r="CG19" i="21" s="1"/>
  <c r="CE19" i="21"/>
  <c r="CK19" i="21" s="1"/>
  <c r="BP25" i="21"/>
  <c r="BS25" i="21" s="1"/>
  <c r="CA30" i="21"/>
  <c r="CG30" i="21" s="1"/>
  <c r="BP33" i="21"/>
  <c r="BS33" i="21" s="1"/>
  <c r="CE38" i="21"/>
  <c r="CE18" i="22" s="1"/>
  <c r="CC19" i="21"/>
  <c r="CI19" i="21" s="1"/>
  <c r="CO19" i="21"/>
  <c r="CC30" i="21"/>
  <c r="CI30" i="21" s="1"/>
  <c r="BR33" i="21"/>
  <c r="BU33" i="21" s="1"/>
  <c r="CA23" i="20"/>
  <c r="CG23" i="20" s="1"/>
  <c r="CC26" i="20"/>
  <c r="CI26" i="20" s="1"/>
  <c r="CO26" i="20"/>
  <c r="BR29" i="20"/>
  <c r="BU29" i="20" s="1"/>
  <c r="CO30" i="20"/>
  <c r="CC34" i="20"/>
  <c r="CI34" i="20" s="1"/>
  <c r="CO34" i="20"/>
  <c r="CQ34" i="20" s="1"/>
  <c r="BR37" i="20"/>
  <c r="BU37" i="20" s="1"/>
  <c r="CC22" i="19"/>
  <c r="CI22" i="19" s="1"/>
  <c r="BR26" i="18"/>
  <c r="BU26" i="18" s="1"/>
  <c r="CA19" i="17"/>
  <c r="CG19" i="17" s="1"/>
  <c r="BP25" i="17"/>
  <c r="BS25" i="17" s="1"/>
  <c r="CA30" i="17"/>
  <c r="CG30" i="17" s="1"/>
  <c r="CE30" i="17"/>
  <c r="CK30" i="17" s="1"/>
  <c r="BP33" i="17"/>
  <c r="BS33" i="17" s="1"/>
  <c r="CA38" i="17"/>
  <c r="CA18" i="18" s="1"/>
  <c r="CE38" i="17"/>
  <c r="CK38" i="17" s="1"/>
  <c r="CK18" i="18" s="1"/>
  <c r="BZ18" i="18"/>
  <c r="CC19" i="17"/>
  <c r="CI19" i="17" s="1"/>
  <c r="CO19" i="17"/>
  <c r="CC30" i="17"/>
  <c r="CI30" i="17" s="1"/>
  <c r="CO30" i="17"/>
  <c r="BR33" i="17"/>
  <c r="BU33" i="17" s="1"/>
  <c r="CC38" i="17"/>
  <c r="CC18" i="18" s="1"/>
  <c r="CA26" i="16"/>
  <c r="CG26" i="16" s="1"/>
  <c r="CE26" i="16"/>
  <c r="CK26" i="16" s="1"/>
  <c r="BP29" i="16"/>
  <c r="BS29" i="16" s="1"/>
  <c r="CA34" i="16"/>
  <c r="CG34" i="16" s="1"/>
  <c r="CE34" i="16"/>
  <c r="CK34" i="16" s="1"/>
  <c r="BP37" i="16"/>
  <c r="BS37" i="16" s="1"/>
  <c r="CC26" i="16"/>
  <c r="CI26" i="16" s="1"/>
  <c r="CO26" i="16"/>
  <c r="CC34" i="16"/>
  <c r="CI34" i="16" s="1"/>
  <c r="CO34" i="16"/>
  <c r="CQ34" i="16" s="1"/>
  <c r="BR37" i="16"/>
  <c r="BU37" i="16" s="1"/>
  <c r="BR25" i="15"/>
  <c r="BU25" i="15" s="1"/>
  <c r="CC30" i="15"/>
  <c r="CI30" i="15" s="1"/>
  <c r="BR33" i="15"/>
  <c r="BU33" i="15" s="1"/>
  <c r="CC38" i="15"/>
  <c r="CC18" i="16" s="1"/>
  <c r="CC22" i="15"/>
  <c r="CI22" i="15" s="1"/>
  <c r="BP25" i="15"/>
  <c r="BS25" i="15" s="1"/>
  <c r="CA30" i="15"/>
  <c r="CG30" i="15" s="1"/>
  <c r="CE30" i="15"/>
  <c r="CK30" i="15" s="1"/>
  <c r="BP33" i="15"/>
  <c r="BS33" i="15" s="1"/>
  <c r="CA38" i="15"/>
  <c r="CA18" i="16" s="1"/>
  <c r="CE38" i="15"/>
  <c r="CK38" i="15" s="1"/>
  <c r="CK18" i="16" s="1"/>
  <c r="BZ18" i="16"/>
  <c r="CC26" i="12"/>
  <c r="CI26" i="12" s="1"/>
  <c r="BR29" i="12"/>
  <c r="BU29" i="12" s="1"/>
  <c r="CC34" i="12"/>
  <c r="CI34" i="12" s="1"/>
  <c r="BR37" i="12"/>
  <c r="BU37" i="12" s="1"/>
  <c r="CA26" i="12"/>
  <c r="CG26" i="12" s="1"/>
  <c r="CE26" i="12"/>
  <c r="CK26" i="12" s="1"/>
  <c r="BP29" i="12"/>
  <c r="BS29" i="12" s="1"/>
  <c r="CA34" i="12"/>
  <c r="CG34" i="12" s="1"/>
  <c r="CE34" i="12"/>
  <c r="CK34" i="12" s="1"/>
  <c r="BP37" i="12"/>
  <c r="BS37" i="12" s="1"/>
  <c r="CC27" i="23"/>
  <c r="CI27" i="23" s="1"/>
  <c r="BP30" i="23"/>
  <c r="BS30" i="23" s="1"/>
  <c r="CA19" i="23"/>
  <c r="CG19" i="23" s="1"/>
  <c r="CC19" i="23"/>
  <c r="CI19" i="23" s="1"/>
  <c r="CE19" i="23"/>
  <c r="CK19" i="23" s="1"/>
  <c r="CO19" i="23"/>
  <c r="BR22" i="23"/>
  <c r="BU22" i="23" s="1"/>
  <c r="CB22" i="23"/>
  <c r="CH22" i="23" s="1"/>
  <c r="CD22" i="23"/>
  <c r="CJ22" i="23" s="1"/>
  <c r="CF22" i="23"/>
  <c r="CL22" i="23" s="1"/>
  <c r="CP27" i="23"/>
  <c r="CB19" i="23"/>
  <c r="CH19" i="23" s="1"/>
  <c r="CD19" i="23"/>
  <c r="CJ19" i="23" s="1"/>
  <c r="CF19" i="23"/>
  <c r="CL19" i="23" s="1"/>
  <c r="CB35" i="23"/>
  <c r="CH35" i="23" s="1"/>
  <c r="CF35" i="23"/>
  <c r="CL35" i="23" s="1"/>
  <c r="CO38" i="23"/>
  <c r="CO30" i="23"/>
  <c r="CA35" i="23"/>
  <c r="CG35" i="23" s="1"/>
  <c r="CE35" i="23"/>
  <c r="CK35" i="23" s="1"/>
  <c r="CD38" i="23"/>
  <c r="CJ38" i="23" s="1"/>
  <c r="BP21" i="22"/>
  <c r="BS21" i="22" s="1"/>
  <c r="BR21" i="22"/>
  <c r="BU21" i="22" s="1"/>
  <c r="CD23" i="22"/>
  <c r="CJ23" i="22" s="1"/>
  <c r="CF23" i="22"/>
  <c r="CL23" i="22" s="1"/>
  <c r="CB26" i="22"/>
  <c r="CH26" i="22" s="1"/>
  <c r="CB34" i="22"/>
  <c r="CH34" i="22" s="1"/>
  <c r="CE26" i="22"/>
  <c r="CK26" i="22" s="1"/>
  <c r="CC26" i="22"/>
  <c r="CI26" i="22" s="1"/>
  <c r="CA26" i="22"/>
  <c r="CG26" i="22" s="1"/>
  <c r="BR29" i="22"/>
  <c r="BU29" i="22" s="1"/>
  <c r="BP29" i="22"/>
  <c r="BS29" i="22" s="1"/>
  <c r="CO34" i="22"/>
  <c r="BR37" i="22"/>
  <c r="BU37" i="22" s="1"/>
  <c r="BP37" i="22"/>
  <c r="BS37" i="22" s="1"/>
  <c r="CP26" i="22"/>
  <c r="CD34" i="22"/>
  <c r="CJ34" i="22" s="1"/>
  <c r="CB31" i="22"/>
  <c r="CH31" i="22" s="1"/>
  <c r="CF31" i="22"/>
  <c r="CL31" i="22" s="1"/>
  <c r="CB19" i="21"/>
  <c r="CH19" i="21" s="1"/>
  <c r="CD19" i="21"/>
  <c r="CJ19" i="21" s="1"/>
  <c r="CF19" i="21"/>
  <c r="CL19" i="21" s="1"/>
  <c r="CC22" i="21"/>
  <c r="CI22" i="21" s="1"/>
  <c r="CO22" i="21"/>
  <c r="CR22" i="21" s="1"/>
  <c r="CB27" i="21"/>
  <c r="CH27" i="21" s="1"/>
  <c r="CE27" i="21"/>
  <c r="CK27" i="21" s="1"/>
  <c r="CC27" i="21"/>
  <c r="CI27" i="21" s="1"/>
  <c r="CF22" i="21"/>
  <c r="CL22" i="21" s="1"/>
  <c r="CP27" i="21"/>
  <c r="CB35" i="21"/>
  <c r="CH35" i="21" s="1"/>
  <c r="BQ38" i="21"/>
  <c r="BT38" i="21" s="1"/>
  <c r="BT18" i="22" s="1"/>
  <c r="CF30" i="21"/>
  <c r="CL30" i="21" s="1"/>
  <c r="CC35" i="21"/>
  <c r="CI35" i="21" s="1"/>
  <c r="CE35" i="21"/>
  <c r="CK35" i="21" s="1"/>
  <c r="CB38" i="21"/>
  <c r="CH38" i="21" s="1"/>
  <c r="CH18" i="22" s="1"/>
  <c r="CF38" i="21"/>
  <c r="CF18" i="22" s="1"/>
  <c r="BP21" i="20"/>
  <c r="BS21" i="20" s="1"/>
  <c r="BR21" i="20"/>
  <c r="BU21" i="20" s="1"/>
  <c r="CD23" i="20"/>
  <c r="CJ23" i="20" s="1"/>
  <c r="CF23" i="20"/>
  <c r="CL23" i="20" s="1"/>
  <c r="CF31" i="20"/>
  <c r="CL31" i="20" s="1"/>
  <c r="BQ34" i="20"/>
  <c r="BT34" i="20" s="1"/>
  <c r="CB26" i="20"/>
  <c r="CH26" i="20" s="1"/>
  <c r="CD26" i="20"/>
  <c r="CJ26" i="20" s="1"/>
  <c r="CF26" i="20"/>
  <c r="CL26" i="20" s="1"/>
  <c r="CE31" i="20"/>
  <c r="CK31" i="20" s="1"/>
  <c r="CB34" i="20"/>
  <c r="CH34" i="20" s="1"/>
  <c r="CD34" i="20"/>
  <c r="CJ34" i="20" s="1"/>
  <c r="CF34" i="20"/>
  <c r="CL34" i="20" s="1"/>
  <c r="BR28" i="19"/>
  <c r="BU28" i="19" s="1"/>
  <c r="CA19" i="19"/>
  <c r="CG19" i="19" s="1"/>
  <c r="BP22" i="19"/>
  <c r="BS22" i="19" s="1"/>
  <c r="CD27" i="19"/>
  <c r="CJ27" i="19" s="1"/>
  <c r="CP27" i="19"/>
  <c r="CF30" i="19"/>
  <c r="CL30" i="19" s="1"/>
  <c r="CC35" i="19"/>
  <c r="CI35" i="19" s="1"/>
  <c r="BP36" i="19"/>
  <c r="BS36" i="19" s="1"/>
  <c r="BP38" i="19"/>
  <c r="BP18" i="20" s="1"/>
  <c r="BR29" i="18"/>
  <c r="BU29" i="18" s="1"/>
  <c r="CC34" i="18"/>
  <c r="CI34" i="18" s="1"/>
  <c r="CA23" i="18"/>
  <c r="CG23" i="18" s="1"/>
  <c r="CC23" i="18"/>
  <c r="CI23" i="18" s="1"/>
  <c r="CD19" i="17"/>
  <c r="CJ19" i="17" s="1"/>
  <c r="CA22" i="17"/>
  <c r="CG22" i="17" s="1"/>
  <c r="CC22" i="17"/>
  <c r="CI22" i="17" s="1"/>
  <c r="CE22" i="17"/>
  <c r="CK22" i="17" s="1"/>
  <c r="CO22" i="17"/>
  <c r="CB27" i="17"/>
  <c r="CH27" i="17" s="1"/>
  <c r="CB22" i="17"/>
  <c r="CH22" i="17" s="1"/>
  <c r="CD22" i="17"/>
  <c r="CJ22" i="17" s="1"/>
  <c r="CF22" i="17"/>
  <c r="CL22" i="17" s="1"/>
  <c r="CP27" i="17"/>
  <c r="CB35" i="17"/>
  <c r="CH35" i="17" s="1"/>
  <c r="CB30" i="17"/>
  <c r="CH30" i="17" s="1"/>
  <c r="CD30" i="17"/>
  <c r="CJ30" i="17" s="1"/>
  <c r="CF30" i="17"/>
  <c r="CL30" i="17" s="1"/>
  <c r="CE35" i="17"/>
  <c r="CK35" i="17" s="1"/>
  <c r="BP38" i="17"/>
  <c r="BP18" i="18" s="1"/>
  <c r="CB38" i="17"/>
  <c r="CH38" i="17" s="1"/>
  <c r="CD38" i="17"/>
  <c r="CD18" i="18" s="1"/>
  <c r="CF38" i="17"/>
  <c r="CL38" i="17" s="1"/>
  <c r="CL18" i="18" s="1"/>
  <c r="BP21" i="16"/>
  <c r="BS21" i="16" s="1"/>
  <c r="BR21" i="16"/>
  <c r="BU21" i="16" s="1"/>
  <c r="BP26" i="16"/>
  <c r="BS26" i="16" s="1"/>
  <c r="CB31" i="16"/>
  <c r="CH31" i="16" s="1"/>
  <c r="CB26" i="16"/>
  <c r="CH26" i="16" s="1"/>
  <c r="CD26" i="16"/>
  <c r="CJ26" i="16" s="1"/>
  <c r="CF26" i="16"/>
  <c r="CL26" i="16" s="1"/>
  <c r="CA31" i="16"/>
  <c r="CG31" i="16" s="1"/>
  <c r="CB34" i="16"/>
  <c r="CH34" i="16" s="1"/>
  <c r="CD34" i="16"/>
  <c r="CJ34" i="16" s="1"/>
  <c r="CF34" i="16"/>
  <c r="CL34" i="16" s="1"/>
  <c r="CC27" i="15"/>
  <c r="CI27" i="15" s="1"/>
  <c r="BP30" i="15"/>
  <c r="BS30" i="15" s="1"/>
  <c r="CA19" i="15"/>
  <c r="CG19" i="15" s="1"/>
  <c r="CC19" i="15"/>
  <c r="CI19" i="15" s="1"/>
  <c r="CE19" i="15"/>
  <c r="CK19" i="15" s="1"/>
  <c r="CB22" i="15"/>
  <c r="CH22" i="15" s="1"/>
  <c r="CD22" i="15"/>
  <c r="CJ22" i="15" s="1"/>
  <c r="CF22" i="15"/>
  <c r="CL22" i="15" s="1"/>
  <c r="CD27" i="15"/>
  <c r="CJ27" i="15" s="1"/>
  <c r="CB19" i="15"/>
  <c r="CH19" i="15" s="1"/>
  <c r="CD19" i="15"/>
  <c r="CJ19" i="15" s="1"/>
  <c r="CF19" i="15"/>
  <c r="CL19" i="15" s="1"/>
  <c r="BQ38" i="15"/>
  <c r="CB30" i="15"/>
  <c r="CH30" i="15" s="1"/>
  <c r="CD30" i="15"/>
  <c r="CJ30" i="15" s="1"/>
  <c r="CF30" i="15"/>
  <c r="CL30" i="15" s="1"/>
  <c r="BP38" i="15"/>
  <c r="CB38" i="15"/>
  <c r="CH38" i="15" s="1"/>
  <c r="CH18" i="16" s="1"/>
  <c r="CD38" i="15"/>
  <c r="CF38" i="15"/>
  <c r="CL38" i="15" s="1"/>
  <c r="CL18" i="16" s="1"/>
  <c r="BP21" i="12"/>
  <c r="BS21" i="12" s="1"/>
  <c r="BR21" i="12"/>
  <c r="BU21" i="12" s="1"/>
  <c r="CF31" i="12"/>
  <c r="CL31" i="12" s="1"/>
  <c r="CB26" i="12"/>
  <c r="CH26" i="12" s="1"/>
  <c r="CD26" i="12"/>
  <c r="CJ26" i="12" s="1"/>
  <c r="CF26" i="12"/>
  <c r="CL26" i="12" s="1"/>
  <c r="CB34" i="12"/>
  <c r="CH34" i="12" s="1"/>
  <c r="CD34" i="12"/>
  <c r="CJ34" i="12" s="1"/>
  <c r="CF34" i="12"/>
  <c r="CL34" i="12" s="1"/>
  <c r="CD30" i="1"/>
  <c r="CJ30" i="1" s="1"/>
  <c r="CP38" i="21"/>
  <c r="CP18" i="22" s="1"/>
  <c r="CP38" i="17"/>
  <c r="CP18" i="18" s="1"/>
  <c r="CO38" i="17"/>
  <c r="CE34" i="20"/>
  <c r="CK34" i="20" s="1"/>
  <c r="CA22" i="15"/>
  <c r="CG22" i="15" s="1"/>
  <c r="BP29" i="20"/>
  <c r="BS29" i="20" s="1"/>
  <c r="CA34" i="20"/>
  <c r="CG34" i="20" s="1"/>
  <c r="BP37" i="20"/>
  <c r="BS37" i="20" s="1"/>
  <c r="CA23" i="22"/>
  <c r="CG23" i="22" s="1"/>
  <c r="CE31" i="22"/>
  <c r="CK31" i="22" s="1"/>
  <c r="CA26" i="20"/>
  <c r="CG26" i="20" s="1"/>
  <c r="CA22" i="23"/>
  <c r="CG22" i="23" s="1"/>
  <c r="CP22" i="23"/>
  <c r="BQ22" i="21"/>
  <c r="BT22" i="21" s="1"/>
  <c r="CP26" i="20"/>
  <c r="AG38" i="20"/>
  <c r="BQ34" i="22"/>
  <c r="BT34" i="22" s="1"/>
  <c r="CP35" i="17"/>
  <c r="CD35" i="17"/>
  <c r="CJ35" i="17" s="1"/>
  <c r="CF19" i="17"/>
  <c r="CL19" i="17" s="1"/>
  <c r="CB19" i="17"/>
  <c r="CH19" i="17" s="1"/>
  <c r="BR25" i="17"/>
  <c r="BU25" i="17" s="1"/>
  <c r="CE19" i="17"/>
  <c r="CK19" i="17" s="1"/>
  <c r="CO30" i="15"/>
  <c r="CO19" i="15"/>
  <c r="CO38" i="15"/>
  <c r="CO18" i="16" s="1"/>
  <c r="CP30" i="15"/>
  <c r="CO22" i="15"/>
  <c r="CP22" i="15"/>
  <c r="CP19" i="15"/>
  <c r="CP38" i="15"/>
  <c r="BQ26" i="18"/>
  <c r="BT26" i="18" s="1"/>
  <c r="BP34" i="18"/>
  <c r="BS34" i="18" s="1"/>
  <c r="CF23" i="16"/>
  <c r="CL23" i="16" s="1"/>
  <c r="CD23" i="16"/>
  <c r="CJ23" i="16" s="1"/>
  <c r="BR29" i="16"/>
  <c r="BU29" i="16" s="1"/>
  <c r="CC23" i="12"/>
  <c r="CI23" i="12" s="1"/>
  <c r="CE30" i="1"/>
  <c r="CK30" i="1" s="1"/>
  <c r="CC35" i="23"/>
  <c r="CI35" i="23" s="1"/>
  <c r="CD35" i="23"/>
  <c r="CJ35" i="23" s="1"/>
  <c r="CD27" i="23"/>
  <c r="CJ27" i="23" s="1"/>
  <c r="BP20" i="23"/>
  <c r="BS20" i="23" s="1"/>
  <c r="CC25" i="23"/>
  <c r="CI25" i="23" s="1"/>
  <c r="CP30" i="23"/>
  <c r="CF38" i="23"/>
  <c r="CL38" i="23" s="1"/>
  <c r="CB38" i="23"/>
  <c r="CH38" i="23" s="1"/>
  <c r="CF30" i="23"/>
  <c r="CL30" i="23" s="1"/>
  <c r="CD30" i="23"/>
  <c r="CJ30" i="23" s="1"/>
  <c r="CB30" i="23"/>
  <c r="CH30" i="23" s="1"/>
  <c r="BP22" i="23"/>
  <c r="BS22" i="23" s="1"/>
  <c r="BR20" i="23"/>
  <c r="BU20" i="23" s="1"/>
  <c r="CA27" i="23"/>
  <c r="CG27" i="23" s="1"/>
  <c r="CA38" i="23"/>
  <c r="CG38" i="23" s="1"/>
  <c r="CA30" i="23"/>
  <c r="CG30" i="23" s="1"/>
  <c r="CC38" i="23"/>
  <c r="CI38" i="23" s="1"/>
  <c r="BR33" i="23"/>
  <c r="BU33" i="23" s="1"/>
  <c r="CF27" i="23"/>
  <c r="CL27" i="23" s="1"/>
  <c r="CF34" i="22"/>
  <c r="CL34" i="22" s="1"/>
  <c r="CE34" i="22"/>
  <c r="CK34" i="22" s="1"/>
  <c r="CC34" i="22"/>
  <c r="CI34" i="22" s="1"/>
  <c r="CA34" i="22"/>
  <c r="CG34" i="22" s="1"/>
  <c r="CP34" i="22"/>
  <c r="CF26" i="22"/>
  <c r="CL26" i="22" s="1"/>
  <c r="CO26" i="22"/>
  <c r="CD26" i="22"/>
  <c r="CJ26" i="22" s="1"/>
  <c r="CF38" i="1"/>
  <c r="CL38" i="1" s="1"/>
  <c r="CL18" i="12" s="1"/>
  <c r="CI38" i="19"/>
  <c r="CI18" i="20" s="1"/>
  <c r="CO30" i="19"/>
  <c r="K17" i="17" l="1"/>
  <c r="K17" i="12"/>
  <c r="K17" i="22"/>
  <c r="K17" i="19"/>
  <c r="K17" i="16"/>
  <c r="K17" i="23"/>
  <c r="K17" i="21"/>
  <c r="K17" i="18"/>
  <c r="K17" i="20"/>
  <c r="K17" i="15"/>
  <c r="BQ38" i="23"/>
  <c r="BT38" i="23" s="1"/>
  <c r="CO27" i="23"/>
  <c r="CF23" i="12"/>
  <c r="CL23" i="12" s="1"/>
  <c r="CO27" i="17"/>
  <c r="CP35" i="15"/>
  <c r="BQ26" i="22"/>
  <c r="BT26" i="22" s="1"/>
  <c r="CD31" i="12"/>
  <c r="CJ31" i="12" s="1"/>
  <c r="CE35" i="15"/>
  <c r="CK35" i="15" s="1"/>
  <c r="CF35" i="15"/>
  <c r="CL35" i="15" s="1"/>
  <c r="BR26" i="16"/>
  <c r="BU26" i="16" s="1"/>
  <c r="CC35" i="17"/>
  <c r="CI35" i="17" s="1"/>
  <c r="CD27" i="17"/>
  <c r="CJ27" i="17" s="1"/>
  <c r="CE35" i="19"/>
  <c r="CK35" i="19" s="1"/>
  <c r="BR22" i="19"/>
  <c r="BU22" i="19" s="1"/>
  <c r="BP34" i="20"/>
  <c r="BS34" i="20" s="1"/>
  <c r="CP31" i="20"/>
  <c r="CB23" i="20"/>
  <c r="CH23" i="20" s="1"/>
  <c r="CA35" i="21"/>
  <c r="CG35" i="21" s="1"/>
  <c r="CD27" i="21"/>
  <c r="CJ27" i="21" s="1"/>
  <c r="CO27" i="21"/>
  <c r="CD31" i="22"/>
  <c r="CJ31" i="22" s="1"/>
  <c r="CB23" i="22"/>
  <c r="CH23" i="22" s="1"/>
  <c r="BR30" i="23"/>
  <c r="BU30" i="23" s="1"/>
  <c r="CF27" i="15"/>
  <c r="CL27" i="15" s="1"/>
  <c r="CF27" i="19"/>
  <c r="CL27" i="19" s="1"/>
  <c r="CE23" i="20"/>
  <c r="CK23" i="20" s="1"/>
  <c r="BR34" i="22"/>
  <c r="BU34" i="22" s="1"/>
  <c r="CC35" i="15"/>
  <c r="CI35" i="15" s="1"/>
  <c r="BU38" i="17"/>
  <c r="BU18" i="18" s="1"/>
  <c r="CP23" i="16"/>
  <c r="CO35" i="15"/>
  <c r="CP23" i="18"/>
  <c r="CC31" i="20"/>
  <c r="CI31" i="20" s="1"/>
  <c r="CD31" i="20"/>
  <c r="CJ31" i="20" s="1"/>
  <c r="BQ30" i="21"/>
  <c r="BT30" i="21" s="1"/>
  <c r="CO23" i="20"/>
  <c r="CR23" i="20" s="1"/>
  <c r="CC31" i="22"/>
  <c r="CI31" i="22" s="1"/>
  <c r="CA35" i="17"/>
  <c r="CG35" i="17" s="1"/>
  <c r="CM35" i="17" s="1"/>
  <c r="CB35" i="15"/>
  <c r="CH35" i="15" s="1"/>
  <c r="CF23" i="18"/>
  <c r="CL23" i="18" s="1"/>
  <c r="CP35" i="19"/>
  <c r="CQ35" i="19" s="1"/>
  <c r="CA31" i="20"/>
  <c r="CG31" i="20" s="1"/>
  <c r="CB31" i="20"/>
  <c r="CH31" i="20" s="1"/>
  <c r="BR22" i="17"/>
  <c r="BU22" i="17" s="1"/>
  <c r="CE31" i="12"/>
  <c r="CK31" i="12" s="1"/>
  <c r="CE27" i="17"/>
  <c r="CK27" i="17" s="1"/>
  <c r="CN27" i="17" s="1"/>
  <c r="CA23" i="16"/>
  <c r="CG23" i="16" s="1"/>
  <c r="CB31" i="12"/>
  <c r="CH31" i="12" s="1"/>
  <c r="CD35" i="15"/>
  <c r="CJ35" i="15" s="1"/>
  <c r="CC23" i="16"/>
  <c r="CI23" i="16" s="1"/>
  <c r="CC27" i="17"/>
  <c r="CI27" i="17" s="1"/>
  <c r="BP22" i="15"/>
  <c r="BS22" i="15" s="1"/>
  <c r="BQ34" i="16"/>
  <c r="BT34" i="16" s="1"/>
  <c r="CO23" i="16"/>
  <c r="CQ23" i="16" s="1"/>
  <c r="CA27" i="17"/>
  <c r="CG27" i="17" s="1"/>
  <c r="BQ22" i="17"/>
  <c r="BT22" i="17" s="1"/>
  <c r="CE23" i="22"/>
  <c r="CK23" i="22" s="1"/>
  <c r="BP34" i="16"/>
  <c r="BS34" i="16" s="1"/>
  <c r="CP31" i="16"/>
  <c r="CR31" i="16" s="1"/>
  <c r="CP35" i="21"/>
  <c r="CR35" i="21" s="1"/>
  <c r="BP30" i="21"/>
  <c r="BS30" i="21" s="1"/>
  <c r="CC23" i="20"/>
  <c r="CI23" i="20" s="1"/>
  <c r="BR26" i="22"/>
  <c r="BU26" i="22" s="1"/>
  <c r="CE27" i="23"/>
  <c r="CK27" i="23" s="1"/>
  <c r="CP35" i="23"/>
  <c r="BQ38" i="17"/>
  <c r="BQ18" i="18" s="1"/>
  <c r="CP31" i="18"/>
  <c r="CQ31" i="18" s="1"/>
  <c r="CA31" i="22"/>
  <c r="CG31" i="22" s="1"/>
  <c r="CE31" i="16"/>
  <c r="CK31" i="16" s="1"/>
  <c r="CF31" i="16"/>
  <c r="CL31" i="16" s="1"/>
  <c r="BP30" i="17"/>
  <c r="BS30" i="17" s="1"/>
  <c r="CD31" i="18"/>
  <c r="CJ31" i="18" s="1"/>
  <c r="CD23" i="18"/>
  <c r="CJ23" i="18" s="1"/>
  <c r="CF35" i="19"/>
  <c r="CL35" i="19" s="1"/>
  <c r="CO27" i="19"/>
  <c r="BP26" i="20"/>
  <c r="BS26" i="20" s="1"/>
  <c r="CF35" i="21"/>
  <c r="CL35" i="21" s="1"/>
  <c r="BP38" i="23"/>
  <c r="BS38" i="23" s="1"/>
  <c r="BV38" i="23" s="1"/>
  <c r="BW38" i="23" s="1"/>
  <c r="BO18" i="16"/>
  <c r="BO18" i="22"/>
  <c r="CO23" i="22"/>
  <c r="CB23" i="16"/>
  <c r="CH23" i="16" s="1"/>
  <c r="BR18" i="20"/>
  <c r="CC31" i="16"/>
  <c r="CI31" i="16" s="1"/>
  <c r="CD31" i="16"/>
  <c r="CJ31" i="16" s="1"/>
  <c r="CF35" i="17"/>
  <c r="CL35" i="17" s="1"/>
  <c r="BR30" i="17"/>
  <c r="BU30" i="17" s="1"/>
  <c r="CE23" i="18"/>
  <c r="CK23" i="18" s="1"/>
  <c r="CB23" i="18"/>
  <c r="CH23" i="18" s="1"/>
  <c r="CB35" i="19"/>
  <c r="CH35" i="19" s="1"/>
  <c r="BR26" i="20"/>
  <c r="BU26" i="20" s="1"/>
  <c r="BP38" i="21"/>
  <c r="BS38" i="21" s="1"/>
  <c r="BS18" i="22" s="1"/>
  <c r="CD35" i="21"/>
  <c r="CJ35" i="21" s="1"/>
  <c r="CA27" i="21"/>
  <c r="CG27" i="21" s="1"/>
  <c r="BO18" i="18"/>
  <c r="CC31" i="18"/>
  <c r="CI31" i="18" s="1"/>
  <c r="BR22" i="21"/>
  <c r="BU22" i="21" s="1"/>
  <c r="CC23" i="22"/>
  <c r="CI23" i="22" s="1"/>
  <c r="I17" i="15"/>
  <c r="I17" i="20"/>
  <c r="I17" i="17"/>
  <c r="I17" i="12"/>
  <c r="I17" i="22"/>
  <c r="I17" i="19"/>
  <c r="I17" i="16"/>
  <c r="I17" i="23"/>
  <c r="I17" i="21"/>
  <c r="I17" i="18"/>
  <c r="BR26" i="12"/>
  <c r="BU26" i="12" s="1"/>
  <c r="BP34" i="12"/>
  <c r="BS34" i="12" s="1"/>
  <c r="CD23" i="12"/>
  <c r="CJ23" i="12" s="1"/>
  <c r="BR30" i="15"/>
  <c r="BU30" i="15" s="1"/>
  <c r="BV30" i="15" s="1"/>
  <c r="BW30" i="15" s="1"/>
  <c r="CO27" i="15"/>
  <c r="BP26" i="12"/>
  <c r="BS26" i="12" s="1"/>
  <c r="CB23" i="12"/>
  <c r="CH23" i="12" s="1"/>
  <c r="CC31" i="12"/>
  <c r="CI31" i="12" s="1"/>
  <c r="BR22" i="15"/>
  <c r="BU22" i="15" s="1"/>
  <c r="CA27" i="15"/>
  <c r="CG27" i="15" s="1"/>
  <c r="CA23" i="12"/>
  <c r="CG23" i="12" s="1"/>
  <c r="CP27" i="15"/>
  <c r="BQ34" i="12"/>
  <c r="BT34" i="12" s="1"/>
  <c r="CE27" i="15"/>
  <c r="CK27" i="15" s="1"/>
  <c r="BQ25" i="20"/>
  <c r="BT25" i="20" s="1"/>
  <c r="CP38" i="20"/>
  <c r="CP18" i="21" s="1"/>
  <c r="CB30" i="20"/>
  <c r="CH30" i="20" s="1"/>
  <c r="CC26" i="23"/>
  <c r="CI26" i="23" s="1"/>
  <c r="CR34" i="20"/>
  <c r="BR29" i="19"/>
  <c r="BU29" i="19" s="1"/>
  <c r="CO34" i="21"/>
  <c r="CQ34" i="21" s="1"/>
  <c r="BP29" i="21"/>
  <c r="BS29" i="21" s="1"/>
  <c r="BP21" i="19"/>
  <c r="BS21" i="19" s="1"/>
  <c r="CD22" i="18"/>
  <c r="CJ22" i="18" s="1"/>
  <c r="CC36" i="20"/>
  <c r="CI36" i="20" s="1"/>
  <c r="CQ27" i="23"/>
  <c r="CB22" i="20"/>
  <c r="CH22" i="20" s="1"/>
  <c r="CD22" i="20"/>
  <c r="CJ22" i="20" s="1"/>
  <c r="CC38" i="20"/>
  <c r="CI38" i="20" s="1"/>
  <c r="CI18" i="21" s="1"/>
  <c r="CJ38" i="17"/>
  <c r="CJ18" i="18" s="1"/>
  <c r="CI38" i="15"/>
  <c r="CI18" i="16" s="1"/>
  <c r="CB29" i="17"/>
  <c r="CH29" i="17" s="1"/>
  <c r="CD34" i="15"/>
  <c r="CJ34" i="15" s="1"/>
  <c r="BQ38" i="16"/>
  <c r="BT38" i="16" s="1"/>
  <c r="BT18" i="17" s="1"/>
  <c r="CO29" i="16"/>
  <c r="CC21" i="17"/>
  <c r="CI21" i="17" s="1"/>
  <c r="CE26" i="17"/>
  <c r="CK26" i="17" s="1"/>
  <c r="BR29" i="17"/>
  <c r="BU29" i="17" s="1"/>
  <c r="CC29" i="17"/>
  <c r="CI29" i="17" s="1"/>
  <c r="BQ32" i="17"/>
  <c r="BT32" i="17" s="1"/>
  <c r="BS38" i="17"/>
  <c r="BS18" i="18" s="1"/>
  <c r="CI38" i="17"/>
  <c r="CI18" i="18" s="1"/>
  <c r="CB38" i="18"/>
  <c r="CH38" i="18" s="1"/>
  <c r="CH18" i="19" s="1"/>
  <c r="BP32" i="18"/>
  <c r="BS32" i="18" s="1"/>
  <c r="CE30" i="18"/>
  <c r="CK30" i="18" s="1"/>
  <c r="CA30" i="18"/>
  <c r="CG30" i="18" s="1"/>
  <c r="CB26" i="19"/>
  <c r="CH26" i="19" s="1"/>
  <c r="CE26" i="19"/>
  <c r="CK26" i="19" s="1"/>
  <c r="CC26" i="19"/>
  <c r="CI26" i="19" s="1"/>
  <c r="CC34" i="19"/>
  <c r="CI34" i="19" s="1"/>
  <c r="CE34" i="19"/>
  <c r="CK34" i="19" s="1"/>
  <c r="CB34" i="19"/>
  <c r="CH34" i="19" s="1"/>
  <c r="CB37" i="19"/>
  <c r="CH37" i="19" s="1"/>
  <c r="CA19" i="20"/>
  <c r="CG19" i="20" s="1"/>
  <c r="BZ18" i="21"/>
  <c r="CO38" i="20"/>
  <c r="CO18" i="21" s="1"/>
  <c r="BP33" i="20"/>
  <c r="BS33" i="20" s="1"/>
  <c r="BV33" i="20" s="1"/>
  <c r="BW33" i="20" s="1"/>
  <c r="BR33" i="20"/>
  <c r="BU33" i="20" s="1"/>
  <c r="CA30" i="20"/>
  <c r="CG30" i="20" s="1"/>
  <c r="CD30" i="20"/>
  <c r="CJ30" i="20" s="1"/>
  <c r="CO22" i="20"/>
  <c r="CQ22" i="20" s="1"/>
  <c r="BR20" i="20"/>
  <c r="BU20" i="20" s="1"/>
  <c r="CC19" i="20"/>
  <c r="CI19" i="20" s="1"/>
  <c r="CB19" i="20"/>
  <c r="CH19" i="20" s="1"/>
  <c r="CF19" i="20"/>
  <c r="CL19" i="20" s="1"/>
  <c r="CP19" i="20"/>
  <c r="CO19" i="20"/>
  <c r="CE33" i="21"/>
  <c r="CK33" i="21" s="1"/>
  <c r="CA37" i="22"/>
  <c r="CG37" i="22" s="1"/>
  <c r="CB24" i="22"/>
  <c r="CH24" i="22" s="1"/>
  <c r="CO21" i="22"/>
  <c r="CQ21" i="22" s="1"/>
  <c r="CE19" i="22"/>
  <c r="CK19" i="22" s="1"/>
  <c r="CR30" i="23"/>
  <c r="CO34" i="23"/>
  <c r="CR34" i="23" s="1"/>
  <c r="CQ22" i="23"/>
  <c r="CC37" i="22"/>
  <c r="CI37" i="22" s="1"/>
  <c r="CA19" i="22"/>
  <c r="CG19" i="22" s="1"/>
  <c r="BP36" i="21"/>
  <c r="BS36" i="21" s="1"/>
  <c r="CB26" i="21"/>
  <c r="CH26" i="21" s="1"/>
  <c r="CD34" i="21"/>
  <c r="CJ34" i="21" s="1"/>
  <c r="BR37" i="21"/>
  <c r="BU37" i="21" s="1"/>
  <c r="CF34" i="21"/>
  <c r="CL34" i="21" s="1"/>
  <c r="CF22" i="20"/>
  <c r="CL22" i="20" s="1"/>
  <c r="CC30" i="20"/>
  <c r="CI30" i="20" s="1"/>
  <c r="CB25" i="20"/>
  <c r="CH25" i="20" s="1"/>
  <c r="CE30" i="20"/>
  <c r="CK30" i="20" s="1"/>
  <c r="CB38" i="20"/>
  <c r="CF30" i="20"/>
  <c r="CL30" i="20" s="1"/>
  <c r="BR24" i="20"/>
  <c r="BU24" i="20" s="1"/>
  <c r="CA22" i="20"/>
  <c r="CG22" i="20" s="1"/>
  <c r="CD38" i="20"/>
  <c r="CJ38" i="20" s="1"/>
  <c r="CC22" i="20"/>
  <c r="CI22" i="20" s="1"/>
  <c r="BR25" i="20"/>
  <c r="BU25" i="20" s="1"/>
  <c r="CE38" i="20"/>
  <c r="CF38" i="20"/>
  <c r="CF18" i="21" s="1"/>
  <c r="CE22" i="20"/>
  <c r="CK22" i="20" s="1"/>
  <c r="CD19" i="20"/>
  <c r="CJ19" i="20" s="1"/>
  <c r="CC37" i="19"/>
  <c r="CI37" i="19" s="1"/>
  <c r="BR37" i="19"/>
  <c r="BU37" i="19" s="1"/>
  <c r="CF26" i="19"/>
  <c r="CL26" i="19" s="1"/>
  <c r="CF34" i="19"/>
  <c r="CL34" i="19" s="1"/>
  <c r="CB21" i="19"/>
  <c r="CH21" i="19" s="1"/>
  <c r="CO25" i="19"/>
  <c r="CA21" i="19"/>
  <c r="CG21" i="19" s="1"/>
  <c r="BP29" i="19"/>
  <c r="BS29" i="19" s="1"/>
  <c r="CE29" i="19"/>
  <c r="CK29" i="19" s="1"/>
  <c r="BP37" i="19"/>
  <c r="BS37" i="19" s="1"/>
  <c r="BV37" i="19" s="1"/>
  <c r="BW37" i="19" s="1"/>
  <c r="BQ36" i="19"/>
  <c r="BT36" i="19" s="1"/>
  <c r="BV36" i="19" s="1"/>
  <c r="BW36" i="19" s="1"/>
  <c r="CC26" i="18"/>
  <c r="CI26" i="18" s="1"/>
  <c r="BP21" i="17"/>
  <c r="BS21" i="17" s="1"/>
  <c r="CB18" i="18"/>
  <c r="CC21" i="16"/>
  <c r="CI21" i="16" s="1"/>
  <c r="BZ18" i="17"/>
  <c r="CF29" i="15"/>
  <c r="CL29" i="15" s="1"/>
  <c r="BQ21" i="15"/>
  <c r="BT21" i="15" s="1"/>
  <c r="BQ32" i="15"/>
  <c r="BT32" i="15" s="1"/>
  <c r="BQ23" i="15"/>
  <c r="BT23" i="15" s="1"/>
  <c r="CA21" i="15"/>
  <c r="CG21" i="15" s="1"/>
  <c r="BR25" i="12"/>
  <c r="BU25" i="12" s="1"/>
  <c r="CF22" i="12"/>
  <c r="CL22" i="12" s="1"/>
  <c r="CP26" i="15"/>
  <c r="CE34" i="15"/>
  <c r="CK34" i="15" s="1"/>
  <c r="CB34" i="15"/>
  <c r="CH34" i="15" s="1"/>
  <c r="CC26" i="15"/>
  <c r="CI26" i="15" s="1"/>
  <c r="CP34" i="15"/>
  <c r="CB26" i="15"/>
  <c r="CH26" i="15" s="1"/>
  <c r="CA34" i="15"/>
  <c r="CG34" i="15" s="1"/>
  <c r="CO26" i="15"/>
  <c r="BP37" i="15"/>
  <c r="BS37" i="15" s="1"/>
  <c r="CA26" i="15"/>
  <c r="CG26" i="15" s="1"/>
  <c r="BR21" i="15"/>
  <c r="BU21" i="15" s="1"/>
  <c r="BV21" i="15" s="1"/>
  <c r="BW21" i="15" s="1"/>
  <c r="AG18" i="15"/>
  <c r="AG19" i="15" s="1"/>
  <c r="CE26" i="15"/>
  <c r="CK26" i="15" s="1"/>
  <c r="CC34" i="15"/>
  <c r="CI34" i="15" s="1"/>
  <c r="BR29" i="15"/>
  <c r="BU29" i="15" s="1"/>
  <c r="CO34" i="15"/>
  <c r="CD26" i="15"/>
  <c r="CJ26" i="15" s="1"/>
  <c r="BP29" i="15"/>
  <c r="BS29" i="15" s="1"/>
  <c r="BR37" i="15"/>
  <c r="BU37" i="15" s="1"/>
  <c r="CE19" i="16"/>
  <c r="CK19" i="16" s="1"/>
  <c r="CM34" i="16"/>
  <c r="CC37" i="16"/>
  <c r="CI37" i="16" s="1"/>
  <c r="CC30" i="16"/>
  <c r="CI30" i="16" s="1"/>
  <c r="CO37" i="16"/>
  <c r="CP21" i="16"/>
  <c r="CB38" i="16"/>
  <c r="CB18" i="17" s="1"/>
  <c r="CC24" i="16"/>
  <c r="CI24" i="16" s="1"/>
  <c r="CD38" i="16"/>
  <c r="CJ38" i="16" s="1"/>
  <c r="CJ18" i="17" s="1"/>
  <c r="BP33" i="16"/>
  <c r="BS33" i="16" s="1"/>
  <c r="CE37" i="17"/>
  <c r="CK37" i="17" s="1"/>
  <c r="CF21" i="17"/>
  <c r="CL21" i="17" s="1"/>
  <c r="CE27" i="18"/>
  <c r="CK27" i="18" s="1"/>
  <c r="CO25" i="18"/>
  <c r="CR25" i="18" s="1"/>
  <c r="CB35" i="18"/>
  <c r="CH35" i="18" s="1"/>
  <c r="CF38" i="19"/>
  <c r="CL38" i="19" s="1"/>
  <c r="CL18" i="20" s="1"/>
  <c r="CD19" i="19"/>
  <c r="CJ19" i="19" s="1"/>
  <c r="CO19" i="19"/>
  <c r="CQ19" i="19" s="1"/>
  <c r="CC27" i="19"/>
  <c r="CI27" i="19" s="1"/>
  <c r="BO18" i="20"/>
  <c r="BP33" i="19"/>
  <c r="BS33" i="19" s="1"/>
  <c r="CC19" i="19"/>
  <c r="CI19" i="19" s="1"/>
  <c r="CA35" i="19"/>
  <c r="CG35" i="19" s="1"/>
  <c r="CM35" i="19" s="1"/>
  <c r="BQ38" i="19"/>
  <c r="BT38" i="19" s="1"/>
  <c r="BT18" i="20" s="1"/>
  <c r="CF19" i="19"/>
  <c r="CL19" i="19" s="1"/>
  <c r="CA27" i="19"/>
  <c r="CG27" i="19" s="1"/>
  <c r="CB30" i="19"/>
  <c r="CH30" i="19" s="1"/>
  <c r="CD35" i="19"/>
  <c r="CJ35" i="19" s="1"/>
  <c r="CN35" i="19" s="1"/>
  <c r="CD22" i="19"/>
  <c r="CJ22" i="19" s="1"/>
  <c r="BR30" i="19"/>
  <c r="BU30" i="19" s="1"/>
  <c r="BP34" i="19"/>
  <c r="BS34" i="19" s="1"/>
  <c r="BP25" i="19"/>
  <c r="BS25" i="19" s="1"/>
  <c r="CE30" i="19"/>
  <c r="CK30" i="19" s="1"/>
  <c r="CB38" i="19"/>
  <c r="CB18" i="20" s="1"/>
  <c r="CB19" i="19"/>
  <c r="CH19" i="19" s="1"/>
  <c r="CE19" i="19"/>
  <c r="CK19" i="19" s="1"/>
  <c r="CE27" i="19"/>
  <c r="CK27" i="19" s="1"/>
  <c r="CN27" i="19" s="1"/>
  <c r="CF33" i="20"/>
  <c r="CL33" i="20" s="1"/>
  <c r="AG18" i="20"/>
  <c r="AG19" i="20" s="1"/>
  <c r="BQ27" i="20"/>
  <c r="BT27" i="20" s="1"/>
  <c r="CF26" i="21"/>
  <c r="CL26" i="21" s="1"/>
  <c r="CD29" i="21"/>
  <c r="CJ29" i="21" s="1"/>
  <c r="BP21" i="21"/>
  <c r="BS21" i="21" s="1"/>
  <c r="CA34" i="21"/>
  <c r="CG34" i="21" s="1"/>
  <c r="CE29" i="21"/>
  <c r="CK29" i="21" s="1"/>
  <c r="BR21" i="21"/>
  <c r="BU21" i="21" s="1"/>
  <c r="BR29" i="21"/>
  <c r="BU29" i="21" s="1"/>
  <c r="CE34" i="21"/>
  <c r="CK34" i="21" s="1"/>
  <c r="CC26" i="21"/>
  <c r="CI26" i="21" s="1"/>
  <c r="CO26" i="21"/>
  <c r="CR26" i="21" s="1"/>
  <c r="CE36" i="21"/>
  <c r="CK36" i="21" s="1"/>
  <c r="BP34" i="21"/>
  <c r="BS34" i="21" s="1"/>
  <c r="BP37" i="21"/>
  <c r="BS37" i="21" s="1"/>
  <c r="CA26" i="21"/>
  <c r="CG26" i="21" s="1"/>
  <c r="CD26" i="21"/>
  <c r="CJ26" i="21" s="1"/>
  <c r="CC21" i="21"/>
  <c r="CI21" i="21" s="1"/>
  <c r="CB34" i="21"/>
  <c r="CH34" i="21" s="1"/>
  <c r="CC34" i="21"/>
  <c r="CI34" i="21" s="1"/>
  <c r="CE26" i="21"/>
  <c r="CK26" i="21" s="1"/>
  <c r="BQ25" i="22"/>
  <c r="BT25" i="22" s="1"/>
  <c r="CC25" i="22"/>
  <c r="CI25" i="22" s="1"/>
  <c r="CB33" i="22"/>
  <c r="CH33" i="22" s="1"/>
  <c r="BQ28" i="22"/>
  <c r="BT28" i="22" s="1"/>
  <c r="CA25" i="22"/>
  <c r="CG25" i="22" s="1"/>
  <c r="CO25" i="22"/>
  <c r="BQ36" i="22"/>
  <c r="BT36" i="22" s="1"/>
  <c r="CB19" i="22"/>
  <c r="CH19" i="22" s="1"/>
  <c r="CF22" i="22"/>
  <c r="CL22" i="22" s="1"/>
  <c r="CM27" i="23"/>
  <c r="CA25" i="23"/>
  <c r="CG25" i="23" s="1"/>
  <c r="CM25" i="23" s="1"/>
  <c r="CC34" i="23"/>
  <c r="CI34" i="23" s="1"/>
  <c r="CF25" i="23"/>
  <c r="CL25" i="23" s="1"/>
  <c r="CD34" i="23"/>
  <c r="CJ34" i="23" s="1"/>
  <c r="CE26" i="23"/>
  <c r="CK26" i="23" s="1"/>
  <c r="CO26" i="23"/>
  <c r="CQ26" i="23" s="1"/>
  <c r="CP31" i="23"/>
  <c r="CA23" i="23"/>
  <c r="CG23" i="23" s="1"/>
  <c r="BP24" i="23"/>
  <c r="BS24" i="23" s="1"/>
  <c r="BP29" i="23"/>
  <c r="BS29" i="23" s="1"/>
  <c r="CA34" i="23"/>
  <c r="CG34" i="23" s="1"/>
  <c r="CB26" i="23"/>
  <c r="CH26" i="23" s="1"/>
  <c r="CP37" i="23"/>
  <c r="CQ37" i="23" s="1"/>
  <c r="BR29" i="23"/>
  <c r="BU29" i="23" s="1"/>
  <c r="BQ21" i="23"/>
  <c r="BT21" i="23" s="1"/>
  <c r="BR21" i="23"/>
  <c r="BU21" i="23" s="1"/>
  <c r="BP31" i="23"/>
  <c r="BS31" i="23" s="1"/>
  <c r="CP29" i="23"/>
  <c r="CD26" i="23"/>
  <c r="CJ26" i="23" s="1"/>
  <c r="CE34" i="23"/>
  <c r="CK34" i="23" s="1"/>
  <c r="CO23" i="23"/>
  <c r="CQ23" i="23" s="1"/>
  <c r="CF34" i="23"/>
  <c r="CL34" i="23" s="1"/>
  <c r="CF26" i="23"/>
  <c r="CL26" i="23" s="1"/>
  <c r="BP37" i="23"/>
  <c r="BS37" i="23" s="1"/>
  <c r="BR24" i="23"/>
  <c r="BU24" i="23" s="1"/>
  <c r="CE37" i="23"/>
  <c r="CK37" i="23" s="1"/>
  <c r="BR37" i="23"/>
  <c r="BU37" i="23" s="1"/>
  <c r="CB34" i="23"/>
  <c r="CH34" i="23" s="1"/>
  <c r="CB21" i="23"/>
  <c r="CH21" i="23" s="1"/>
  <c r="CA26" i="23"/>
  <c r="CG26" i="23" s="1"/>
  <c r="CC22" i="22"/>
  <c r="CI22" i="22" s="1"/>
  <c r="BQ38" i="22"/>
  <c r="BT38" i="22" s="1"/>
  <c r="BT18" i="23" s="1"/>
  <c r="CB35" i="22"/>
  <c r="CH35" i="22" s="1"/>
  <c r="CP30" i="22"/>
  <c r="CE30" i="22"/>
  <c r="CK30" i="22" s="1"/>
  <c r="CE22" i="22"/>
  <c r="CK22" i="22" s="1"/>
  <c r="CC29" i="22"/>
  <c r="CI29" i="22" s="1"/>
  <c r="CD22" i="22"/>
  <c r="CJ22" i="22" s="1"/>
  <c r="BP33" i="22"/>
  <c r="BS33" i="22" s="1"/>
  <c r="CO30" i="22"/>
  <c r="CO38" i="22"/>
  <c r="CO18" i="23" s="1"/>
  <c r="CC38" i="22"/>
  <c r="CC18" i="23" s="1"/>
  <c r="CC30" i="22"/>
  <c r="CI30" i="22" s="1"/>
  <c r="CB38" i="22"/>
  <c r="CB18" i="23" s="1"/>
  <c r="CO22" i="22"/>
  <c r="CR22" i="22" s="1"/>
  <c r="BR25" i="22"/>
  <c r="BU25" i="22" s="1"/>
  <c r="CA22" i="22"/>
  <c r="CG22" i="22" s="1"/>
  <c r="CB30" i="22"/>
  <c r="CH30" i="22" s="1"/>
  <c r="BQ27" i="22"/>
  <c r="BT27" i="22" s="1"/>
  <c r="CQ26" i="22"/>
  <c r="CE21" i="22"/>
  <c r="CK21" i="22" s="1"/>
  <c r="CD38" i="22"/>
  <c r="CD18" i="23" s="1"/>
  <c r="CA38" i="22"/>
  <c r="CA18" i="23" s="1"/>
  <c r="CA30" i="22"/>
  <c r="CG30" i="22" s="1"/>
  <c r="CD30" i="22"/>
  <c r="CJ30" i="22" s="1"/>
  <c r="BZ18" i="23"/>
  <c r="CP38" i="22"/>
  <c r="CP18" i="23" s="1"/>
  <c r="CE38" i="22"/>
  <c r="CB27" i="22"/>
  <c r="CH27" i="22" s="1"/>
  <c r="CB22" i="22"/>
  <c r="CH22" i="22" s="1"/>
  <c r="BR33" i="22"/>
  <c r="BU33" i="22" s="1"/>
  <c r="CO19" i="22"/>
  <c r="CQ19" i="22" s="1"/>
  <c r="CC19" i="22"/>
  <c r="CI19" i="22" s="1"/>
  <c r="CD19" i="22"/>
  <c r="CJ19" i="22" s="1"/>
  <c r="CF19" i="22"/>
  <c r="CL19" i="22" s="1"/>
  <c r="AG18" i="22"/>
  <c r="AG19" i="22" s="1"/>
  <c r="CG38" i="21"/>
  <c r="CG18" i="22" s="1"/>
  <c r="CA18" i="22"/>
  <c r="CO38" i="21"/>
  <c r="CO18" i="22" s="1"/>
  <c r="CP37" i="21"/>
  <c r="CR37" i="21" s="1"/>
  <c r="CE22" i="21"/>
  <c r="CK22" i="21" s="1"/>
  <c r="CO30" i="21"/>
  <c r="CQ30" i="21" s="1"/>
  <c r="BZ18" i="22"/>
  <c r="CE30" i="21"/>
  <c r="CK30" i="21" s="1"/>
  <c r="CO21" i="21"/>
  <c r="CQ21" i="21" s="1"/>
  <c r="CD23" i="21"/>
  <c r="CJ23" i="21" s="1"/>
  <c r="BQ18" i="22"/>
  <c r="CD38" i="21"/>
  <c r="CJ38" i="21" s="1"/>
  <c r="CJ18" i="22" s="1"/>
  <c r="CF31" i="21"/>
  <c r="CL31" i="21" s="1"/>
  <c r="CA20" i="21"/>
  <c r="CG20" i="21" s="1"/>
  <c r="BR25" i="21"/>
  <c r="BU25" i="21" s="1"/>
  <c r="BV25" i="21" s="1"/>
  <c r="BW25" i="21" s="1"/>
  <c r="CB30" i="21"/>
  <c r="CH30" i="21" s="1"/>
  <c r="CB22" i="21"/>
  <c r="CH22" i="21" s="1"/>
  <c r="CR27" i="21"/>
  <c r="CC38" i="21"/>
  <c r="CE28" i="21"/>
  <c r="CK28" i="21" s="1"/>
  <c r="BR26" i="21"/>
  <c r="BU26" i="21" s="1"/>
  <c r="CD30" i="21"/>
  <c r="CJ30" i="21" s="1"/>
  <c r="CD22" i="21"/>
  <c r="CJ22" i="21" s="1"/>
  <c r="CA22" i="21"/>
  <c r="CG22" i="21" s="1"/>
  <c r="BR27" i="20"/>
  <c r="BU27" i="20" s="1"/>
  <c r="CD27" i="20"/>
  <c r="CJ27" i="20" s="1"/>
  <c r="BR28" i="20"/>
  <c r="BU28" i="20" s="1"/>
  <c r="BP19" i="20"/>
  <c r="BS19" i="20" s="1"/>
  <c r="CE28" i="19"/>
  <c r="CK28" i="19" s="1"/>
  <c r="CA37" i="19"/>
  <c r="CG37" i="19" s="1"/>
  <c r="CC33" i="19"/>
  <c r="CI33" i="19" s="1"/>
  <c r="CO21" i="19"/>
  <c r="CR21" i="19" s="1"/>
  <c r="CO29" i="19"/>
  <c r="BS38" i="19"/>
  <c r="BS18" i="20" s="1"/>
  <c r="CB33" i="19"/>
  <c r="CH33" i="19" s="1"/>
  <c r="CD23" i="19"/>
  <c r="CJ23" i="19" s="1"/>
  <c r="CP29" i="19"/>
  <c r="CA27" i="18"/>
  <c r="CG27" i="18" s="1"/>
  <c r="CE25" i="18"/>
  <c r="CK25" i="18" s="1"/>
  <c r="CB33" i="18"/>
  <c r="CH33" i="18" s="1"/>
  <c r="CC21" i="18"/>
  <c r="CI21" i="18" s="1"/>
  <c r="CP32" i="18"/>
  <c r="CD21" i="18"/>
  <c r="CJ21" i="18" s="1"/>
  <c r="CD25" i="18"/>
  <c r="CJ25" i="18" s="1"/>
  <c r="CE32" i="18"/>
  <c r="CK32" i="18" s="1"/>
  <c r="CA19" i="18"/>
  <c r="CG19" i="18" s="1"/>
  <c r="CE19" i="18"/>
  <c r="CK19" i="18" s="1"/>
  <c r="CF19" i="18"/>
  <c r="CL19" i="18" s="1"/>
  <c r="CF26" i="17"/>
  <c r="CL26" i="17" s="1"/>
  <c r="CB25" i="17"/>
  <c r="CH25" i="17" s="1"/>
  <c r="BP37" i="17"/>
  <c r="BS37" i="17" s="1"/>
  <c r="CA26" i="17"/>
  <c r="CG26" i="17" s="1"/>
  <c r="BR21" i="17"/>
  <c r="BU21" i="17" s="1"/>
  <c r="BP29" i="17"/>
  <c r="BS29" i="17" s="1"/>
  <c r="BV29" i="17" s="1"/>
  <c r="BW29" i="17" s="1"/>
  <c r="CG38" i="17"/>
  <c r="CG18" i="18" s="1"/>
  <c r="CD34" i="17"/>
  <c r="CJ34" i="17" s="1"/>
  <c r="BR37" i="17"/>
  <c r="BU37" i="17" s="1"/>
  <c r="CC34" i="17"/>
  <c r="CI34" i="17" s="1"/>
  <c r="CB34" i="17"/>
  <c r="CH34" i="17" s="1"/>
  <c r="CB33" i="17"/>
  <c r="CH33" i="17" s="1"/>
  <c r="CR38" i="17"/>
  <c r="CR18" i="18" s="1"/>
  <c r="CF34" i="17"/>
  <c r="CL34" i="17" s="1"/>
  <c r="CB26" i="17"/>
  <c r="CH26" i="17" s="1"/>
  <c r="CC26" i="17"/>
  <c r="CI26" i="17" s="1"/>
  <c r="CA34" i="17"/>
  <c r="CG34" i="17" s="1"/>
  <c r="CO34" i="17"/>
  <c r="CR34" i="17" s="1"/>
  <c r="CD26" i="17"/>
  <c r="CJ26" i="17" s="1"/>
  <c r="CO26" i="17"/>
  <c r="CQ26" i="17" s="1"/>
  <c r="CE34" i="17"/>
  <c r="CK34" i="17" s="1"/>
  <c r="AG18" i="17"/>
  <c r="AG19" i="17" s="1"/>
  <c r="CF38" i="16"/>
  <c r="CE33" i="16"/>
  <c r="CK33" i="16" s="1"/>
  <c r="CA22" i="16"/>
  <c r="CG22" i="16" s="1"/>
  <c r="CO30" i="16"/>
  <c r="CR30" i="16" s="1"/>
  <c r="CB27" i="16"/>
  <c r="CH27" i="16" s="1"/>
  <c r="BR30" i="16"/>
  <c r="BU30" i="16" s="1"/>
  <c r="CQ31" i="16"/>
  <c r="CB30" i="16"/>
  <c r="CH30" i="16" s="1"/>
  <c r="CB33" i="16"/>
  <c r="CH33" i="16" s="1"/>
  <c r="CB22" i="16"/>
  <c r="CH22" i="16" s="1"/>
  <c r="CE22" i="16"/>
  <c r="CK22" i="16" s="1"/>
  <c r="CA38" i="16"/>
  <c r="CA18" i="17" s="1"/>
  <c r="BR28" i="16"/>
  <c r="BU28" i="16" s="1"/>
  <c r="CO38" i="16"/>
  <c r="CO18" i="17" s="1"/>
  <c r="CC22" i="16"/>
  <c r="CI22" i="16" s="1"/>
  <c r="BR33" i="16"/>
  <c r="BU33" i="16" s="1"/>
  <c r="CD30" i="16"/>
  <c r="CJ30" i="16" s="1"/>
  <c r="CD33" i="16"/>
  <c r="CJ33" i="16" s="1"/>
  <c r="CD22" i="16"/>
  <c r="CJ22" i="16" s="1"/>
  <c r="CO22" i="16"/>
  <c r="CR22" i="16" s="1"/>
  <c r="CE38" i="16"/>
  <c r="BP25" i="16"/>
  <c r="BS25" i="16" s="1"/>
  <c r="CP38" i="16"/>
  <c r="CP18" i="17" s="1"/>
  <c r="CF30" i="16"/>
  <c r="CL30" i="16" s="1"/>
  <c r="CF22" i="16"/>
  <c r="CL22" i="16" s="1"/>
  <c r="CE25" i="16"/>
  <c r="CK25" i="16" s="1"/>
  <c r="BR25" i="16"/>
  <c r="BU25" i="16" s="1"/>
  <c r="CA30" i="16"/>
  <c r="CG30" i="16" s="1"/>
  <c r="BQ20" i="16"/>
  <c r="BT20" i="16" s="1"/>
  <c r="CB35" i="16"/>
  <c r="CH35" i="16" s="1"/>
  <c r="CP27" i="16"/>
  <c r="CA25" i="16"/>
  <c r="CG25" i="16" s="1"/>
  <c r="CE30" i="16"/>
  <c r="CK30" i="16" s="1"/>
  <c r="CO19" i="16"/>
  <c r="CQ19" i="16" s="1"/>
  <c r="CA19" i="16"/>
  <c r="CG19" i="16" s="1"/>
  <c r="CB19" i="16"/>
  <c r="CH19" i="16" s="1"/>
  <c r="CF19" i="16"/>
  <c r="CL19" i="16" s="1"/>
  <c r="CD19" i="16"/>
  <c r="CJ19" i="16" s="1"/>
  <c r="CC19" i="16"/>
  <c r="CI19" i="16" s="1"/>
  <c r="CO21" i="15"/>
  <c r="CR21" i="15" s="1"/>
  <c r="CF28" i="15"/>
  <c r="CL28" i="15" s="1"/>
  <c r="CD33" i="15"/>
  <c r="CJ33" i="15" s="1"/>
  <c r="CE23" i="15"/>
  <c r="CK23" i="15" s="1"/>
  <c r="CP31" i="15"/>
  <c r="CC33" i="15"/>
  <c r="CI33" i="15" s="1"/>
  <c r="CE29" i="15"/>
  <c r="CK29" i="15" s="1"/>
  <c r="CE18" i="16"/>
  <c r="CO37" i="15"/>
  <c r="CF36" i="15"/>
  <c r="CL36" i="15" s="1"/>
  <c r="CD21" i="15"/>
  <c r="CJ21" i="15" s="1"/>
  <c r="CA37" i="15"/>
  <c r="CG37" i="15" s="1"/>
  <c r="CF23" i="15"/>
  <c r="CL23" i="15" s="1"/>
  <c r="CD27" i="12"/>
  <c r="CJ27" i="12" s="1"/>
  <c r="CC29" i="12"/>
  <c r="CI29" i="12" s="1"/>
  <c r="CP37" i="22"/>
  <c r="CA29" i="16"/>
  <c r="CG29" i="16" s="1"/>
  <c r="CO25" i="17"/>
  <c r="CA25" i="19"/>
  <c r="CG25" i="19" s="1"/>
  <c r="CA37" i="20"/>
  <c r="CG37" i="20" s="1"/>
  <c r="CF29" i="20"/>
  <c r="CL29" i="20" s="1"/>
  <c r="CO25" i="21"/>
  <c r="CD33" i="23"/>
  <c r="CJ33" i="23" s="1"/>
  <c r="CE29" i="22"/>
  <c r="CK29" i="22" s="1"/>
  <c r="CF37" i="22"/>
  <c r="CL37" i="22" s="1"/>
  <c r="CA33" i="23"/>
  <c r="CG33" i="23" s="1"/>
  <c r="BT38" i="17"/>
  <c r="BT18" i="18" s="1"/>
  <c r="CA29" i="12"/>
  <c r="CG29" i="12" s="1"/>
  <c r="CO25" i="15"/>
  <c r="CP36" i="15"/>
  <c r="CQ36" i="15" s="1"/>
  <c r="CA25" i="17"/>
  <c r="CG25" i="17" s="1"/>
  <c r="CC33" i="17"/>
  <c r="CI33" i="17" s="1"/>
  <c r="CA21" i="22"/>
  <c r="CG21" i="22" s="1"/>
  <c r="BP18" i="22"/>
  <c r="BP36" i="15"/>
  <c r="BS36" i="15" s="1"/>
  <c r="CD28" i="15"/>
  <c r="CJ28" i="15" s="1"/>
  <c r="CP29" i="16"/>
  <c r="CC29" i="16"/>
  <c r="CI29" i="16" s="1"/>
  <c r="CE33" i="17"/>
  <c r="CK33" i="17" s="1"/>
  <c r="BQ36" i="17"/>
  <c r="BT36" i="17" s="1"/>
  <c r="CF29" i="18"/>
  <c r="CL29" i="18" s="1"/>
  <c r="CP21" i="18"/>
  <c r="CQ21" i="18" s="1"/>
  <c r="CF33" i="19"/>
  <c r="CL33" i="19" s="1"/>
  <c r="CC25" i="19"/>
  <c r="CI25" i="19" s="1"/>
  <c r="CD29" i="20"/>
  <c r="CJ29" i="20" s="1"/>
  <c r="CD36" i="21"/>
  <c r="CJ36" i="21" s="1"/>
  <c r="CB28" i="21"/>
  <c r="CH28" i="21" s="1"/>
  <c r="CF20" i="21"/>
  <c r="CL20" i="21" s="1"/>
  <c r="CD21" i="22"/>
  <c r="CJ21" i="22" s="1"/>
  <c r="BP27" i="12"/>
  <c r="BS27" i="12" s="1"/>
  <c r="CC20" i="15"/>
  <c r="CI20" i="15" s="1"/>
  <c r="CE24" i="16"/>
  <c r="CK24" i="16" s="1"/>
  <c r="CC36" i="17"/>
  <c r="CI36" i="17" s="1"/>
  <c r="CE21" i="20"/>
  <c r="CK21" i="20" s="1"/>
  <c r="BR32" i="22"/>
  <c r="BU32" i="22" s="1"/>
  <c r="BR23" i="23"/>
  <c r="BU23" i="23" s="1"/>
  <c r="CP37" i="16"/>
  <c r="CC25" i="17"/>
  <c r="CI25" i="17" s="1"/>
  <c r="CO33" i="15"/>
  <c r="BP24" i="22"/>
  <c r="BS24" i="22" s="1"/>
  <c r="BQ32" i="12"/>
  <c r="BT32" i="12" s="1"/>
  <c r="CB21" i="12"/>
  <c r="CH21" i="12" s="1"/>
  <c r="CB29" i="16"/>
  <c r="CH29" i="16" s="1"/>
  <c r="CP33" i="19"/>
  <c r="CQ33" i="19" s="1"/>
  <c r="CA29" i="20"/>
  <c r="CG29" i="20" s="1"/>
  <c r="CB37" i="22"/>
  <c r="CH37" i="22" s="1"/>
  <c r="CF21" i="22"/>
  <c r="CL21" i="22" s="1"/>
  <c r="BR24" i="18"/>
  <c r="BU24" i="18" s="1"/>
  <c r="CQ30" i="23"/>
  <c r="CF25" i="19"/>
  <c r="CL25" i="19" s="1"/>
  <c r="CO37" i="22"/>
  <c r="BP28" i="23"/>
  <c r="BS28" i="23" s="1"/>
  <c r="BR28" i="23"/>
  <c r="BU28" i="23" s="1"/>
  <c r="CE33" i="23"/>
  <c r="CK33" i="23" s="1"/>
  <c r="CF18" i="16"/>
  <c r="CP33" i="15"/>
  <c r="CE24" i="17"/>
  <c r="CK24" i="17" s="1"/>
  <c r="CP25" i="17"/>
  <c r="CP37" i="18"/>
  <c r="CR37" i="18" s="1"/>
  <c r="BQ23" i="23"/>
  <c r="BT23" i="23" s="1"/>
  <c r="BV23" i="23" s="1"/>
  <c r="BW23" i="23" s="1"/>
  <c r="CE33" i="15"/>
  <c r="CK33" i="15" s="1"/>
  <c r="CF33" i="15"/>
  <c r="CL33" i="15" s="1"/>
  <c r="CE37" i="16"/>
  <c r="CK37" i="16" s="1"/>
  <c r="BP32" i="16"/>
  <c r="BS32" i="16" s="1"/>
  <c r="CD29" i="16"/>
  <c r="CJ29" i="16" s="1"/>
  <c r="CE29" i="16"/>
  <c r="CK29" i="16" s="1"/>
  <c r="BP36" i="17"/>
  <c r="BS36" i="17" s="1"/>
  <c r="CA33" i="17"/>
  <c r="CG33" i="17" s="1"/>
  <c r="CB29" i="18"/>
  <c r="CH29" i="18" s="1"/>
  <c r="CE21" i="18"/>
  <c r="CK21" i="18" s="1"/>
  <c r="CF21" i="18"/>
  <c r="CL21" i="18" s="1"/>
  <c r="CE33" i="19"/>
  <c r="CK33" i="19" s="1"/>
  <c r="CD33" i="19"/>
  <c r="CJ33" i="19" s="1"/>
  <c r="CQ27" i="19"/>
  <c r="BP28" i="19"/>
  <c r="BS28" i="19" s="1"/>
  <c r="CE25" i="19"/>
  <c r="CK25" i="19" s="1"/>
  <c r="CM31" i="20"/>
  <c r="BQ32" i="20"/>
  <c r="BT32" i="20" s="1"/>
  <c r="CB29" i="20"/>
  <c r="CH29" i="20" s="1"/>
  <c r="BP24" i="20"/>
  <c r="BS24" i="20" s="1"/>
  <c r="CB36" i="21"/>
  <c r="CH36" i="21" s="1"/>
  <c r="CB25" i="21"/>
  <c r="CH25" i="21" s="1"/>
  <c r="CO20" i="21"/>
  <c r="CQ20" i="21" s="1"/>
  <c r="CB21" i="22"/>
  <c r="CH21" i="22" s="1"/>
  <c r="CA32" i="16"/>
  <c r="CG32" i="16" s="1"/>
  <c r="CO21" i="16"/>
  <c r="BR20" i="17"/>
  <c r="BU20" i="17" s="1"/>
  <c r="CA21" i="20"/>
  <c r="CG21" i="20" s="1"/>
  <c r="BR20" i="21"/>
  <c r="BU20" i="21" s="1"/>
  <c r="AG38" i="22"/>
  <c r="BP20" i="21"/>
  <c r="BS20" i="21" s="1"/>
  <c r="CM26" i="12"/>
  <c r="CO26" i="12" s="1"/>
  <c r="CA33" i="15"/>
  <c r="CG33" i="15" s="1"/>
  <c r="CA25" i="15"/>
  <c r="CG25" i="15" s="1"/>
  <c r="CA37" i="16"/>
  <c r="CG37" i="16" s="1"/>
  <c r="CP37" i="20"/>
  <c r="CQ37" i="20" s="1"/>
  <c r="CF21" i="20"/>
  <c r="CL21" i="20" s="1"/>
  <c r="CP25" i="21"/>
  <c r="CR35" i="19"/>
  <c r="CA29" i="22"/>
  <c r="CG29" i="22" s="1"/>
  <c r="BP36" i="23"/>
  <c r="BS36" i="23" s="1"/>
  <c r="CO33" i="23"/>
  <c r="CF33" i="17"/>
  <c r="CL33" i="17" s="1"/>
  <c r="CA21" i="16"/>
  <c r="CG21" i="16" s="1"/>
  <c r="CD37" i="12"/>
  <c r="CJ37" i="12" s="1"/>
  <c r="CD25" i="15"/>
  <c r="CJ25" i="15" s="1"/>
  <c r="CF20" i="15"/>
  <c r="CL20" i="15" s="1"/>
  <c r="CC25" i="15"/>
  <c r="CI25" i="15" s="1"/>
  <c r="CF37" i="16"/>
  <c r="CL37" i="16" s="1"/>
  <c r="CF21" i="16"/>
  <c r="CL21" i="16" s="1"/>
  <c r="CB37" i="18"/>
  <c r="CH37" i="18" s="1"/>
  <c r="CP24" i="18"/>
  <c r="CD25" i="19"/>
  <c r="CJ25" i="19" s="1"/>
  <c r="CF32" i="20"/>
  <c r="CL32" i="20" s="1"/>
  <c r="CF37" i="20"/>
  <c r="CL37" i="20" s="1"/>
  <c r="CD21" i="20"/>
  <c r="CJ21" i="20" s="1"/>
  <c r="CA33" i="21"/>
  <c r="CG33" i="21" s="1"/>
  <c r="CF33" i="21"/>
  <c r="CL33" i="21" s="1"/>
  <c r="CD25" i="21"/>
  <c r="CJ25" i="21" s="1"/>
  <c r="CA25" i="21"/>
  <c r="CG25" i="21" s="1"/>
  <c r="CB32" i="22"/>
  <c r="CH32" i="22" s="1"/>
  <c r="CC33" i="23"/>
  <c r="CI33" i="23" s="1"/>
  <c r="BQ36" i="23"/>
  <c r="BT36" i="23" s="1"/>
  <c r="CC36" i="15"/>
  <c r="CI36" i="15" s="1"/>
  <c r="CF25" i="15"/>
  <c r="CL25" i="15" s="1"/>
  <c r="CA28" i="17"/>
  <c r="CG28" i="17" s="1"/>
  <c r="CO36" i="23"/>
  <c r="CQ36" i="23" s="1"/>
  <c r="CE37" i="22"/>
  <c r="CK37" i="22" s="1"/>
  <c r="BP32" i="12"/>
  <c r="BS32" i="12" s="1"/>
  <c r="CP25" i="15"/>
  <c r="BQ32" i="16"/>
  <c r="BT32" i="16" s="1"/>
  <c r="CF37" i="18"/>
  <c r="CL37" i="18" s="1"/>
  <c r="CA21" i="18"/>
  <c r="CG21" i="18" s="1"/>
  <c r="CA33" i="19"/>
  <c r="CG33" i="19" s="1"/>
  <c r="CC33" i="21"/>
  <c r="CI33" i="21" s="1"/>
  <c r="CP33" i="21"/>
  <c r="CR33" i="21" s="1"/>
  <c r="CE25" i="23"/>
  <c r="CK25" i="23" s="1"/>
  <c r="CC37" i="18"/>
  <c r="CI37" i="18" s="1"/>
  <c r="CC21" i="22"/>
  <c r="CI21" i="22" s="1"/>
  <c r="CF29" i="22"/>
  <c r="CL29" i="22" s="1"/>
  <c r="CP25" i="23"/>
  <c r="CR22" i="15"/>
  <c r="CQ22" i="21"/>
  <c r="CP33" i="17"/>
  <c r="CQ33" i="17" s="1"/>
  <c r="BQ20" i="17"/>
  <c r="BT20" i="17" s="1"/>
  <c r="CA37" i="18"/>
  <c r="CG37" i="18" s="1"/>
  <c r="CB37" i="12"/>
  <c r="CH37" i="12" s="1"/>
  <c r="BQ36" i="15"/>
  <c r="BT36" i="15" s="1"/>
  <c r="BR20" i="15"/>
  <c r="BU20" i="15" s="1"/>
  <c r="BP28" i="15"/>
  <c r="BS28" i="15" s="1"/>
  <c r="CE25" i="15"/>
  <c r="CK25" i="15" s="1"/>
  <c r="CD37" i="16"/>
  <c r="CJ37" i="16" s="1"/>
  <c r="CD21" i="16"/>
  <c r="CJ21" i="16" s="1"/>
  <c r="BP28" i="17"/>
  <c r="BS28" i="17" s="1"/>
  <c r="CE37" i="20"/>
  <c r="CK37" i="20" s="1"/>
  <c r="CD32" i="20"/>
  <c r="CJ32" i="20" s="1"/>
  <c r="CE29" i="20"/>
  <c r="CK29" i="20" s="1"/>
  <c r="CD37" i="20"/>
  <c r="CJ37" i="20" s="1"/>
  <c r="CB21" i="20"/>
  <c r="CH21" i="20" s="1"/>
  <c r="CD33" i="21"/>
  <c r="CJ33" i="21" s="1"/>
  <c r="BP28" i="21"/>
  <c r="BS28" i="21" s="1"/>
  <c r="CC25" i="21"/>
  <c r="CI25" i="21" s="1"/>
  <c r="CD29" i="22"/>
  <c r="CJ29" i="22" s="1"/>
  <c r="BP35" i="22"/>
  <c r="BS35" i="22" s="1"/>
  <c r="CD25" i="23"/>
  <c r="CJ25" i="23" s="1"/>
  <c r="BR23" i="15"/>
  <c r="BU23" i="15" s="1"/>
  <c r="CC29" i="18"/>
  <c r="CI29" i="18" s="1"/>
  <c r="CO21" i="20"/>
  <c r="CR21" i="20" s="1"/>
  <c r="CP29" i="22"/>
  <c r="CQ38" i="17"/>
  <c r="CQ18" i="18" s="1"/>
  <c r="CD33" i="17"/>
  <c r="CJ33" i="17" s="1"/>
  <c r="CE29" i="18"/>
  <c r="CK29" i="18" s="1"/>
  <c r="CB21" i="18"/>
  <c r="CH21" i="18" s="1"/>
  <c r="CP25" i="19"/>
  <c r="CF33" i="23"/>
  <c r="CL33" i="23" s="1"/>
  <c r="BR24" i="16"/>
  <c r="BU24" i="16" s="1"/>
  <c r="CO29" i="22"/>
  <c r="CR29" i="22" s="1"/>
  <c r="CO25" i="23"/>
  <c r="CE29" i="12"/>
  <c r="CK29" i="12" s="1"/>
  <c r="BP24" i="16"/>
  <c r="BS24" i="16" s="1"/>
  <c r="CQ35" i="21"/>
  <c r="CE25" i="17"/>
  <c r="CK25" i="17" s="1"/>
  <c r="CP33" i="23"/>
  <c r="AG38" i="12"/>
  <c r="BP32" i="22"/>
  <c r="BS32" i="22" s="1"/>
  <c r="CO20" i="15"/>
  <c r="BP24" i="18"/>
  <c r="BS24" i="18" s="1"/>
  <c r="BP20" i="15"/>
  <c r="BS20" i="15" s="1"/>
  <c r="BR28" i="15"/>
  <c r="BU28" i="15" s="1"/>
  <c r="CB21" i="16"/>
  <c r="CH21" i="16" s="1"/>
  <c r="CD25" i="17"/>
  <c r="CJ25" i="17" s="1"/>
  <c r="BR28" i="17"/>
  <c r="BU28" i="17" s="1"/>
  <c r="CC37" i="20"/>
  <c r="CI37" i="20" s="1"/>
  <c r="BP32" i="20"/>
  <c r="BS32" i="20" s="1"/>
  <c r="CC29" i="20"/>
  <c r="CI29" i="20" s="1"/>
  <c r="CB37" i="20"/>
  <c r="CH37" i="20" s="1"/>
  <c r="CP29" i="20"/>
  <c r="CR29" i="20" s="1"/>
  <c r="BQ36" i="21"/>
  <c r="BT36" i="21" s="1"/>
  <c r="CB33" i="21"/>
  <c r="CH33" i="21" s="1"/>
  <c r="BR28" i="21"/>
  <c r="BU28" i="21" s="1"/>
  <c r="CE25" i="21"/>
  <c r="CK25" i="21" s="1"/>
  <c r="CO32" i="20"/>
  <c r="CR32" i="20" s="1"/>
  <c r="CC21" i="20"/>
  <c r="CI21" i="20" s="1"/>
  <c r="BR24" i="22"/>
  <c r="BU24" i="22" s="1"/>
  <c r="BP20" i="19"/>
  <c r="BS20" i="19" s="1"/>
  <c r="BR20" i="19"/>
  <c r="BU20" i="19" s="1"/>
  <c r="T31" i="1"/>
  <c r="L31" i="1" s="1"/>
  <c r="N31" i="1" s="1"/>
  <c r="T23" i="1"/>
  <c r="L23" i="1" s="1"/>
  <c r="N23" i="1" s="1"/>
  <c r="CC33" i="1"/>
  <c r="CI33" i="1" s="1"/>
  <c r="CA21" i="12"/>
  <c r="CG21" i="12" s="1"/>
  <c r="CF21" i="12"/>
  <c r="CL21" i="12" s="1"/>
  <c r="BQ31" i="20"/>
  <c r="BT31" i="20" s="1"/>
  <c r="CB18" i="22"/>
  <c r="BP36" i="22"/>
  <c r="BS36" i="22" s="1"/>
  <c r="CP27" i="22"/>
  <c r="CQ27" i="22" s="1"/>
  <c r="BP27" i="22"/>
  <c r="BS27" i="22" s="1"/>
  <c r="CC36" i="23"/>
  <c r="CI36" i="23" s="1"/>
  <c r="CD20" i="23"/>
  <c r="CJ20" i="23" s="1"/>
  <c r="BR26" i="23"/>
  <c r="BU26" i="23" s="1"/>
  <c r="CQ30" i="15"/>
  <c r="CO18" i="18"/>
  <c r="AG38" i="19"/>
  <c r="CP21" i="17"/>
  <c r="CE28" i="20"/>
  <c r="CK28" i="20" s="1"/>
  <c r="CB36" i="15"/>
  <c r="CH36" i="15" s="1"/>
  <c r="CF31" i="15"/>
  <c r="CL31" i="15" s="1"/>
  <c r="CE21" i="15"/>
  <c r="CK21" i="15" s="1"/>
  <c r="BP38" i="16"/>
  <c r="BP18" i="17" s="1"/>
  <c r="CD24" i="16"/>
  <c r="CJ24" i="16" s="1"/>
  <c r="CO25" i="16"/>
  <c r="BR24" i="17"/>
  <c r="BU24" i="17" s="1"/>
  <c r="CB25" i="18"/>
  <c r="CH25" i="18" s="1"/>
  <c r="CD28" i="19"/>
  <c r="CJ28" i="19" s="1"/>
  <c r="CD31" i="19"/>
  <c r="CJ31" i="19" s="1"/>
  <c r="CC21" i="19"/>
  <c r="CI21" i="19" s="1"/>
  <c r="CF24" i="20"/>
  <c r="CL24" i="20" s="1"/>
  <c r="CD33" i="20"/>
  <c r="CJ33" i="20" s="1"/>
  <c r="CA27" i="20"/>
  <c r="CG27" i="20" s="1"/>
  <c r="CD28" i="21"/>
  <c r="CJ28" i="21" s="1"/>
  <c r="CP31" i="21"/>
  <c r="CQ31" i="21" s="1"/>
  <c r="CO29" i="21"/>
  <c r="CC20" i="21"/>
  <c r="CI20" i="21" s="1"/>
  <c r="CD33" i="22"/>
  <c r="CJ33" i="22" s="1"/>
  <c r="CF24" i="23"/>
  <c r="CL24" i="23" s="1"/>
  <c r="CF21" i="23"/>
  <c r="CL21" i="23" s="1"/>
  <c r="CO32" i="16"/>
  <c r="CR32" i="16" s="1"/>
  <c r="CE32" i="16"/>
  <c r="CK32" i="16" s="1"/>
  <c r="BR36" i="18"/>
  <c r="BU36" i="18" s="1"/>
  <c r="BP22" i="20"/>
  <c r="BS22" i="20" s="1"/>
  <c r="CO24" i="21"/>
  <c r="CQ24" i="21" s="1"/>
  <c r="CA28" i="21"/>
  <c r="CG28" i="21" s="1"/>
  <c r="CC33" i="22"/>
  <c r="CI33" i="22" s="1"/>
  <c r="CE32" i="23"/>
  <c r="CK32" i="23" s="1"/>
  <c r="CR27" i="17"/>
  <c r="CR34" i="22"/>
  <c r="CE31" i="17"/>
  <c r="CK31" i="17" s="1"/>
  <c r="CG38" i="15"/>
  <c r="CG18" i="16" s="1"/>
  <c r="CN34" i="16"/>
  <c r="BR38" i="22"/>
  <c r="BR18" i="23" s="1"/>
  <c r="CF24" i="22"/>
  <c r="CL24" i="22" s="1"/>
  <c r="CF32" i="22"/>
  <c r="CL32" i="22" s="1"/>
  <c r="CO21" i="23"/>
  <c r="CR21" i="23" s="1"/>
  <c r="CC31" i="23"/>
  <c r="CI31" i="23" s="1"/>
  <c r="CP20" i="15"/>
  <c r="CP23" i="15"/>
  <c r="CD28" i="17"/>
  <c r="CJ28" i="17" s="1"/>
  <c r="BP20" i="22"/>
  <c r="BS20" i="22" s="1"/>
  <c r="CN31" i="22"/>
  <c r="CE32" i="20"/>
  <c r="CK32" i="20" s="1"/>
  <c r="BP32" i="15"/>
  <c r="BS32" i="15" s="1"/>
  <c r="CE35" i="16"/>
  <c r="CK35" i="16" s="1"/>
  <c r="CD32" i="16"/>
  <c r="CJ32" i="16" s="1"/>
  <c r="BQ36" i="16"/>
  <c r="BT36" i="16" s="1"/>
  <c r="CN31" i="16"/>
  <c r="CD36" i="17"/>
  <c r="CJ36" i="17" s="1"/>
  <c r="CP37" i="17"/>
  <c r="CR37" i="17" s="1"/>
  <c r="CA32" i="18"/>
  <c r="CG32" i="18" s="1"/>
  <c r="CA31" i="19"/>
  <c r="CG31" i="19" s="1"/>
  <c r="CD37" i="19"/>
  <c r="CJ37" i="19" s="1"/>
  <c r="BR24" i="19"/>
  <c r="BU24" i="19" s="1"/>
  <c r="BQ36" i="20"/>
  <c r="BT36" i="20" s="1"/>
  <c r="CA37" i="21"/>
  <c r="CG37" i="21" s="1"/>
  <c r="BV30" i="21"/>
  <c r="BW30" i="21" s="1"/>
  <c r="CP24" i="22"/>
  <c r="BR23" i="22"/>
  <c r="BU23" i="22" s="1"/>
  <c r="CB36" i="23"/>
  <c r="CH36" i="23" s="1"/>
  <c r="CB20" i="23"/>
  <c r="CH20" i="23" s="1"/>
  <c r="BR27" i="15"/>
  <c r="BU27" i="15" s="1"/>
  <c r="BP27" i="16"/>
  <c r="BS27" i="16" s="1"/>
  <c r="CC25" i="18"/>
  <c r="CI25" i="18" s="1"/>
  <c r="CC36" i="21"/>
  <c r="CI36" i="21" s="1"/>
  <c r="CP31" i="17"/>
  <c r="CQ31" i="17" s="1"/>
  <c r="CB27" i="18"/>
  <c r="CH27" i="18" s="1"/>
  <c r="CO24" i="22"/>
  <c r="CC32" i="22"/>
  <c r="CI32" i="22" s="1"/>
  <c r="BR31" i="23"/>
  <c r="BU31" i="23" s="1"/>
  <c r="CO20" i="23"/>
  <c r="CC21" i="23"/>
  <c r="CI21" i="23" s="1"/>
  <c r="CA31" i="23"/>
  <c r="CG31" i="23" s="1"/>
  <c r="CA23" i="17"/>
  <c r="CG23" i="17" s="1"/>
  <c r="CO24" i="12"/>
  <c r="CP28" i="15"/>
  <c r="CP37" i="15"/>
  <c r="CQ37" i="15" s="1"/>
  <c r="CC28" i="17"/>
  <c r="CI28" i="17" s="1"/>
  <c r="CA29" i="17"/>
  <c r="CG29" i="17" s="1"/>
  <c r="CC18" i="17"/>
  <c r="BP24" i="15"/>
  <c r="BS24" i="15" s="1"/>
  <c r="BP36" i="16"/>
  <c r="BS36" i="16" s="1"/>
  <c r="CF32" i="16"/>
  <c r="CL32" i="16" s="1"/>
  <c r="CF36" i="17"/>
  <c r="CL36" i="17" s="1"/>
  <c r="CF23" i="17"/>
  <c r="CL23" i="17" s="1"/>
  <c r="CE20" i="17"/>
  <c r="CK20" i="17" s="1"/>
  <c r="BQ20" i="18"/>
  <c r="BT20" i="18" s="1"/>
  <c r="CP37" i="19"/>
  <c r="CQ37" i="19" s="1"/>
  <c r="BP24" i="19"/>
  <c r="BS24" i="19" s="1"/>
  <c r="CB36" i="20"/>
  <c r="CH36" i="20" s="1"/>
  <c r="CE25" i="20"/>
  <c r="CK25" i="20" s="1"/>
  <c r="CC37" i="21"/>
  <c r="CI37" i="21" s="1"/>
  <c r="CE31" i="21"/>
  <c r="CK31" i="21" s="1"/>
  <c r="CN27" i="21"/>
  <c r="CB29" i="21"/>
  <c r="CH29" i="21" s="1"/>
  <c r="CF21" i="21"/>
  <c r="CL21" i="21" s="1"/>
  <c r="CF36" i="23"/>
  <c r="CL36" i="23" s="1"/>
  <c r="CB28" i="23"/>
  <c r="CH28" i="23" s="1"/>
  <c r="CF20" i="23"/>
  <c r="CL20" i="23" s="1"/>
  <c r="CE29" i="23"/>
  <c r="CK29" i="23" s="1"/>
  <c r="CA32" i="12"/>
  <c r="CG32" i="12" s="1"/>
  <c r="BR27" i="12"/>
  <c r="BU27" i="12" s="1"/>
  <c r="BP35" i="15"/>
  <c r="BS35" i="15" s="1"/>
  <c r="CC36" i="16"/>
  <c r="CI36" i="16" s="1"/>
  <c r="BP35" i="16"/>
  <c r="BS35" i="16" s="1"/>
  <c r="BR20" i="16"/>
  <c r="BU20" i="16" s="1"/>
  <c r="CO20" i="19"/>
  <c r="CR20" i="19" s="1"/>
  <c r="CC23" i="21"/>
  <c r="CI23" i="21" s="1"/>
  <c r="BR30" i="22"/>
  <c r="BU30" i="22" s="1"/>
  <c r="CC32" i="19"/>
  <c r="CI32" i="19" s="1"/>
  <c r="BQ30" i="22"/>
  <c r="BT30" i="22" s="1"/>
  <c r="CP35" i="16"/>
  <c r="CQ35" i="16" s="1"/>
  <c r="BP26" i="17"/>
  <c r="BS26" i="17" s="1"/>
  <c r="BR19" i="17"/>
  <c r="BU19" i="17" s="1"/>
  <c r="BO18" i="19"/>
  <c r="CA36" i="19"/>
  <c r="CG36" i="19" s="1"/>
  <c r="BR19" i="18"/>
  <c r="BU19" i="18" s="1"/>
  <c r="CA32" i="22"/>
  <c r="CG32" i="22" s="1"/>
  <c r="CC20" i="23"/>
  <c r="CI20" i="23" s="1"/>
  <c r="CD36" i="23"/>
  <c r="CJ36" i="23" s="1"/>
  <c r="CB37" i="23"/>
  <c r="CH37" i="23" s="1"/>
  <c r="CA20" i="16"/>
  <c r="CG20" i="16" s="1"/>
  <c r="CD20" i="16"/>
  <c r="CJ20" i="16" s="1"/>
  <c r="CO31" i="15"/>
  <c r="CE29" i="17"/>
  <c r="CK29" i="17" s="1"/>
  <c r="CE35" i="22"/>
  <c r="CK35" i="22" s="1"/>
  <c r="CA21" i="17"/>
  <c r="CG21" i="17" s="1"/>
  <c r="CE24" i="20"/>
  <c r="CK24" i="20" s="1"/>
  <c r="BQ34" i="15"/>
  <c r="BT34" i="15" s="1"/>
  <c r="CB21" i="15"/>
  <c r="CH21" i="15" s="1"/>
  <c r="CC33" i="16"/>
  <c r="CI33" i="16" s="1"/>
  <c r="CD25" i="16"/>
  <c r="CJ25" i="16" s="1"/>
  <c r="CC37" i="17"/>
  <c r="CI37" i="17" s="1"/>
  <c r="CO29" i="17"/>
  <c r="CO24" i="18"/>
  <c r="CC23" i="19"/>
  <c r="CI23" i="19" s="1"/>
  <c r="CD25" i="20"/>
  <c r="CJ25" i="20" s="1"/>
  <c r="CC25" i="20"/>
  <c r="CI25" i="20" s="1"/>
  <c r="BP32" i="21"/>
  <c r="BS32" i="21" s="1"/>
  <c r="CQ27" i="21"/>
  <c r="CD20" i="21"/>
  <c r="CJ20" i="21" s="1"/>
  <c r="CE24" i="22"/>
  <c r="CK24" i="22" s="1"/>
  <c r="CD37" i="23"/>
  <c r="CJ37" i="23" s="1"/>
  <c r="CE32" i="12"/>
  <c r="CK32" i="12" s="1"/>
  <c r="CA36" i="15"/>
  <c r="CG36" i="15" s="1"/>
  <c r="BR27" i="16"/>
  <c r="BU27" i="16" s="1"/>
  <c r="CE32" i="17"/>
  <c r="CK32" i="17" s="1"/>
  <c r="CC27" i="18"/>
  <c r="CI27" i="18" s="1"/>
  <c r="BP20" i="20"/>
  <c r="BS20" i="20" s="1"/>
  <c r="BP31" i="21"/>
  <c r="BS31" i="21" s="1"/>
  <c r="CR22" i="23"/>
  <c r="CD32" i="23"/>
  <c r="CJ32" i="23" s="1"/>
  <c r="CC24" i="23"/>
  <c r="CI24" i="23" s="1"/>
  <c r="CC23" i="23"/>
  <c r="CI23" i="23" s="1"/>
  <c r="CE23" i="23"/>
  <c r="CK23" i="23" s="1"/>
  <c r="CF37" i="23"/>
  <c r="CL37" i="23" s="1"/>
  <c r="CA37" i="23"/>
  <c r="CG37" i="23" s="1"/>
  <c r="BQ19" i="23"/>
  <c r="BT19" i="23" s="1"/>
  <c r="CC37" i="23"/>
  <c r="CI37" i="23" s="1"/>
  <c r="CF32" i="23"/>
  <c r="CL32" i="23" s="1"/>
  <c r="CD21" i="23"/>
  <c r="CJ21" i="23" s="1"/>
  <c r="BP26" i="23"/>
  <c r="BS26" i="23" s="1"/>
  <c r="CA32" i="23"/>
  <c r="CG32" i="23" s="1"/>
  <c r="BQ34" i="23"/>
  <c r="BT34" i="23" s="1"/>
  <c r="BP34" i="23"/>
  <c r="BS34" i="23" s="1"/>
  <c r="CF29" i="23"/>
  <c r="CL29" i="23" s="1"/>
  <c r="BR19" i="23"/>
  <c r="BU19" i="23" s="1"/>
  <c r="CE36" i="23"/>
  <c r="CK36" i="23" s="1"/>
  <c r="CF23" i="23"/>
  <c r="CL23" i="23" s="1"/>
  <c r="CP32" i="23"/>
  <c r="CR27" i="23"/>
  <c r="CD28" i="23"/>
  <c r="CJ28" i="23" s="1"/>
  <c r="CD31" i="23"/>
  <c r="CJ31" i="23" s="1"/>
  <c r="CA21" i="23"/>
  <c r="CG21" i="23" s="1"/>
  <c r="CA36" i="23"/>
  <c r="CG36" i="23" s="1"/>
  <c r="CA28" i="23"/>
  <c r="CG28" i="23" s="1"/>
  <c r="CA24" i="23"/>
  <c r="CG24" i="23" s="1"/>
  <c r="CC28" i="23"/>
  <c r="CI28" i="23" s="1"/>
  <c r="BP35" i="23"/>
  <c r="BS35" i="23" s="1"/>
  <c r="CC29" i="23"/>
  <c r="CI29" i="23" s="1"/>
  <c r="CB23" i="23"/>
  <c r="CH23" i="23" s="1"/>
  <c r="CO32" i="23"/>
  <c r="CA20" i="23"/>
  <c r="CG20" i="23" s="1"/>
  <c r="CA29" i="23"/>
  <c r="CG29" i="23" s="1"/>
  <c r="BP32" i="23"/>
  <c r="BS32" i="23" s="1"/>
  <c r="CO29" i="23"/>
  <c r="CP20" i="23"/>
  <c r="CF28" i="23"/>
  <c r="CL28" i="23" s="1"/>
  <c r="CB24" i="23"/>
  <c r="CH24" i="23" s="1"/>
  <c r="BQ32" i="23"/>
  <c r="BT32" i="23" s="1"/>
  <c r="CE21" i="23"/>
  <c r="CK21" i="23" s="1"/>
  <c r="CE28" i="23"/>
  <c r="CK28" i="23" s="1"/>
  <c r="CE24" i="23"/>
  <c r="CK24" i="23" s="1"/>
  <c r="CD23" i="23"/>
  <c r="CJ23" i="23" s="1"/>
  <c r="BP27" i="23"/>
  <c r="BS27" i="23" s="1"/>
  <c r="BR27" i="23"/>
  <c r="BU27" i="23" s="1"/>
  <c r="CD29" i="23"/>
  <c r="CJ29" i="23" s="1"/>
  <c r="CB32" i="23"/>
  <c r="CH32" i="23" s="1"/>
  <c r="CF31" i="23"/>
  <c r="CL31" i="23" s="1"/>
  <c r="CE31" i="23"/>
  <c r="CK31" i="23" s="1"/>
  <c r="CO31" i="23"/>
  <c r="CD24" i="23"/>
  <c r="CJ24" i="23" s="1"/>
  <c r="CO28" i="23"/>
  <c r="CR28" i="23" s="1"/>
  <c r="CO24" i="23"/>
  <c r="CQ24" i="23" s="1"/>
  <c r="BR35" i="23"/>
  <c r="BU35" i="23" s="1"/>
  <c r="CD27" i="22"/>
  <c r="CJ27" i="22" s="1"/>
  <c r="BO18" i="23"/>
  <c r="CE27" i="22"/>
  <c r="CK27" i="22" s="1"/>
  <c r="CE32" i="22"/>
  <c r="CK32" i="22" s="1"/>
  <c r="BP22" i="22"/>
  <c r="BS22" i="22" s="1"/>
  <c r="CF33" i="22"/>
  <c r="CL33" i="22" s="1"/>
  <c r="CF27" i="22"/>
  <c r="CL27" i="22" s="1"/>
  <c r="CD36" i="22"/>
  <c r="CJ36" i="22" s="1"/>
  <c r="BR35" i="22"/>
  <c r="BU35" i="22" s="1"/>
  <c r="CO28" i="22"/>
  <c r="CB36" i="22"/>
  <c r="CH36" i="22" s="1"/>
  <c r="CA20" i="22"/>
  <c r="CG20" i="22" s="1"/>
  <c r="BR20" i="22"/>
  <c r="BU20" i="22" s="1"/>
  <c r="CC20" i="22"/>
  <c r="CI20" i="22" s="1"/>
  <c r="CD35" i="22"/>
  <c r="CJ35" i="22" s="1"/>
  <c r="CD24" i="22"/>
  <c r="CJ24" i="22" s="1"/>
  <c r="CA35" i="22"/>
  <c r="CG35" i="22" s="1"/>
  <c r="CD32" i="22"/>
  <c r="CJ32" i="22" s="1"/>
  <c r="BR28" i="22"/>
  <c r="BU28" i="22" s="1"/>
  <c r="CA33" i="22"/>
  <c r="CG33" i="22" s="1"/>
  <c r="CF35" i="22"/>
  <c r="CL35" i="22" s="1"/>
  <c r="CB25" i="22"/>
  <c r="CH25" i="22" s="1"/>
  <c r="CD28" i="22"/>
  <c r="CJ28" i="22" s="1"/>
  <c r="CB20" i="22"/>
  <c r="CH20" i="22" s="1"/>
  <c r="CE36" i="22"/>
  <c r="CK36" i="22" s="1"/>
  <c r="BP31" i="22"/>
  <c r="BS31" i="22" s="1"/>
  <c r="CA28" i="22"/>
  <c r="CG28" i="22" s="1"/>
  <c r="CC24" i="22"/>
  <c r="CI24" i="22" s="1"/>
  <c r="CO20" i="22"/>
  <c r="BP19" i="22"/>
  <c r="BS19" i="22" s="1"/>
  <c r="CO33" i="22"/>
  <c r="BR22" i="22"/>
  <c r="BU22" i="22" s="1"/>
  <c r="CP36" i="22"/>
  <c r="CE28" i="22"/>
  <c r="CK28" i="22" s="1"/>
  <c r="CP35" i="22"/>
  <c r="CR35" i="22" s="1"/>
  <c r="CA27" i="22"/>
  <c r="CG27" i="22" s="1"/>
  <c r="CO36" i="22"/>
  <c r="BR31" i="22"/>
  <c r="BU31" i="22" s="1"/>
  <c r="CE20" i="22"/>
  <c r="CK20" i="22" s="1"/>
  <c r="CC35" i="22"/>
  <c r="CI35" i="22" s="1"/>
  <c r="CP32" i="22"/>
  <c r="CQ32" i="22" s="1"/>
  <c r="CD25" i="22"/>
  <c r="CJ25" i="22" s="1"/>
  <c r="CP28" i="22"/>
  <c r="CD20" i="22"/>
  <c r="CJ20" i="22" s="1"/>
  <c r="CC36" i="22"/>
  <c r="CI36" i="22" s="1"/>
  <c r="CB28" i="22"/>
  <c r="CH28" i="22" s="1"/>
  <c r="BR19" i="22"/>
  <c r="BU19" i="22" s="1"/>
  <c r="CC27" i="22"/>
  <c r="CI27" i="22" s="1"/>
  <c r="CC28" i="22"/>
  <c r="CI28" i="22" s="1"/>
  <c r="CR26" i="22"/>
  <c r="CP33" i="22"/>
  <c r="CP25" i="22"/>
  <c r="CF25" i="22"/>
  <c r="CL25" i="22" s="1"/>
  <c r="CF20" i="22"/>
  <c r="CL20" i="22" s="1"/>
  <c r="CA36" i="22"/>
  <c r="CG36" i="22" s="1"/>
  <c r="BP23" i="22"/>
  <c r="BS23" i="22" s="1"/>
  <c r="CK38" i="21"/>
  <c r="CK18" i="22" s="1"/>
  <c r="CF23" i="21"/>
  <c r="CL23" i="21" s="1"/>
  <c r="CA32" i="21"/>
  <c r="CG32" i="21" s="1"/>
  <c r="CF36" i="21"/>
  <c r="CL36" i="21" s="1"/>
  <c r="CB32" i="21"/>
  <c r="CH32" i="21" s="1"/>
  <c r="CF28" i="21"/>
  <c r="CL28" i="21" s="1"/>
  <c r="CB24" i="21"/>
  <c r="CH24" i="21" s="1"/>
  <c r="BQ32" i="21"/>
  <c r="BT32" i="21" s="1"/>
  <c r="CB20" i="21"/>
  <c r="CH20" i="21" s="1"/>
  <c r="CE20" i="21"/>
  <c r="CK20" i="21" s="1"/>
  <c r="BR31" i="21"/>
  <c r="BU31" i="21" s="1"/>
  <c r="CE32" i="21"/>
  <c r="CK32" i="21" s="1"/>
  <c r="BP27" i="21"/>
  <c r="BS27" i="21" s="1"/>
  <c r="CD24" i="21"/>
  <c r="CJ24" i="21" s="1"/>
  <c r="BP19" i="21"/>
  <c r="BS19" i="21" s="1"/>
  <c r="BR35" i="21"/>
  <c r="BU35" i="21" s="1"/>
  <c r="CC32" i="21"/>
  <c r="CI32" i="21" s="1"/>
  <c r="CL38" i="21"/>
  <c r="CL18" i="22" s="1"/>
  <c r="BR19" i="21"/>
  <c r="BU19" i="21" s="1"/>
  <c r="CE21" i="21"/>
  <c r="CK21" i="21" s="1"/>
  <c r="CE37" i="21"/>
  <c r="CK37" i="21" s="1"/>
  <c r="CB37" i="21"/>
  <c r="CH37" i="21" s="1"/>
  <c r="CP29" i="21"/>
  <c r="CC29" i="21"/>
  <c r="CI29" i="21" s="1"/>
  <c r="BR24" i="21"/>
  <c r="BU24" i="21" s="1"/>
  <c r="BP23" i="21"/>
  <c r="BS23" i="21" s="1"/>
  <c r="CO36" i="21"/>
  <c r="CC28" i="21"/>
  <c r="CI28" i="21" s="1"/>
  <c r="CA24" i="21"/>
  <c r="CG24" i="21" s="1"/>
  <c r="CD32" i="21"/>
  <c r="CJ32" i="21" s="1"/>
  <c r="CF32" i="21"/>
  <c r="CL32" i="21" s="1"/>
  <c r="CF24" i="21"/>
  <c r="CL24" i="21" s="1"/>
  <c r="CO32" i="21"/>
  <c r="CR32" i="21" s="1"/>
  <c r="BR27" i="21"/>
  <c r="BU27" i="21" s="1"/>
  <c r="CO23" i="21"/>
  <c r="CP23" i="21"/>
  <c r="CA21" i="21"/>
  <c r="CG21" i="21" s="1"/>
  <c r="CA31" i="21"/>
  <c r="CG31" i="21" s="1"/>
  <c r="CD37" i="21"/>
  <c r="CJ37" i="21" s="1"/>
  <c r="CB31" i="21"/>
  <c r="CH31" i="21" s="1"/>
  <c r="CA29" i="21"/>
  <c r="CG29" i="21" s="1"/>
  <c r="BP24" i="21"/>
  <c r="BS24" i="21" s="1"/>
  <c r="BR23" i="21"/>
  <c r="BU23" i="21" s="1"/>
  <c r="CB21" i="21"/>
  <c r="CH21" i="21" s="1"/>
  <c r="BV37" i="21"/>
  <c r="BW37" i="21" s="1"/>
  <c r="CO28" i="21"/>
  <c r="BP35" i="21"/>
  <c r="BS35" i="21" s="1"/>
  <c r="CE24" i="21"/>
  <c r="CK24" i="21" s="1"/>
  <c r="BP26" i="21"/>
  <c r="BS26" i="21" s="1"/>
  <c r="CE23" i="21"/>
  <c r="CK23" i="21" s="1"/>
  <c r="CC31" i="21"/>
  <c r="CI31" i="21" s="1"/>
  <c r="CF37" i="21"/>
  <c r="CL37" i="21" s="1"/>
  <c r="BQ34" i="21"/>
  <c r="BT34" i="21" s="1"/>
  <c r="CD31" i="21"/>
  <c r="CJ31" i="21" s="1"/>
  <c r="CB23" i="21"/>
  <c r="CH23" i="21" s="1"/>
  <c r="CD21" i="21"/>
  <c r="CJ21" i="21" s="1"/>
  <c r="CC24" i="21"/>
  <c r="CI24" i="21" s="1"/>
  <c r="CA36" i="21"/>
  <c r="CG36" i="21" s="1"/>
  <c r="CD36" i="20"/>
  <c r="CJ36" i="20" s="1"/>
  <c r="BQ30" i="20"/>
  <c r="BT30" i="20" s="1"/>
  <c r="CA20" i="20"/>
  <c r="CG20" i="20" s="1"/>
  <c r="CO36" i="20"/>
  <c r="BR31" i="20"/>
  <c r="BU31" i="20" s="1"/>
  <c r="CF36" i="20"/>
  <c r="CL36" i="20" s="1"/>
  <c r="CB32" i="20"/>
  <c r="CH32" i="20" s="1"/>
  <c r="BP30" i="20"/>
  <c r="BS30" i="20" s="1"/>
  <c r="CP33" i="20"/>
  <c r="CP25" i="20"/>
  <c r="BP28" i="20"/>
  <c r="BS28" i="20" s="1"/>
  <c r="CA25" i="20"/>
  <c r="CG25" i="20" s="1"/>
  <c r="CC20" i="20"/>
  <c r="CI20" i="20" s="1"/>
  <c r="CC32" i="20"/>
  <c r="CI32" i="20" s="1"/>
  <c r="CD20" i="20"/>
  <c r="CJ20" i="20" s="1"/>
  <c r="BR22" i="20"/>
  <c r="BU22" i="20" s="1"/>
  <c r="CA32" i="20"/>
  <c r="CG32" i="20" s="1"/>
  <c r="CC35" i="20"/>
  <c r="CI35" i="20" s="1"/>
  <c r="CA33" i="20"/>
  <c r="CG33" i="20" s="1"/>
  <c r="CD28" i="20"/>
  <c r="CJ28" i="20" s="1"/>
  <c r="BQ38" i="20"/>
  <c r="CD35" i="20"/>
  <c r="CJ35" i="20" s="1"/>
  <c r="CF20" i="20"/>
  <c r="CL20" i="20" s="1"/>
  <c r="CO27" i="20"/>
  <c r="BR19" i="20"/>
  <c r="BU19" i="20" s="1"/>
  <c r="CO28" i="20"/>
  <c r="CP27" i="20"/>
  <c r="CC28" i="20"/>
  <c r="CI28" i="20" s="1"/>
  <c r="BP35" i="20"/>
  <c r="BS35" i="20" s="1"/>
  <c r="CE36" i="20"/>
  <c r="CK36" i="20" s="1"/>
  <c r="BP38" i="20"/>
  <c r="CE35" i="20"/>
  <c r="CK35" i="20" s="1"/>
  <c r="CC33" i="20"/>
  <c r="CI33" i="20" s="1"/>
  <c r="CF28" i="20"/>
  <c r="CL28" i="20" s="1"/>
  <c r="CB24" i="20"/>
  <c r="CH24" i="20" s="1"/>
  <c r="CF35" i="20"/>
  <c r="CL35" i="20" s="1"/>
  <c r="CE27" i="20"/>
  <c r="CK27" i="20" s="1"/>
  <c r="BP23" i="20"/>
  <c r="BS23" i="20" s="1"/>
  <c r="CC24" i="20"/>
  <c r="CI24" i="20" s="1"/>
  <c r="CB20" i="20"/>
  <c r="CH20" i="20" s="1"/>
  <c r="CE20" i="20"/>
  <c r="CK20" i="20" s="1"/>
  <c r="CA35" i="20"/>
  <c r="CG35" i="20" s="1"/>
  <c r="CB28" i="20"/>
  <c r="CH28" i="20" s="1"/>
  <c r="CB35" i="20"/>
  <c r="CH35" i="20" s="1"/>
  <c r="CB27" i="20"/>
  <c r="CH27" i="20" s="1"/>
  <c r="CO20" i="20"/>
  <c r="CQ20" i="20" s="1"/>
  <c r="BO18" i="21"/>
  <c r="CP28" i="20"/>
  <c r="CA36" i="20"/>
  <c r="CG36" i="20" s="1"/>
  <c r="CA24" i="20"/>
  <c r="CG24" i="20" s="1"/>
  <c r="BP36" i="20"/>
  <c r="BS36" i="20" s="1"/>
  <c r="BV36" i="20" s="1"/>
  <c r="BW36" i="20" s="1"/>
  <c r="CE33" i="20"/>
  <c r="CK33" i="20" s="1"/>
  <c r="CD24" i="20"/>
  <c r="CJ24" i="20" s="1"/>
  <c r="CP35" i="20"/>
  <c r="CR35" i="20" s="1"/>
  <c r="CB33" i="20"/>
  <c r="CH33" i="20" s="1"/>
  <c r="CC27" i="20"/>
  <c r="CI27" i="20" s="1"/>
  <c r="CO25" i="20"/>
  <c r="BR23" i="20"/>
  <c r="BU23" i="20" s="1"/>
  <c r="BR35" i="20"/>
  <c r="BU35" i="20" s="1"/>
  <c r="CO24" i="20"/>
  <c r="CQ24" i="20" s="1"/>
  <c r="CF23" i="19"/>
  <c r="CL23" i="19" s="1"/>
  <c r="CE23" i="19"/>
  <c r="CK23" i="19" s="1"/>
  <c r="BR35" i="19"/>
  <c r="BU35" i="19" s="1"/>
  <c r="CF29" i="19"/>
  <c r="CL29" i="19" s="1"/>
  <c r="CD36" i="19"/>
  <c r="CJ36" i="19" s="1"/>
  <c r="CF37" i="19"/>
  <c r="CL37" i="19" s="1"/>
  <c r="BQ34" i="19"/>
  <c r="BT34" i="19" s="1"/>
  <c r="CB31" i="19"/>
  <c r="CH31" i="19" s="1"/>
  <c r="CO23" i="19"/>
  <c r="CE21" i="19"/>
  <c r="CK21" i="19" s="1"/>
  <c r="CO36" i="19"/>
  <c r="CR36" i="19" s="1"/>
  <c r="CC31" i="19"/>
  <c r="CI31" i="19" s="1"/>
  <c r="BP27" i="19"/>
  <c r="BS27" i="19" s="1"/>
  <c r="BP26" i="19"/>
  <c r="BS26" i="19" s="1"/>
  <c r="BQ19" i="19"/>
  <c r="BT19" i="19" s="1"/>
  <c r="CE37" i="19"/>
  <c r="CK37" i="19" s="1"/>
  <c r="CE31" i="19"/>
  <c r="CK31" i="19" s="1"/>
  <c r="CD24" i="19"/>
  <c r="CJ24" i="19" s="1"/>
  <c r="CP31" i="19"/>
  <c r="CR31" i="19" s="1"/>
  <c r="CD21" i="19"/>
  <c r="CJ21" i="19" s="1"/>
  <c r="CC29" i="19"/>
  <c r="CI29" i="19" s="1"/>
  <c r="CC24" i="19"/>
  <c r="CI24" i="19" s="1"/>
  <c r="CA20" i="19"/>
  <c r="CG20" i="19" s="1"/>
  <c r="BP32" i="19"/>
  <c r="BS32" i="19" s="1"/>
  <c r="CF21" i="19"/>
  <c r="CL21" i="19" s="1"/>
  <c r="CB20" i="19"/>
  <c r="CH20" i="19" s="1"/>
  <c r="CA29" i="19"/>
  <c r="CG29" i="19" s="1"/>
  <c r="BR23" i="19"/>
  <c r="BU23" i="19" s="1"/>
  <c r="CA32" i="19"/>
  <c r="CG32" i="19" s="1"/>
  <c r="BR19" i="19"/>
  <c r="BU19" i="19" s="1"/>
  <c r="CF31" i="19"/>
  <c r="CL31" i="19" s="1"/>
  <c r="BP23" i="19"/>
  <c r="BS23" i="19" s="1"/>
  <c r="CD32" i="19"/>
  <c r="CJ32" i="19" s="1"/>
  <c r="CB23" i="19"/>
  <c r="CH23" i="19" s="1"/>
  <c r="CD29" i="19"/>
  <c r="CJ29" i="19" s="1"/>
  <c r="CA23" i="19"/>
  <c r="CG23" i="19" s="1"/>
  <c r="CF20" i="19"/>
  <c r="CL20" i="19" s="1"/>
  <c r="CE24" i="19"/>
  <c r="CK24" i="19" s="1"/>
  <c r="BP28" i="18"/>
  <c r="BS28" i="18" s="1"/>
  <c r="CF25" i="18"/>
  <c r="CL25" i="18" s="1"/>
  <c r="BP31" i="18"/>
  <c r="BS31" i="18" s="1"/>
  <c r="CB28" i="18"/>
  <c r="CH28" i="18" s="1"/>
  <c r="BQ36" i="18"/>
  <c r="BT36" i="18" s="1"/>
  <c r="CD35" i="18"/>
  <c r="CJ35" i="18" s="1"/>
  <c r="CD27" i="18"/>
  <c r="CJ27" i="18" s="1"/>
  <c r="BR25" i="18"/>
  <c r="BU25" i="18" s="1"/>
  <c r="CC22" i="18"/>
  <c r="CI22" i="18" s="1"/>
  <c r="CF33" i="18"/>
  <c r="CL33" i="18" s="1"/>
  <c r="CO38" i="18"/>
  <c r="CO18" i="19" s="1"/>
  <c r="BR28" i="18"/>
  <c r="BU28" i="18" s="1"/>
  <c r="BQ38" i="18"/>
  <c r="BQ18" i="19" s="1"/>
  <c r="CA35" i="18"/>
  <c r="CG35" i="18" s="1"/>
  <c r="CF35" i="18"/>
  <c r="CL35" i="18" s="1"/>
  <c r="CF27" i="18"/>
  <c r="CL27" i="18" s="1"/>
  <c r="CP28" i="18"/>
  <c r="BP33" i="18"/>
  <c r="BS33" i="18" s="1"/>
  <c r="BZ18" i="19"/>
  <c r="BP20" i="18"/>
  <c r="BS20" i="18" s="1"/>
  <c r="CB20" i="18"/>
  <c r="CH20" i="18" s="1"/>
  <c r="CO35" i="18"/>
  <c r="CR35" i="18" s="1"/>
  <c r="CO33" i="18"/>
  <c r="CR33" i="18" s="1"/>
  <c r="CP30" i="18"/>
  <c r="CO28" i="18"/>
  <c r="CQ28" i="18" s="1"/>
  <c r="BQ22" i="18"/>
  <c r="BT22" i="18" s="1"/>
  <c r="CC33" i="18"/>
  <c r="CI33" i="18" s="1"/>
  <c r="CA22" i="18"/>
  <c r="CG22" i="18" s="1"/>
  <c r="BP30" i="18"/>
  <c r="BS30" i="18" s="1"/>
  <c r="CP27" i="18"/>
  <c r="CR27" i="18" s="1"/>
  <c r="CE35" i="18"/>
  <c r="CK35" i="18" s="1"/>
  <c r="CA25" i="18"/>
  <c r="CG25" i="18" s="1"/>
  <c r="BP22" i="18"/>
  <c r="BS22" i="18" s="1"/>
  <c r="CO36" i="18"/>
  <c r="CB19" i="18"/>
  <c r="CH19" i="18" s="1"/>
  <c r="CC35" i="18"/>
  <c r="CI35" i="18" s="1"/>
  <c r="CA31" i="17"/>
  <c r="CG31" i="17" s="1"/>
  <c r="CC31" i="17"/>
  <c r="CI31" i="17" s="1"/>
  <c r="CB24" i="17"/>
  <c r="CH24" i="17" s="1"/>
  <c r="BQ34" i="17"/>
  <c r="BT34" i="17" s="1"/>
  <c r="BR27" i="17"/>
  <c r="BU27" i="17" s="1"/>
  <c r="CP23" i="17"/>
  <c r="CN19" i="17"/>
  <c r="CF28" i="17"/>
  <c r="CL28" i="17" s="1"/>
  <c r="CA37" i="17"/>
  <c r="CG37" i="17" s="1"/>
  <c r="BP32" i="17"/>
  <c r="BS32" i="17" s="1"/>
  <c r="CA20" i="17"/>
  <c r="CG20" i="17" s="1"/>
  <c r="CO28" i="17"/>
  <c r="CQ28" i="17" s="1"/>
  <c r="CO23" i="17"/>
  <c r="CD24" i="17"/>
  <c r="CJ24" i="17" s="1"/>
  <c r="CD32" i="17"/>
  <c r="CJ32" i="17" s="1"/>
  <c r="CN38" i="17"/>
  <c r="CN18" i="18" s="1"/>
  <c r="CC23" i="17"/>
  <c r="CI23" i="17" s="1"/>
  <c r="BP31" i="17"/>
  <c r="BS31" i="17" s="1"/>
  <c r="BP23" i="17"/>
  <c r="BS23" i="17" s="1"/>
  <c r="CD29" i="17"/>
  <c r="CJ29" i="17" s="1"/>
  <c r="CF32" i="17"/>
  <c r="CL32" i="17" s="1"/>
  <c r="CB28" i="17"/>
  <c r="CH28" i="17" s="1"/>
  <c r="CB37" i="17"/>
  <c r="CH37" i="17" s="1"/>
  <c r="CP29" i="17"/>
  <c r="BP24" i="17"/>
  <c r="BS24" i="17" s="1"/>
  <c r="BR23" i="17"/>
  <c r="BU23" i="17" s="1"/>
  <c r="CO36" i="17"/>
  <c r="CR36" i="17" s="1"/>
  <c r="BR31" i="17"/>
  <c r="BU31" i="17" s="1"/>
  <c r="CC24" i="17"/>
  <c r="CI24" i="17" s="1"/>
  <c r="CA36" i="17"/>
  <c r="CG36" i="17" s="1"/>
  <c r="CO21" i="17"/>
  <c r="BR35" i="17"/>
  <c r="BU35" i="17" s="1"/>
  <c r="BP35" i="17"/>
  <c r="BS35" i="17" s="1"/>
  <c r="CF20" i="17"/>
  <c r="CL20" i="17" s="1"/>
  <c r="CE28" i="17"/>
  <c r="CK28" i="17" s="1"/>
  <c r="CO20" i="17"/>
  <c r="CN35" i="17"/>
  <c r="BP34" i="17"/>
  <c r="BS34" i="17" s="1"/>
  <c r="CD37" i="17"/>
  <c r="CJ37" i="17" s="1"/>
  <c r="CB31" i="17"/>
  <c r="CH31" i="17" s="1"/>
  <c r="CB23" i="17"/>
  <c r="CH23" i="17" s="1"/>
  <c r="CB21" i="17"/>
  <c r="CH21" i="17" s="1"/>
  <c r="CC32" i="17"/>
  <c r="CI32" i="17" s="1"/>
  <c r="CO24" i="17"/>
  <c r="CR24" i="17" s="1"/>
  <c r="CE36" i="17"/>
  <c r="CK36" i="17" s="1"/>
  <c r="CF18" i="18"/>
  <c r="CB32" i="17"/>
  <c r="CH32" i="17" s="1"/>
  <c r="CF24" i="17"/>
  <c r="CL24" i="17" s="1"/>
  <c r="CD31" i="17"/>
  <c r="CJ31" i="17" s="1"/>
  <c r="CQ27" i="17"/>
  <c r="CB20" i="17"/>
  <c r="CH20" i="17" s="1"/>
  <c r="BP27" i="17"/>
  <c r="BS27" i="17" s="1"/>
  <c r="CC20" i="17"/>
  <c r="CI20" i="17" s="1"/>
  <c r="CD20" i="17"/>
  <c r="CJ20" i="17" s="1"/>
  <c r="CE18" i="18"/>
  <c r="CB36" i="17"/>
  <c r="CH36" i="17" s="1"/>
  <c r="CF37" i="17"/>
  <c r="CL37" i="17" s="1"/>
  <c r="CF31" i="17"/>
  <c r="CL31" i="17" s="1"/>
  <c r="BR26" i="17"/>
  <c r="BU26" i="17" s="1"/>
  <c r="CD23" i="17"/>
  <c r="CJ23" i="17" s="1"/>
  <c r="CD21" i="17"/>
  <c r="CJ21" i="17" s="1"/>
  <c r="BP19" i="17"/>
  <c r="BS19" i="17" s="1"/>
  <c r="CO32" i="17"/>
  <c r="CR32" i="17" s="1"/>
  <c r="CA32" i="17"/>
  <c r="CG32" i="17" s="1"/>
  <c r="CA24" i="17"/>
  <c r="CG24" i="17" s="1"/>
  <c r="CB20" i="16"/>
  <c r="CH20" i="16" s="1"/>
  <c r="CA35" i="16"/>
  <c r="CG35" i="16" s="1"/>
  <c r="CD35" i="16"/>
  <c r="CJ35" i="16" s="1"/>
  <c r="BR31" i="16"/>
  <c r="BU31" i="16" s="1"/>
  <c r="CA36" i="16"/>
  <c r="CG36" i="16" s="1"/>
  <c r="CO24" i="16"/>
  <c r="CR24" i="16" s="1"/>
  <c r="BP28" i="16"/>
  <c r="BS28" i="16" s="1"/>
  <c r="CP36" i="16"/>
  <c r="BQ22" i="16"/>
  <c r="BT22" i="16" s="1"/>
  <c r="CC35" i="16"/>
  <c r="CI35" i="16" s="1"/>
  <c r="CA33" i="16"/>
  <c r="CG33" i="16" s="1"/>
  <c r="CF24" i="16"/>
  <c r="CL24" i="16" s="1"/>
  <c r="CF35" i="16"/>
  <c r="CL35" i="16" s="1"/>
  <c r="CP25" i="16"/>
  <c r="CC25" i="16"/>
  <c r="CI25" i="16" s="1"/>
  <c r="CC32" i="16"/>
  <c r="CI32" i="16" s="1"/>
  <c r="CE36" i="16"/>
  <c r="CK36" i="16" s="1"/>
  <c r="BP31" i="16"/>
  <c r="BS31" i="16" s="1"/>
  <c r="BP23" i="16"/>
  <c r="BS23" i="16" s="1"/>
  <c r="BU38" i="16"/>
  <c r="BU18" i="17" s="1"/>
  <c r="CO20" i="16"/>
  <c r="CQ20" i="16" s="1"/>
  <c r="CC27" i="16"/>
  <c r="CI27" i="16" s="1"/>
  <c r="CB24" i="16"/>
  <c r="CH24" i="16" s="1"/>
  <c r="CB36" i="16"/>
  <c r="CH36" i="16" s="1"/>
  <c r="CF33" i="16"/>
  <c r="CL33" i="16" s="1"/>
  <c r="BQ30" i="16"/>
  <c r="BT30" i="16" s="1"/>
  <c r="BR23" i="16"/>
  <c r="BU23" i="16" s="1"/>
  <c r="CC28" i="16"/>
  <c r="CI28" i="16" s="1"/>
  <c r="CA28" i="16"/>
  <c r="CG28" i="16" s="1"/>
  <c r="CA27" i="16"/>
  <c r="CG27" i="16" s="1"/>
  <c r="CB28" i="16"/>
  <c r="CH28" i="16" s="1"/>
  <c r="CO36" i="16"/>
  <c r="AG38" i="16"/>
  <c r="CE20" i="16"/>
  <c r="CK20" i="16" s="1"/>
  <c r="CE27" i="16"/>
  <c r="CK27" i="16" s="1"/>
  <c r="CD27" i="16"/>
  <c r="CJ27" i="16" s="1"/>
  <c r="CD36" i="16"/>
  <c r="CJ36" i="16" s="1"/>
  <c r="CD28" i="16"/>
  <c r="CJ28" i="16" s="1"/>
  <c r="CP33" i="16"/>
  <c r="CR33" i="16" s="1"/>
  <c r="CO27" i="16"/>
  <c r="CB25" i="16"/>
  <c r="CH25" i="16" s="1"/>
  <c r="BP19" i="16"/>
  <c r="BS19" i="16" s="1"/>
  <c r="CO28" i="16"/>
  <c r="CQ28" i="16" s="1"/>
  <c r="BO18" i="17"/>
  <c r="CE28" i="16"/>
  <c r="CK28" i="16" s="1"/>
  <c r="BR22" i="16"/>
  <c r="BU22" i="16" s="1"/>
  <c r="CR34" i="16"/>
  <c r="CC20" i="16"/>
  <c r="CI20" i="16" s="1"/>
  <c r="CF20" i="16"/>
  <c r="CL20" i="16" s="1"/>
  <c r="CB32" i="16"/>
  <c r="CH32" i="16" s="1"/>
  <c r="CF28" i="16"/>
  <c r="CL28" i="16" s="1"/>
  <c r="BR19" i="16"/>
  <c r="BU19" i="16" s="1"/>
  <c r="BR35" i="16"/>
  <c r="BU35" i="16" s="1"/>
  <c r="CA24" i="16"/>
  <c r="CG24" i="16" s="1"/>
  <c r="CB32" i="15"/>
  <c r="CH32" i="15" s="1"/>
  <c r="CB24" i="15"/>
  <c r="CH24" i="15" s="1"/>
  <c r="CB31" i="15"/>
  <c r="CH31" i="15" s="1"/>
  <c r="CA23" i="15"/>
  <c r="CG23" i="15" s="1"/>
  <c r="CO32" i="15"/>
  <c r="BQ19" i="15"/>
  <c r="BT19" i="15" s="1"/>
  <c r="AF18" i="16"/>
  <c r="AG18" i="16" s="1"/>
  <c r="AG19" i="16" s="1"/>
  <c r="CA20" i="15"/>
  <c r="CG20" i="15" s="1"/>
  <c r="CD36" i="15"/>
  <c r="CJ36" i="15" s="1"/>
  <c r="CD32" i="15"/>
  <c r="CJ32" i="15" s="1"/>
  <c r="CD24" i="15"/>
  <c r="CJ24" i="15" s="1"/>
  <c r="CD31" i="15"/>
  <c r="CJ31" i="15" s="1"/>
  <c r="CC23" i="15"/>
  <c r="CI23" i="15" s="1"/>
  <c r="CC21" i="15"/>
  <c r="CI21" i="15" s="1"/>
  <c r="CE36" i="15"/>
  <c r="CK36" i="15" s="1"/>
  <c r="BP31" i="15"/>
  <c r="BS31" i="15" s="1"/>
  <c r="BR35" i="15"/>
  <c r="BU35" i="15" s="1"/>
  <c r="CC28" i="15"/>
  <c r="CI28" i="15" s="1"/>
  <c r="CF24" i="15"/>
  <c r="CL24" i="15" s="1"/>
  <c r="BR26" i="15"/>
  <c r="BU26" i="15" s="1"/>
  <c r="CA24" i="15"/>
  <c r="CG24" i="15" s="1"/>
  <c r="CP24" i="15"/>
  <c r="CR24" i="15" s="1"/>
  <c r="CO28" i="15"/>
  <c r="CC37" i="15"/>
  <c r="CI37" i="15" s="1"/>
  <c r="CA31" i="15"/>
  <c r="CG31" i="15" s="1"/>
  <c r="CB37" i="15"/>
  <c r="CH37" i="15" s="1"/>
  <c r="CF21" i="15"/>
  <c r="CL21" i="15" s="1"/>
  <c r="CC29" i="15"/>
  <c r="CI29" i="15" s="1"/>
  <c r="BP26" i="15"/>
  <c r="BS26" i="15" s="1"/>
  <c r="CA28" i="15"/>
  <c r="CG28" i="15" s="1"/>
  <c r="CE24" i="15"/>
  <c r="CK24" i="15" s="1"/>
  <c r="CP32" i="15"/>
  <c r="CE32" i="15"/>
  <c r="CK32" i="15" s="1"/>
  <c r="CC24" i="15"/>
  <c r="CI24" i="15" s="1"/>
  <c r="CB18" i="16"/>
  <c r="CP29" i="15"/>
  <c r="CE37" i="15"/>
  <c r="CK37" i="15" s="1"/>
  <c r="CC31" i="15"/>
  <c r="CI31" i="15" s="1"/>
  <c r="CD37" i="15"/>
  <c r="CJ37" i="15" s="1"/>
  <c r="CB23" i="15"/>
  <c r="CH23" i="15" s="1"/>
  <c r="CB20" i="15"/>
  <c r="CH20" i="15" s="1"/>
  <c r="CA29" i="15"/>
  <c r="CG29" i="15" s="1"/>
  <c r="CE28" i="15"/>
  <c r="CK28" i="15" s="1"/>
  <c r="BR31" i="15"/>
  <c r="BU31" i="15" s="1"/>
  <c r="CF32" i="15"/>
  <c r="CL32" i="15" s="1"/>
  <c r="CA32" i="15"/>
  <c r="CG32" i="15" s="1"/>
  <c r="BP27" i="15"/>
  <c r="BS27" i="15" s="1"/>
  <c r="CO29" i="15"/>
  <c r="CO23" i="15"/>
  <c r="BP34" i="15"/>
  <c r="BS34" i="15" s="1"/>
  <c r="CD29" i="15"/>
  <c r="CJ29" i="15" s="1"/>
  <c r="CD20" i="15"/>
  <c r="CJ20" i="15" s="1"/>
  <c r="BR19" i="15"/>
  <c r="BU19" i="15" s="1"/>
  <c r="CB27" i="12"/>
  <c r="CH27" i="12" s="1"/>
  <c r="CC28" i="12"/>
  <c r="CI28" i="12" s="1"/>
  <c r="CB28" i="12"/>
  <c r="CH28" i="12" s="1"/>
  <c r="CD20" i="12"/>
  <c r="CJ20" i="12" s="1"/>
  <c r="CA20" i="12"/>
  <c r="CG20" i="12" s="1"/>
  <c r="CA36" i="12"/>
  <c r="CG36" i="12" s="1"/>
  <c r="CO28" i="12"/>
  <c r="CD36" i="12"/>
  <c r="CJ36" i="12" s="1"/>
  <c r="CF28" i="12"/>
  <c r="CL28" i="12" s="1"/>
  <c r="CC20" i="12"/>
  <c r="CI20" i="12" s="1"/>
  <c r="CE36" i="12"/>
  <c r="CK36" i="12" s="1"/>
  <c r="CE28" i="12"/>
  <c r="CK28" i="12" s="1"/>
  <c r="BP23" i="12"/>
  <c r="BS23" i="12" s="1"/>
  <c r="CB36" i="12"/>
  <c r="CH36" i="12" s="1"/>
  <c r="CD28" i="12"/>
  <c r="CJ28" i="12" s="1"/>
  <c r="BR23" i="12"/>
  <c r="BU23" i="12" s="1"/>
  <c r="BR31" i="12"/>
  <c r="BU31" i="12" s="1"/>
  <c r="CF36" i="12"/>
  <c r="CL36" i="12" s="1"/>
  <c r="CD32" i="12"/>
  <c r="CJ32" i="12" s="1"/>
  <c r="CE20" i="12"/>
  <c r="CK20" i="12" s="1"/>
  <c r="BR35" i="12"/>
  <c r="BU35" i="12" s="1"/>
  <c r="CF20" i="12"/>
  <c r="CL20" i="12" s="1"/>
  <c r="CF32" i="12"/>
  <c r="CL32" i="12" s="1"/>
  <c r="BP31" i="12"/>
  <c r="BS31" i="12" s="1"/>
  <c r="Y31" i="17"/>
  <c r="Y23" i="17"/>
  <c r="Y27" i="17"/>
  <c r="Y29" i="17"/>
  <c r="Y32" i="17"/>
  <c r="Y24" i="17"/>
  <c r="Y19" i="17"/>
  <c r="Y21" i="17"/>
  <c r="Y30" i="17"/>
  <c r="Y33" i="17"/>
  <c r="Y25" i="17"/>
  <c r="Y34" i="17"/>
  <c r="Y26" i="17"/>
  <c r="Y35" i="17"/>
  <c r="Y36" i="17"/>
  <c r="Y28" i="17"/>
  <c r="Y20" i="17"/>
  <c r="Y37" i="17"/>
  <c r="Y38" i="17"/>
  <c r="Y22" i="17"/>
  <c r="Y35" i="22"/>
  <c r="Y27" i="22"/>
  <c r="Y19" i="22"/>
  <c r="Y25" i="22"/>
  <c r="Y36" i="22"/>
  <c r="Y28" i="22"/>
  <c r="Y20" i="22"/>
  <c r="Y37" i="22"/>
  <c r="Y29" i="22"/>
  <c r="Y21" i="22"/>
  <c r="Y38" i="22"/>
  <c r="Y30" i="22"/>
  <c r="Y22" i="22"/>
  <c r="Y31" i="22"/>
  <c r="Y23" i="22"/>
  <c r="Y32" i="22"/>
  <c r="Y24" i="22"/>
  <c r="Y33" i="22"/>
  <c r="Y34" i="22"/>
  <c r="Y26" i="22"/>
  <c r="Y35" i="20"/>
  <c r="Y27" i="20"/>
  <c r="Y19" i="20"/>
  <c r="Y36" i="20"/>
  <c r="Y28" i="20"/>
  <c r="Y20" i="20"/>
  <c r="Y24" i="20"/>
  <c r="Y37" i="20"/>
  <c r="Y29" i="20"/>
  <c r="Y21" i="20"/>
  <c r="Y26" i="20"/>
  <c r="Y38" i="20"/>
  <c r="Y30" i="20"/>
  <c r="Y22" i="20"/>
  <c r="Y31" i="20"/>
  <c r="Y23" i="20"/>
  <c r="Y32" i="20"/>
  <c r="Y33" i="20"/>
  <c r="Y25" i="20"/>
  <c r="Y34" i="20"/>
  <c r="Y35" i="16"/>
  <c r="Y27" i="16"/>
  <c r="Y19" i="16"/>
  <c r="Y32" i="16"/>
  <c r="Y36" i="16"/>
  <c r="Y28" i="16"/>
  <c r="Y20" i="16"/>
  <c r="Y26" i="16"/>
  <c r="Y37" i="16"/>
  <c r="Y29" i="16"/>
  <c r="Y21" i="16"/>
  <c r="Y25" i="16"/>
  <c r="Y34" i="16"/>
  <c r="Y38" i="16"/>
  <c r="Y30" i="16"/>
  <c r="Y22" i="16"/>
  <c r="Y31" i="16"/>
  <c r="Y23" i="16"/>
  <c r="Y24" i="16"/>
  <c r="Y33" i="16"/>
  <c r="Y35" i="12"/>
  <c r="Y27" i="12"/>
  <c r="Y19" i="12"/>
  <c r="Y32" i="12"/>
  <c r="Y36" i="12"/>
  <c r="Y28" i="12"/>
  <c r="Y20" i="12"/>
  <c r="Y24" i="12"/>
  <c r="Y34" i="12"/>
  <c r="Y37" i="12"/>
  <c r="Y29" i="12"/>
  <c r="Y21" i="12"/>
  <c r="Y33" i="12"/>
  <c r="Y26" i="12"/>
  <c r="Y38" i="12"/>
  <c r="Y30" i="12"/>
  <c r="Y22" i="12"/>
  <c r="Y31" i="12"/>
  <c r="Y23" i="12"/>
  <c r="Y25" i="12"/>
  <c r="Y31" i="15"/>
  <c r="Y23" i="15"/>
  <c r="Y29" i="15"/>
  <c r="Y30" i="15"/>
  <c r="Y32" i="15"/>
  <c r="Y24" i="15"/>
  <c r="Y36" i="15"/>
  <c r="Y21" i="15"/>
  <c r="Y33" i="15"/>
  <c r="Y25" i="15"/>
  <c r="Y20" i="15"/>
  <c r="Y34" i="15"/>
  <c r="Y26" i="15"/>
  <c r="Y35" i="15"/>
  <c r="Y27" i="15"/>
  <c r="Y19" i="15"/>
  <c r="Y28" i="15"/>
  <c r="Y37" i="15"/>
  <c r="Y38" i="15"/>
  <c r="Y22" i="15"/>
  <c r="Y31" i="23"/>
  <c r="Y23" i="23"/>
  <c r="Y32" i="23"/>
  <c r="Y24" i="23"/>
  <c r="Y33" i="23"/>
  <c r="Y25" i="23"/>
  <c r="Y21" i="23"/>
  <c r="Y34" i="23"/>
  <c r="Y26" i="23"/>
  <c r="Y35" i="23"/>
  <c r="Y27" i="23"/>
  <c r="Y19" i="23"/>
  <c r="Y36" i="23"/>
  <c r="Y28" i="23"/>
  <c r="Y20" i="23"/>
  <c r="Y37" i="23"/>
  <c r="Y29" i="23"/>
  <c r="Y38" i="23"/>
  <c r="Y30" i="23"/>
  <c r="Y22" i="23"/>
  <c r="AB27" i="21"/>
  <c r="Y31" i="21"/>
  <c r="Y23" i="21"/>
  <c r="Y28" i="21"/>
  <c r="Y32" i="21"/>
  <c r="Y24" i="21"/>
  <c r="Y37" i="21"/>
  <c r="Y38" i="21"/>
  <c r="Y33" i="21"/>
  <c r="Y25" i="21"/>
  <c r="Y34" i="21"/>
  <c r="Y26" i="21"/>
  <c r="Y35" i="21"/>
  <c r="Y27" i="21"/>
  <c r="Y19" i="21"/>
  <c r="Y36" i="21"/>
  <c r="Y20" i="21"/>
  <c r="Y29" i="21"/>
  <c r="Y21" i="21"/>
  <c r="Y30" i="21"/>
  <c r="Y22" i="21"/>
  <c r="Y31" i="19"/>
  <c r="Y23" i="19"/>
  <c r="Y30" i="19"/>
  <c r="Y32" i="19"/>
  <c r="Y24" i="19"/>
  <c r="Y33" i="19"/>
  <c r="Y25" i="19"/>
  <c r="Y20" i="19"/>
  <c r="Y34" i="19"/>
  <c r="Y26" i="19"/>
  <c r="Y35" i="19"/>
  <c r="Y27" i="19"/>
  <c r="Y19" i="19"/>
  <c r="Y36" i="19"/>
  <c r="Y28" i="19"/>
  <c r="Y37" i="19"/>
  <c r="Y29" i="19"/>
  <c r="Y21" i="19"/>
  <c r="Y38" i="19"/>
  <c r="Y22" i="19"/>
  <c r="Y35" i="18"/>
  <c r="Y27" i="18"/>
  <c r="Y19" i="18"/>
  <c r="Y36" i="18"/>
  <c r="Y28" i="18"/>
  <c r="Y20" i="18"/>
  <c r="Y37" i="18"/>
  <c r="Y29" i="18"/>
  <c r="Y21" i="18"/>
  <c r="Y23" i="18"/>
  <c r="Y25" i="18"/>
  <c r="Y38" i="18"/>
  <c r="Y30" i="18"/>
  <c r="Y22" i="18"/>
  <c r="Y31" i="18"/>
  <c r="Y32" i="18"/>
  <c r="Y24" i="18"/>
  <c r="Y33" i="18"/>
  <c r="Y34" i="18"/>
  <c r="Y26" i="18"/>
  <c r="BR20" i="1"/>
  <c r="BU20" i="1" s="1"/>
  <c r="CA33" i="1"/>
  <c r="CG33" i="1" s="1"/>
  <c r="BP28" i="1"/>
  <c r="BS28" i="1" s="1"/>
  <c r="T33" i="1"/>
  <c r="L33" i="1" s="1"/>
  <c r="N33" i="1" s="1"/>
  <c r="T25" i="1"/>
  <c r="L25" i="1" s="1"/>
  <c r="N25" i="1" s="1"/>
  <c r="T27" i="1"/>
  <c r="L27" i="1" s="1"/>
  <c r="N27" i="1" s="1"/>
  <c r="T35" i="1"/>
  <c r="L35" i="1" s="1"/>
  <c r="N35" i="1" s="1"/>
  <c r="T29" i="1"/>
  <c r="L29" i="1" s="1"/>
  <c r="N29" i="1" s="1"/>
  <c r="T21" i="1"/>
  <c r="L21" i="1" s="1"/>
  <c r="N21" i="1" s="1"/>
  <c r="T19" i="1"/>
  <c r="CE27" i="1"/>
  <c r="CK27" i="1" s="1"/>
  <c r="CE35" i="1"/>
  <c r="CK35" i="1" s="1"/>
  <c r="BP30" i="1"/>
  <c r="BS30" i="1" s="1"/>
  <c r="CA27" i="1"/>
  <c r="CG27" i="1" s="1"/>
  <c r="BO18" i="12"/>
  <c r="BQ30" i="1"/>
  <c r="BT30" i="1" s="1"/>
  <c r="CA35" i="1"/>
  <c r="CG35" i="1" s="1"/>
  <c r="CF35" i="1"/>
  <c r="CL35" i="1" s="1"/>
  <c r="CE19" i="1"/>
  <c r="CK19" i="1" s="1"/>
  <c r="BQ36" i="12"/>
  <c r="BT36" i="12" s="1"/>
  <c r="BP38" i="12"/>
  <c r="BP18" i="15" s="1"/>
  <c r="CE35" i="12"/>
  <c r="CK35" i="12" s="1"/>
  <c r="CB32" i="12"/>
  <c r="CH32" i="12" s="1"/>
  <c r="CF24" i="12"/>
  <c r="CL24" i="12" s="1"/>
  <c r="BR33" i="12"/>
  <c r="BU33" i="12" s="1"/>
  <c r="CC24" i="12"/>
  <c r="CI24" i="12" s="1"/>
  <c r="CB38" i="12"/>
  <c r="CH38" i="12" s="1"/>
  <c r="CH18" i="15" s="1"/>
  <c r="BQ38" i="12"/>
  <c r="BQ18" i="15" s="1"/>
  <c r="BP35" i="12"/>
  <c r="BS35" i="12" s="1"/>
  <c r="CA24" i="12"/>
  <c r="CG24" i="12" s="1"/>
  <c r="BR22" i="12"/>
  <c r="BU22" i="12" s="1"/>
  <c r="CB24" i="12"/>
  <c r="CH24" i="12" s="1"/>
  <c r="CA30" i="12"/>
  <c r="CG30" i="12" s="1"/>
  <c r="CE24" i="12"/>
  <c r="CK24" i="12" s="1"/>
  <c r="BQ30" i="12"/>
  <c r="BT30" i="12" s="1"/>
  <c r="CD30" i="12"/>
  <c r="CJ30" i="12" s="1"/>
  <c r="BP25" i="12"/>
  <c r="BS25" i="12" s="1"/>
  <c r="CE33" i="12"/>
  <c r="CK33" i="12" s="1"/>
  <c r="CF30" i="12"/>
  <c r="CL30" i="12" s="1"/>
  <c r="CB29" i="12"/>
  <c r="CH29" i="12" s="1"/>
  <c r="CE27" i="12"/>
  <c r="CK27" i="12" s="1"/>
  <c r="CE37" i="12"/>
  <c r="CK37" i="12" s="1"/>
  <c r="CC35" i="12"/>
  <c r="CI35" i="12" s="1"/>
  <c r="CA33" i="12"/>
  <c r="CG33" i="12" s="1"/>
  <c r="CB30" i="12"/>
  <c r="CH30" i="12" s="1"/>
  <c r="CF35" i="12"/>
  <c r="CL35" i="12" s="1"/>
  <c r="CD22" i="12"/>
  <c r="CJ22" i="12" s="1"/>
  <c r="CE22" i="12"/>
  <c r="CK22" i="12" s="1"/>
  <c r="CB25" i="12"/>
  <c r="CH25" i="12" s="1"/>
  <c r="CD38" i="12"/>
  <c r="CD33" i="12"/>
  <c r="CJ33" i="12" s="1"/>
  <c r="CC25" i="12"/>
  <c r="CI25" i="12" s="1"/>
  <c r="BP28" i="12"/>
  <c r="BS28" i="12" s="1"/>
  <c r="CF38" i="12"/>
  <c r="CF18" i="15" s="1"/>
  <c r="CF37" i="12"/>
  <c r="CL37" i="12" s="1"/>
  <c r="CF33" i="12"/>
  <c r="CL33" i="12" s="1"/>
  <c r="CD29" i="12"/>
  <c r="CJ29" i="12" s="1"/>
  <c r="CD21" i="12"/>
  <c r="CJ21" i="12" s="1"/>
  <c r="BP36" i="12"/>
  <c r="BS36" i="12" s="1"/>
  <c r="CD25" i="12"/>
  <c r="CJ25" i="12" s="1"/>
  <c r="CA25" i="12"/>
  <c r="CG25" i="12" s="1"/>
  <c r="BR28" i="12"/>
  <c r="BU28" i="12" s="1"/>
  <c r="CC21" i="12"/>
  <c r="CI21" i="12" s="1"/>
  <c r="BP24" i="12"/>
  <c r="BS24" i="12" s="1"/>
  <c r="CA27" i="12"/>
  <c r="CG27" i="12" s="1"/>
  <c r="BQ20" i="12"/>
  <c r="BT20" i="12" s="1"/>
  <c r="CA37" i="12"/>
  <c r="CG37" i="12" s="1"/>
  <c r="CB35" i="12"/>
  <c r="CH35" i="12" s="1"/>
  <c r="CB22" i="12"/>
  <c r="CH22" i="12" s="1"/>
  <c r="CA22" i="12"/>
  <c r="CG22" i="12" s="1"/>
  <c r="CE38" i="12"/>
  <c r="BP33" i="12"/>
  <c r="BS33" i="12" s="1"/>
  <c r="CC38" i="12"/>
  <c r="CC30" i="12"/>
  <c r="CI30" i="12" s="1"/>
  <c r="CB33" i="12"/>
  <c r="CH33" i="12" s="1"/>
  <c r="CE25" i="12"/>
  <c r="CK25" i="12" s="1"/>
  <c r="CA38" i="12"/>
  <c r="BO18" i="15"/>
  <c r="BR24" i="12"/>
  <c r="BU24" i="12" s="1"/>
  <c r="CC27" i="12"/>
  <c r="CI27" i="12" s="1"/>
  <c r="BQ22" i="12"/>
  <c r="BT22" i="12" s="1"/>
  <c r="CA35" i="12"/>
  <c r="CG35" i="12" s="1"/>
  <c r="BP30" i="12"/>
  <c r="BS30" i="12" s="1"/>
  <c r="BR20" i="12"/>
  <c r="BU20" i="12" s="1"/>
  <c r="CB19" i="12"/>
  <c r="CH19" i="12" s="1"/>
  <c r="CF19" i="12"/>
  <c r="CL19" i="12" s="1"/>
  <c r="BR19" i="12"/>
  <c r="BU19" i="12" s="1"/>
  <c r="BP19" i="12"/>
  <c r="BS19" i="12" s="1"/>
  <c r="CE19" i="12"/>
  <c r="CK19" i="12" s="1"/>
  <c r="CC19" i="12"/>
  <c r="CI19" i="12" s="1"/>
  <c r="CD19" i="12"/>
  <c r="CJ19" i="12" s="1"/>
  <c r="AG18" i="12"/>
  <c r="AG19" i="12" s="1"/>
  <c r="CD31" i="1"/>
  <c r="CJ31" i="1" s="1"/>
  <c r="AB38" i="21"/>
  <c r="Z35" i="21"/>
  <c r="Z31" i="21"/>
  <c r="Z27" i="21"/>
  <c r="Z23" i="21"/>
  <c r="Z19" i="21"/>
  <c r="AD31" i="21"/>
  <c r="AD23" i="21"/>
  <c r="Z32" i="21"/>
  <c r="Z20" i="21"/>
  <c r="AD25" i="21"/>
  <c r="AD19" i="21"/>
  <c r="AA33" i="21"/>
  <c r="AD28" i="21"/>
  <c r="Z38" i="21"/>
  <c r="Z22" i="21"/>
  <c r="AD37" i="21"/>
  <c r="AA35" i="21"/>
  <c r="AA31" i="21"/>
  <c r="AA27" i="21"/>
  <c r="AA23" i="21"/>
  <c r="AA19" i="21"/>
  <c r="AD32" i="21"/>
  <c r="AD24" i="21"/>
  <c r="Z36" i="21"/>
  <c r="Z24" i="21"/>
  <c r="AD33" i="21"/>
  <c r="AA25" i="21"/>
  <c r="AD20" i="21"/>
  <c r="Z30" i="21"/>
  <c r="AD21" i="21"/>
  <c r="AA36" i="21"/>
  <c r="AA32" i="21"/>
  <c r="AA28" i="21"/>
  <c r="AA24" i="21"/>
  <c r="AA20" i="21"/>
  <c r="AD34" i="21"/>
  <c r="AD26" i="21"/>
  <c r="Z37" i="21"/>
  <c r="Z33" i="21"/>
  <c r="Z29" i="21"/>
  <c r="Z25" i="21"/>
  <c r="Z21" i="21"/>
  <c r="AD27" i="21"/>
  <c r="AA29" i="21"/>
  <c r="AD36" i="21"/>
  <c r="Z34" i="21"/>
  <c r="AA38" i="21"/>
  <c r="AA34" i="21"/>
  <c r="AA30" i="21"/>
  <c r="AA26" i="21"/>
  <c r="AA22" i="21"/>
  <c r="AD38" i="21"/>
  <c r="AD30" i="21"/>
  <c r="AD22" i="21"/>
  <c r="Z28" i="21"/>
  <c r="AD35" i="21"/>
  <c r="AA37" i="21"/>
  <c r="AA21" i="21"/>
  <c r="Z26" i="21"/>
  <c r="AD29" i="21"/>
  <c r="AC19" i="12"/>
  <c r="Z35" i="12"/>
  <c r="Z31" i="12"/>
  <c r="Z27" i="12"/>
  <c r="Z23" i="12"/>
  <c r="Z19" i="12"/>
  <c r="AD35" i="12"/>
  <c r="AD27" i="12"/>
  <c r="AD19" i="12"/>
  <c r="Z28" i="12"/>
  <c r="AD21" i="12"/>
  <c r="Z29" i="12"/>
  <c r="AA29" i="12"/>
  <c r="Z30" i="12"/>
  <c r="AA35" i="12"/>
  <c r="AA31" i="12"/>
  <c r="AA27" i="12"/>
  <c r="AA23" i="12"/>
  <c r="AA19" i="12"/>
  <c r="AD36" i="12"/>
  <c r="AD28" i="12"/>
  <c r="AD20" i="12"/>
  <c r="Z32" i="12"/>
  <c r="Z20" i="12"/>
  <c r="AD29" i="12"/>
  <c r="Z25" i="12"/>
  <c r="AD31" i="12"/>
  <c r="AA37" i="12"/>
  <c r="AA21" i="12"/>
  <c r="AD32" i="12"/>
  <c r="Z38" i="12"/>
  <c r="Z22" i="12"/>
  <c r="AD33" i="12"/>
  <c r="AA36" i="12"/>
  <c r="AA32" i="12"/>
  <c r="AA28" i="12"/>
  <c r="AA24" i="12"/>
  <c r="AA20" i="12"/>
  <c r="AD38" i="12"/>
  <c r="AD30" i="12"/>
  <c r="AD22" i="12"/>
  <c r="Z37" i="12"/>
  <c r="Z21" i="12"/>
  <c r="AA25" i="12"/>
  <c r="Z34" i="12"/>
  <c r="AD25" i="12"/>
  <c r="AA38" i="12"/>
  <c r="AA34" i="12"/>
  <c r="AA30" i="12"/>
  <c r="AA26" i="12"/>
  <c r="AA22" i="12"/>
  <c r="AD34" i="12"/>
  <c r="AD26" i="12"/>
  <c r="Z36" i="12"/>
  <c r="Z24" i="12"/>
  <c r="AD37" i="12"/>
  <c r="Z33" i="12"/>
  <c r="AD23" i="12"/>
  <c r="AA33" i="12"/>
  <c r="AD24" i="12"/>
  <c r="Z26" i="12"/>
  <c r="AC31" i="16"/>
  <c r="Z35" i="16"/>
  <c r="Z31" i="16"/>
  <c r="Z27" i="16"/>
  <c r="Z23" i="16"/>
  <c r="Z19" i="16"/>
  <c r="AD35" i="16"/>
  <c r="AD27" i="16"/>
  <c r="AD19" i="16"/>
  <c r="Z36" i="16"/>
  <c r="Z24" i="16"/>
  <c r="AD29" i="16"/>
  <c r="AD31" i="16"/>
  <c r="AA37" i="16"/>
  <c r="AA21" i="16"/>
  <c r="AD32" i="16"/>
  <c r="Z26" i="16"/>
  <c r="AA35" i="16"/>
  <c r="AA31" i="16"/>
  <c r="AA27" i="16"/>
  <c r="AA23" i="16"/>
  <c r="AA19" i="16"/>
  <c r="AD36" i="16"/>
  <c r="AD28" i="16"/>
  <c r="AD20" i="16"/>
  <c r="Z28" i="16"/>
  <c r="AD37" i="16"/>
  <c r="AD23" i="16"/>
  <c r="AA29" i="16"/>
  <c r="AD24" i="16"/>
  <c r="Z34" i="16"/>
  <c r="AD25" i="16"/>
  <c r="AA36" i="16"/>
  <c r="AA32" i="16"/>
  <c r="AA28" i="16"/>
  <c r="AA24" i="16"/>
  <c r="AA20" i="16"/>
  <c r="AD38" i="16"/>
  <c r="AD30" i="16"/>
  <c r="AD22" i="16"/>
  <c r="Z37" i="16"/>
  <c r="Z33" i="16"/>
  <c r="Z29" i="16"/>
  <c r="Z25" i="16"/>
  <c r="Z21" i="16"/>
  <c r="AA33" i="16"/>
  <c r="Z38" i="16"/>
  <c r="Z22" i="16"/>
  <c r="AA38" i="16"/>
  <c r="AA34" i="16"/>
  <c r="AA30" i="16"/>
  <c r="AA26" i="16"/>
  <c r="AA22" i="16"/>
  <c r="AD34" i="16"/>
  <c r="AD26" i="16"/>
  <c r="Z32" i="16"/>
  <c r="Z20" i="16"/>
  <c r="AD21" i="16"/>
  <c r="AA25" i="16"/>
  <c r="Z30" i="16"/>
  <c r="AD33" i="16"/>
  <c r="AC38" i="19"/>
  <c r="Z35" i="19"/>
  <c r="Z31" i="19"/>
  <c r="Z27" i="19"/>
  <c r="Z23" i="19"/>
  <c r="Z19" i="19"/>
  <c r="AD31" i="19"/>
  <c r="AD23" i="19"/>
  <c r="Z36" i="19"/>
  <c r="Z24" i="19"/>
  <c r="AD27" i="19"/>
  <c r="AA25" i="19"/>
  <c r="AD36" i="19"/>
  <c r="Z30" i="19"/>
  <c r="AA35" i="19"/>
  <c r="AA31" i="19"/>
  <c r="AA27" i="19"/>
  <c r="AA23" i="19"/>
  <c r="AA19" i="19"/>
  <c r="AD32" i="19"/>
  <c r="AD24" i="19"/>
  <c r="Z28" i="19"/>
  <c r="AD25" i="19"/>
  <c r="AD19" i="19"/>
  <c r="AA33" i="19"/>
  <c r="AD28" i="19"/>
  <c r="Z38" i="19"/>
  <c r="Z22" i="19"/>
  <c r="AD29" i="19"/>
  <c r="AA36" i="19"/>
  <c r="AA32" i="19"/>
  <c r="AA28" i="19"/>
  <c r="AA24" i="19"/>
  <c r="AA20" i="19"/>
  <c r="AD34" i="19"/>
  <c r="AD26" i="19"/>
  <c r="Z37" i="19"/>
  <c r="Z33" i="19"/>
  <c r="Z29" i="19"/>
  <c r="Z25" i="19"/>
  <c r="Z21" i="19"/>
  <c r="AD35" i="19"/>
  <c r="AA37" i="19"/>
  <c r="AA21" i="19"/>
  <c r="Z26" i="19"/>
  <c r="AD21" i="19"/>
  <c r="AA38" i="19"/>
  <c r="AA34" i="19"/>
  <c r="AA30" i="19"/>
  <c r="AA26" i="19"/>
  <c r="AA22" i="19"/>
  <c r="AD38" i="19"/>
  <c r="AD30" i="19"/>
  <c r="AD22" i="19"/>
  <c r="Z32" i="19"/>
  <c r="Z20" i="19"/>
  <c r="AD33" i="19"/>
  <c r="AA29" i="19"/>
  <c r="AD20" i="19"/>
  <c r="Z34" i="19"/>
  <c r="AD37" i="19"/>
  <c r="AB31" i="15"/>
  <c r="Z35" i="15"/>
  <c r="Z31" i="15"/>
  <c r="Z27" i="15"/>
  <c r="Z23" i="15"/>
  <c r="Z19" i="15"/>
  <c r="AD31" i="15"/>
  <c r="AD23" i="15"/>
  <c r="Z32" i="15"/>
  <c r="Z20" i="15"/>
  <c r="AD25" i="15"/>
  <c r="AD27" i="15"/>
  <c r="AA25" i="15"/>
  <c r="AD20" i="15"/>
  <c r="Z26" i="15"/>
  <c r="AD29" i="15"/>
  <c r="AA35" i="15"/>
  <c r="AA31" i="15"/>
  <c r="AA27" i="15"/>
  <c r="AA23" i="15"/>
  <c r="AA19" i="15"/>
  <c r="AD32" i="15"/>
  <c r="AD24" i="15"/>
  <c r="Z36" i="15"/>
  <c r="Z24" i="15"/>
  <c r="AD33" i="15"/>
  <c r="AA33" i="15"/>
  <c r="Z38" i="15"/>
  <c r="AA36" i="15"/>
  <c r="AA32" i="15"/>
  <c r="AA28" i="15"/>
  <c r="AA24" i="15"/>
  <c r="AA20" i="15"/>
  <c r="AD34" i="15"/>
  <c r="AD26" i="15"/>
  <c r="Z37" i="15"/>
  <c r="Z33" i="15"/>
  <c r="Z29" i="15"/>
  <c r="Z25" i="15"/>
  <c r="Z21" i="15"/>
  <c r="AD19" i="15"/>
  <c r="AA37" i="15"/>
  <c r="AA21" i="15"/>
  <c r="AD28" i="15"/>
  <c r="Z30" i="15"/>
  <c r="AD37" i="15"/>
  <c r="AA38" i="15"/>
  <c r="AA34" i="15"/>
  <c r="AA30" i="15"/>
  <c r="AA26" i="15"/>
  <c r="AA22" i="15"/>
  <c r="AD38" i="15"/>
  <c r="AD30" i="15"/>
  <c r="AD22" i="15"/>
  <c r="Z28" i="15"/>
  <c r="AD35" i="15"/>
  <c r="AA29" i="15"/>
  <c r="AD36" i="15"/>
  <c r="Z34" i="15"/>
  <c r="Z22" i="15"/>
  <c r="AD21" i="15"/>
  <c r="AB35" i="23"/>
  <c r="Z35" i="23"/>
  <c r="Z31" i="23"/>
  <c r="Z27" i="23"/>
  <c r="Z23" i="23"/>
  <c r="Z19" i="23"/>
  <c r="AD31" i="23"/>
  <c r="AD23" i="23"/>
  <c r="Z32" i="23"/>
  <c r="AD33" i="23"/>
  <c r="AA33" i="23"/>
  <c r="AA21" i="23"/>
  <c r="AD20" i="23"/>
  <c r="Z34" i="23"/>
  <c r="AD29" i="23"/>
  <c r="AA35" i="23"/>
  <c r="AA31" i="23"/>
  <c r="AA27" i="23"/>
  <c r="AA23" i="23"/>
  <c r="AA19" i="23"/>
  <c r="AD32" i="23"/>
  <c r="AD24" i="23"/>
  <c r="Z36" i="23"/>
  <c r="AA37" i="23"/>
  <c r="Z30" i="23"/>
  <c r="Z22" i="23"/>
  <c r="AA36" i="23"/>
  <c r="AA32" i="23"/>
  <c r="AA28" i="23"/>
  <c r="AA24" i="23"/>
  <c r="AA20" i="23"/>
  <c r="AD34" i="23"/>
  <c r="AD26" i="23"/>
  <c r="Z37" i="23"/>
  <c r="Z33" i="23"/>
  <c r="Z29" i="23"/>
  <c r="Z25" i="23"/>
  <c r="Z21" i="23"/>
  <c r="AD35" i="23"/>
  <c r="AD27" i="23"/>
  <c r="AD19" i="23"/>
  <c r="AA25" i="23"/>
  <c r="AD28" i="23"/>
  <c r="Z38" i="23"/>
  <c r="AD37" i="23"/>
  <c r="AA38" i="23"/>
  <c r="AA34" i="23"/>
  <c r="AA30" i="23"/>
  <c r="AA26" i="23"/>
  <c r="AA22" i="23"/>
  <c r="AD38" i="23"/>
  <c r="AD30" i="23"/>
  <c r="AD22" i="23"/>
  <c r="Z28" i="23"/>
  <c r="Z24" i="23"/>
  <c r="Z20" i="23"/>
  <c r="AD25" i="23"/>
  <c r="AA29" i="23"/>
  <c r="AD36" i="23"/>
  <c r="Z26" i="23"/>
  <c r="AD21" i="23"/>
  <c r="AC19" i="22"/>
  <c r="Z35" i="22"/>
  <c r="Z31" i="22"/>
  <c r="Z27" i="22"/>
  <c r="Z23" i="22"/>
  <c r="Z19" i="22"/>
  <c r="AD35" i="22"/>
  <c r="AD27" i="22"/>
  <c r="AD19" i="22"/>
  <c r="Z36" i="22"/>
  <c r="Z24" i="22"/>
  <c r="AD29" i="22"/>
  <c r="AD31" i="22"/>
  <c r="AA29" i="22"/>
  <c r="Z34" i="22"/>
  <c r="AA35" i="22"/>
  <c r="AA31" i="22"/>
  <c r="AA27" i="22"/>
  <c r="AA23" i="22"/>
  <c r="AA19" i="22"/>
  <c r="AD36" i="22"/>
  <c r="AD28" i="22"/>
  <c r="AD20" i="22"/>
  <c r="Z28" i="22"/>
  <c r="AD37" i="22"/>
  <c r="AD23" i="22"/>
  <c r="AA37" i="22"/>
  <c r="AA21" i="22"/>
  <c r="AD32" i="22"/>
  <c r="Z26" i="22"/>
  <c r="AD33" i="22"/>
  <c r="AA36" i="22"/>
  <c r="AA32" i="22"/>
  <c r="AA28" i="22"/>
  <c r="AA24" i="22"/>
  <c r="AA20" i="22"/>
  <c r="AD38" i="22"/>
  <c r="AD30" i="22"/>
  <c r="AD22" i="22"/>
  <c r="Z37" i="22"/>
  <c r="Z33" i="22"/>
  <c r="Z29" i="22"/>
  <c r="Z25" i="22"/>
  <c r="Z21" i="22"/>
  <c r="AA25" i="22"/>
  <c r="Z30" i="22"/>
  <c r="AD25" i="22"/>
  <c r="AA38" i="22"/>
  <c r="AA34" i="22"/>
  <c r="AA30" i="22"/>
  <c r="AA26" i="22"/>
  <c r="AA22" i="22"/>
  <c r="AD34" i="22"/>
  <c r="AD26" i="22"/>
  <c r="Z32" i="22"/>
  <c r="Z20" i="22"/>
  <c r="AD21" i="22"/>
  <c r="AA33" i="22"/>
  <c r="AD24" i="22"/>
  <c r="Z38" i="22"/>
  <c r="Z22" i="22"/>
  <c r="AB35" i="17"/>
  <c r="Z35" i="17"/>
  <c r="Z31" i="17"/>
  <c r="Z27" i="17"/>
  <c r="Z23" i="17"/>
  <c r="Z19" i="17"/>
  <c r="AD31" i="17"/>
  <c r="AD23" i="17"/>
  <c r="Z28" i="17"/>
  <c r="AD33" i="17"/>
  <c r="AA33" i="17"/>
  <c r="Z38" i="17"/>
  <c r="Z22" i="17"/>
  <c r="AD21" i="17"/>
  <c r="AA35" i="17"/>
  <c r="AA31" i="17"/>
  <c r="AA27" i="17"/>
  <c r="AA23" i="17"/>
  <c r="AA19" i="17"/>
  <c r="AD32" i="17"/>
  <c r="AD24" i="17"/>
  <c r="Z32" i="17"/>
  <c r="Z20" i="17"/>
  <c r="AD35" i="17"/>
  <c r="AA25" i="17"/>
  <c r="AD36" i="17"/>
  <c r="Z30" i="17"/>
  <c r="AD37" i="17"/>
  <c r="AA36" i="17"/>
  <c r="AA32" i="17"/>
  <c r="AA28" i="17"/>
  <c r="AA24" i="17"/>
  <c r="AA20" i="17"/>
  <c r="AD34" i="17"/>
  <c r="AD26" i="17"/>
  <c r="Z37" i="17"/>
  <c r="Z33" i="17"/>
  <c r="Z29" i="17"/>
  <c r="Z25" i="17"/>
  <c r="Z21" i="17"/>
  <c r="AD27" i="17"/>
  <c r="AA29" i="17"/>
  <c r="AD20" i="17"/>
  <c r="Z34" i="17"/>
  <c r="AD29" i="17"/>
  <c r="AA38" i="17"/>
  <c r="AA34" i="17"/>
  <c r="AA30" i="17"/>
  <c r="AA26" i="17"/>
  <c r="AA22" i="17"/>
  <c r="AD38" i="17"/>
  <c r="AD30" i="17"/>
  <c r="AD22" i="17"/>
  <c r="Z36" i="17"/>
  <c r="Z24" i="17"/>
  <c r="AD25" i="17"/>
  <c r="AD19" i="17"/>
  <c r="AA37" i="17"/>
  <c r="AA21" i="17"/>
  <c r="AD28" i="17"/>
  <c r="Z26" i="17"/>
  <c r="AE29" i="20"/>
  <c r="Z35" i="20"/>
  <c r="Z31" i="20"/>
  <c r="Z27" i="20"/>
  <c r="Z23" i="20"/>
  <c r="Z19" i="20"/>
  <c r="AD35" i="20"/>
  <c r="AD27" i="20"/>
  <c r="AD19" i="20"/>
  <c r="Z28" i="20"/>
  <c r="AD21" i="20"/>
  <c r="AA37" i="20"/>
  <c r="AA21" i="20"/>
  <c r="Z26" i="20"/>
  <c r="AD25" i="20"/>
  <c r="AA35" i="20"/>
  <c r="AA31" i="20"/>
  <c r="AA27" i="20"/>
  <c r="AA23" i="20"/>
  <c r="AA19" i="20"/>
  <c r="AD36" i="20"/>
  <c r="AD28" i="20"/>
  <c r="AD20" i="20"/>
  <c r="Z32" i="20"/>
  <c r="Z20" i="20"/>
  <c r="AD29" i="20"/>
  <c r="AD31" i="20"/>
  <c r="AA29" i="20"/>
  <c r="Z34" i="20"/>
  <c r="AA36" i="20"/>
  <c r="AA32" i="20"/>
  <c r="AA28" i="20"/>
  <c r="AA24" i="20"/>
  <c r="AA20" i="20"/>
  <c r="AD38" i="20"/>
  <c r="AD30" i="20"/>
  <c r="AD22" i="20"/>
  <c r="Z37" i="20"/>
  <c r="Z33" i="20"/>
  <c r="Z29" i="20"/>
  <c r="Z25" i="20"/>
  <c r="Z21" i="20"/>
  <c r="AA33" i="20"/>
  <c r="AD24" i="20"/>
  <c r="Z38" i="20"/>
  <c r="Z22" i="20"/>
  <c r="AD33" i="20"/>
  <c r="AA38" i="20"/>
  <c r="AA34" i="20"/>
  <c r="AA30" i="20"/>
  <c r="AA26" i="20"/>
  <c r="AA22" i="20"/>
  <c r="AD34" i="20"/>
  <c r="AD26" i="20"/>
  <c r="Z36" i="20"/>
  <c r="Z24" i="20"/>
  <c r="AD37" i="20"/>
  <c r="AD23" i="20"/>
  <c r="AA25" i="20"/>
  <c r="AD32" i="20"/>
  <c r="Z30" i="20"/>
  <c r="AE25" i="18"/>
  <c r="Z35" i="18"/>
  <c r="Z31" i="18"/>
  <c r="Z27" i="18"/>
  <c r="Z23" i="18"/>
  <c r="Z19" i="18"/>
  <c r="AD35" i="18"/>
  <c r="AD27" i="18"/>
  <c r="AD19" i="18"/>
  <c r="Z32" i="18"/>
  <c r="Z20" i="18"/>
  <c r="AD37" i="18"/>
  <c r="AD23" i="18"/>
  <c r="AA29" i="18"/>
  <c r="AD24" i="18"/>
  <c r="Z34" i="18"/>
  <c r="AD33" i="18"/>
  <c r="AA35" i="18"/>
  <c r="AA31" i="18"/>
  <c r="AA27" i="18"/>
  <c r="AA23" i="18"/>
  <c r="AA19" i="18"/>
  <c r="AD36" i="18"/>
  <c r="AD28" i="18"/>
  <c r="AD20" i="18"/>
  <c r="Z36" i="18"/>
  <c r="Z24" i="18"/>
  <c r="AD21" i="18"/>
  <c r="AA37" i="18"/>
  <c r="AA21" i="18"/>
  <c r="Z26" i="18"/>
  <c r="AA36" i="18"/>
  <c r="AA32" i="18"/>
  <c r="AA28" i="18"/>
  <c r="AA24" i="18"/>
  <c r="AA20" i="18"/>
  <c r="AD38" i="18"/>
  <c r="AD30" i="18"/>
  <c r="AD22" i="18"/>
  <c r="Z37" i="18"/>
  <c r="Z33" i="18"/>
  <c r="Z29" i="18"/>
  <c r="Z25" i="18"/>
  <c r="Z21" i="18"/>
  <c r="AA25" i="18"/>
  <c r="AD32" i="18"/>
  <c r="Z30" i="18"/>
  <c r="AA38" i="18"/>
  <c r="AA34" i="18"/>
  <c r="AA30" i="18"/>
  <c r="AA26" i="18"/>
  <c r="AA22" i="18"/>
  <c r="AD34" i="18"/>
  <c r="AD26" i="18"/>
  <c r="Z28" i="18"/>
  <c r="AD29" i="18"/>
  <c r="AD31" i="18"/>
  <c r="AA33" i="18"/>
  <c r="Z38" i="18"/>
  <c r="Z22" i="18"/>
  <c r="AD25" i="18"/>
  <c r="CA26" i="1"/>
  <c r="CG26" i="1" s="1"/>
  <c r="CB20" i="1"/>
  <c r="CH20" i="1" s="1"/>
  <c r="BP37" i="1"/>
  <c r="BS37" i="1" s="1"/>
  <c r="CB34" i="1"/>
  <c r="CH34" i="1" s="1"/>
  <c r="BQ32" i="1"/>
  <c r="BT32" i="1" s="1"/>
  <c r="CC34" i="1"/>
  <c r="CI34" i="1" s="1"/>
  <c r="BQ21" i="1"/>
  <c r="BT21" i="1" s="1"/>
  <c r="CF21" i="1"/>
  <c r="CL21" i="1" s="1"/>
  <c r="CC26" i="1"/>
  <c r="CI26" i="1" s="1"/>
  <c r="CB26" i="1"/>
  <c r="CH26" i="1" s="1"/>
  <c r="CE31" i="1"/>
  <c r="CK31" i="1" s="1"/>
  <c r="CA37" i="1"/>
  <c r="CG37" i="1" s="1"/>
  <c r="CB37" i="1"/>
  <c r="CH37" i="1" s="1"/>
  <c r="CB29" i="1"/>
  <c r="CH29" i="1" s="1"/>
  <c r="CE37" i="1"/>
  <c r="CK37" i="1" s="1"/>
  <c r="CE24" i="1"/>
  <c r="CK24" i="1" s="1"/>
  <c r="BQ27" i="1"/>
  <c r="BT27" i="1" s="1"/>
  <c r="CA31" i="1"/>
  <c r="CG31" i="1" s="1"/>
  <c r="BQ34" i="1"/>
  <c r="BT34" i="1" s="1"/>
  <c r="CC29" i="1"/>
  <c r="CI29" i="1" s="1"/>
  <c r="CE21" i="1"/>
  <c r="CK21" i="1" s="1"/>
  <c r="CF23" i="1"/>
  <c r="CL23" i="1" s="1"/>
  <c r="CD29" i="1"/>
  <c r="CJ29" i="1" s="1"/>
  <c r="BR26" i="1"/>
  <c r="BU26" i="1" s="1"/>
  <c r="CA20" i="1"/>
  <c r="CG20" i="1" s="1"/>
  <c r="CD28" i="1"/>
  <c r="CJ28" i="1" s="1"/>
  <c r="CE32" i="1"/>
  <c r="CK32" i="1" s="1"/>
  <c r="Q40" i="21"/>
  <c r="CB21" i="1"/>
  <c r="CH21" i="1" s="1"/>
  <c r="CA19" i="1"/>
  <c r="CG19" i="1" s="1"/>
  <c r="CD19" i="1"/>
  <c r="CJ19" i="1" s="1"/>
  <c r="CR30" i="17"/>
  <c r="CQ30" i="17"/>
  <c r="CN35" i="15"/>
  <c r="BV34" i="16"/>
  <c r="BW34" i="16" s="1"/>
  <c r="CN30" i="15"/>
  <c r="CR30" i="20"/>
  <c r="AE33" i="21"/>
  <c r="AC22" i="21"/>
  <c r="AE21" i="21"/>
  <c r="AB30" i="21"/>
  <c r="AC25" i="21"/>
  <c r="AE34" i="21"/>
  <c r="AE24" i="21"/>
  <c r="AB21" i="21"/>
  <c r="AB20" i="21"/>
  <c r="AB23" i="21"/>
  <c r="AC32" i="21"/>
  <c r="AC33" i="21"/>
  <c r="AE27" i="21"/>
  <c r="AB26" i="21"/>
  <c r="AE31" i="21"/>
  <c r="AC34" i="12"/>
  <c r="AE37" i="12"/>
  <c r="AB22" i="12"/>
  <c r="AC37" i="19"/>
  <c r="AE32" i="12"/>
  <c r="AB22" i="19"/>
  <c r="AE33" i="12"/>
  <c r="AE29" i="19"/>
  <c r="AE30" i="19"/>
  <c r="AE35" i="12"/>
  <c r="AC38" i="12"/>
  <c r="AB19" i="19"/>
  <c r="AB21" i="12"/>
  <c r="AC21" i="16"/>
  <c r="AC35" i="12"/>
  <c r="AB25" i="12"/>
  <c r="AE20" i="12"/>
  <c r="AC23" i="12"/>
  <c r="AB32" i="16"/>
  <c r="AB29" i="19"/>
  <c r="AB34" i="19"/>
  <c r="AC22" i="19"/>
  <c r="AC37" i="12"/>
  <c r="AB23" i="12"/>
  <c r="AB28" i="19"/>
  <c r="AE31" i="19"/>
  <c r="AB37" i="12"/>
  <c r="AB31" i="19"/>
  <c r="AE35" i="19"/>
  <c r="AB32" i="19"/>
  <c r="AC32" i="12"/>
  <c r="AC21" i="12"/>
  <c r="AE30" i="16"/>
  <c r="AE20" i="16"/>
  <c r="AE29" i="16"/>
  <c r="CR35" i="15"/>
  <c r="AG38" i="18"/>
  <c r="BP19" i="18"/>
  <c r="BS19" i="18" s="1"/>
  <c r="CF36" i="18"/>
  <c r="CL36" i="18" s="1"/>
  <c r="CF30" i="18"/>
  <c r="CL30" i="18" s="1"/>
  <c r="CF26" i="18"/>
  <c r="CL26" i="18" s="1"/>
  <c r="CB32" i="18"/>
  <c r="CH32" i="18" s="1"/>
  <c r="CP34" i="18"/>
  <c r="CD32" i="18"/>
  <c r="CJ32" i="18" s="1"/>
  <c r="CD30" i="18"/>
  <c r="CJ30" i="18" s="1"/>
  <c r="CP26" i="18"/>
  <c r="CF20" i="18"/>
  <c r="CL20" i="18" s="1"/>
  <c r="CC19" i="18"/>
  <c r="CI19" i="18" s="1"/>
  <c r="CC38" i="18"/>
  <c r="BR35" i="18"/>
  <c r="BU35" i="18" s="1"/>
  <c r="CO34" i="18"/>
  <c r="CQ34" i="18" s="1"/>
  <c r="BR33" i="18"/>
  <c r="BU33" i="18" s="1"/>
  <c r="CC32" i="18"/>
  <c r="CI32" i="18" s="1"/>
  <c r="CO32" i="18"/>
  <c r="BR31" i="18"/>
  <c r="BU31" i="18" s="1"/>
  <c r="CC30" i="18"/>
  <c r="CI30" i="18" s="1"/>
  <c r="CO30" i="18"/>
  <c r="CC28" i="18"/>
  <c r="CI28" i="18" s="1"/>
  <c r="BR27" i="18"/>
  <c r="BU27" i="18" s="1"/>
  <c r="CO26" i="18"/>
  <c r="CC24" i="18"/>
  <c r="CI24" i="18" s="1"/>
  <c r="CP19" i="18"/>
  <c r="CR19" i="18" s="1"/>
  <c r="CD19" i="18"/>
  <c r="CJ19" i="18" s="1"/>
  <c r="BP23" i="18"/>
  <c r="BS23" i="18" s="1"/>
  <c r="CE20" i="18"/>
  <c r="CK20" i="18" s="1"/>
  <c r="BR23" i="18"/>
  <c r="BU23" i="18" s="1"/>
  <c r="CO20" i="18"/>
  <c r="CR20" i="18" s="1"/>
  <c r="CR31" i="18"/>
  <c r="CQ30" i="19"/>
  <c r="CR30" i="19"/>
  <c r="BR27" i="19"/>
  <c r="BU27" i="19" s="1"/>
  <c r="CC30" i="19"/>
  <c r="CI30" i="19" s="1"/>
  <c r="BR31" i="19"/>
  <c r="BU31" i="19" s="1"/>
  <c r="CO32" i="19"/>
  <c r="CA26" i="19"/>
  <c r="CG26" i="19" s="1"/>
  <c r="CO26" i="19"/>
  <c r="CA30" i="19"/>
  <c r="CG30" i="19" s="1"/>
  <c r="BP31" i="19"/>
  <c r="BS31" i="19" s="1"/>
  <c r="CE32" i="19"/>
  <c r="CK32" i="19" s="1"/>
  <c r="CA34" i="19"/>
  <c r="CG34" i="19" s="1"/>
  <c r="BP35" i="19"/>
  <c r="BS35" i="19" s="1"/>
  <c r="CE36" i="19"/>
  <c r="CK36" i="19" s="1"/>
  <c r="CA38" i="19"/>
  <c r="BR26" i="19"/>
  <c r="BU26" i="19" s="1"/>
  <c r="CA22" i="19"/>
  <c r="CG22" i="19" s="1"/>
  <c r="CE22" i="19"/>
  <c r="CK22" i="19" s="1"/>
  <c r="CE20" i="19"/>
  <c r="CK20" i="19" s="1"/>
  <c r="CO38" i="19"/>
  <c r="CP38" i="19"/>
  <c r="CP18" i="20" s="1"/>
  <c r="CD38" i="19"/>
  <c r="CF36" i="19"/>
  <c r="CL36" i="19" s="1"/>
  <c r="CB36" i="19"/>
  <c r="CH36" i="19" s="1"/>
  <c r="CD34" i="19"/>
  <c r="CJ34" i="19" s="1"/>
  <c r="CF32" i="19"/>
  <c r="CL32" i="19" s="1"/>
  <c r="CB32" i="19"/>
  <c r="CH32" i="19" s="1"/>
  <c r="CD30" i="19"/>
  <c r="CJ30" i="19" s="1"/>
  <c r="CF28" i="19"/>
  <c r="CL28" i="19" s="1"/>
  <c r="CB28" i="19"/>
  <c r="CH28" i="19" s="1"/>
  <c r="CD26" i="19"/>
  <c r="CJ26" i="19" s="1"/>
  <c r="CF24" i="19"/>
  <c r="CL24" i="19" s="1"/>
  <c r="CB24" i="19"/>
  <c r="CH24" i="19" s="1"/>
  <c r="BQ32" i="19"/>
  <c r="BT32" i="19" s="1"/>
  <c r="CF22" i="19"/>
  <c r="CL22" i="19" s="1"/>
  <c r="CB22" i="19"/>
  <c r="CH22" i="19" s="1"/>
  <c r="CD20" i="19"/>
  <c r="CJ20" i="19" s="1"/>
  <c r="BP30" i="19"/>
  <c r="BS30" i="19" s="1"/>
  <c r="CE38" i="19"/>
  <c r="CO28" i="19"/>
  <c r="CA28" i="19"/>
  <c r="CG28" i="19" s="1"/>
  <c r="CO24" i="19"/>
  <c r="CA24" i="19"/>
  <c r="CG24" i="19" s="1"/>
  <c r="CO22" i="19"/>
  <c r="BR21" i="19"/>
  <c r="BU21" i="19" s="1"/>
  <c r="CC20" i="19"/>
  <c r="CI20" i="19" s="1"/>
  <c r="BZ18" i="20"/>
  <c r="CC36" i="19"/>
  <c r="CI36" i="19" s="1"/>
  <c r="CO34" i="19"/>
  <c r="BR33" i="19"/>
  <c r="BU33" i="19" s="1"/>
  <c r="CC28" i="19"/>
  <c r="CI28" i="19" s="1"/>
  <c r="BR25" i="19"/>
  <c r="BU25" i="19" s="1"/>
  <c r="AG18" i="19"/>
  <c r="AG19" i="19" s="1"/>
  <c r="CL38" i="18"/>
  <c r="CL18" i="19" s="1"/>
  <c r="CF18" i="19"/>
  <c r="BU38" i="18"/>
  <c r="BU18" i="19" s="1"/>
  <c r="BR18" i="19"/>
  <c r="CB36" i="18"/>
  <c r="CH36" i="18" s="1"/>
  <c r="BQ34" i="18"/>
  <c r="BT34" i="18" s="1"/>
  <c r="BV34" i="18" s="1"/>
  <c r="BW34" i="18" s="1"/>
  <c r="BQ30" i="18"/>
  <c r="BT30" i="18" s="1"/>
  <c r="BP38" i="18"/>
  <c r="CB34" i="18"/>
  <c r="CH34" i="18" s="1"/>
  <c r="CE37" i="18"/>
  <c r="CK37" i="18" s="1"/>
  <c r="CE31" i="18"/>
  <c r="CK31" i="18" s="1"/>
  <c r="CA31" i="18"/>
  <c r="CG31" i="18" s="1"/>
  <c r="CE33" i="18"/>
  <c r="CK33" i="18" s="1"/>
  <c r="CA33" i="18"/>
  <c r="CG33" i="18" s="1"/>
  <c r="CO29" i="18"/>
  <c r="CQ29" i="18" s="1"/>
  <c r="CA29" i="18"/>
  <c r="CG29" i="18" s="1"/>
  <c r="CB24" i="18"/>
  <c r="CH24" i="18" s="1"/>
  <c r="CP38" i="18"/>
  <c r="CD37" i="18"/>
  <c r="CJ37" i="18" s="1"/>
  <c r="CD33" i="18"/>
  <c r="CJ33" i="18" s="1"/>
  <c r="CF31" i="18"/>
  <c r="CL31" i="18" s="1"/>
  <c r="CB31" i="18"/>
  <c r="CH31" i="18" s="1"/>
  <c r="CD29" i="18"/>
  <c r="CJ29" i="18" s="1"/>
  <c r="CD38" i="18"/>
  <c r="CP36" i="18"/>
  <c r="CD36" i="18"/>
  <c r="CJ36" i="18" s="1"/>
  <c r="CD34" i="18"/>
  <c r="CJ34" i="18" s="1"/>
  <c r="CD28" i="18"/>
  <c r="CJ28" i="18" s="1"/>
  <c r="CD26" i="18"/>
  <c r="CJ26" i="18" s="1"/>
  <c r="CD24" i="18"/>
  <c r="CJ24" i="18" s="1"/>
  <c r="CF22" i="18"/>
  <c r="CL22" i="18" s="1"/>
  <c r="CB22" i="18"/>
  <c r="CH22" i="18" s="1"/>
  <c r="CD20" i="18"/>
  <c r="CJ20" i="18" s="1"/>
  <c r="CA38" i="18"/>
  <c r="CE38" i="18"/>
  <c r="BP37" i="18"/>
  <c r="BS37" i="18" s="1"/>
  <c r="BR37" i="18"/>
  <c r="BU37" i="18" s="1"/>
  <c r="CA36" i="18"/>
  <c r="CG36" i="18" s="1"/>
  <c r="CC36" i="18"/>
  <c r="CI36" i="18" s="1"/>
  <c r="BP35" i="18"/>
  <c r="BS35" i="18" s="1"/>
  <c r="CA34" i="18"/>
  <c r="CG34" i="18" s="1"/>
  <c r="CE34" i="18"/>
  <c r="CK34" i="18" s="1"/>
  <c r="BP29" i="18"/>
  <c r="BS29" i="18" s="1"/>
  <c r="BV29" i="18" s="1"/>
  <c r="BW29" i="18" s="1"/>
  <c r="CA28" i="18"/>
  <c r="CG28" i="18" s="1"/>
  <c r="CE28" i="18"/>
  <c r="CK28" i="18" s="1"/>
  <c r="BP27" i="18"/>
  <c r="BS27" i="18" s="1"/>
  <c r="CA26" i="18"/>
  <c r="CG26" i="18" s="1"/>
  <c r="CE26" i="18"/>
  <c r="CK26" i="18" s="1"/>
  <c r="BP25" i="18"/>
  <c r="BS25" i="18" s="1"/>
  <c r="CA24" i="18"/>
  <c r="CG24" i="18" s="1"/>
  <c r="CE24" i="18"/>
  <c r="CK24" i="18" s="1"/>
  <c r="BR32" i="18"/>
  <c r="BU32" i="18" s="1"/>
  <c r="CE22" i="18"/>
  <c r="CK22" i="18" s="1"/>
  <c r="BP21" i="18"/>
  <c r="BS21" i="18" s="1"/>
  <c r="CA20" i="18"/>
  <c r="CG20" i="18" s="1"/>
  <c r="CO22" i="18"/>
  <c r="CQ22" i="18" s="1"/>
  <c r="BR21" i="18"/>
  <c r="BU21" i="18" s="1"/>
  <c r="CC20" i="18"/>
  <c r="CI20" i="18" s="1"/>
  <c r="AG18" i="18"/>
  <c r="AG19" i="18" s="1"/>
  <c r="AG38" i="17"/>
  <c r="CN23" i="16"/>
  <c r="BR24" i="15"/>
  <c r="BU24" i="15" s="1"/>
  <c r="CQ35" i="15"/>
  <c r="CM35" i="15"/>
  <c r="Q40" i="22"/>
  <c r="Q40" i="16"/>
  <c r="Q40" i="19"/>
  <c r="T37" i="1"/>
  <c r="L37" i="1" s="1"/>
  <c r="N37" i="1" s="1"/>
  <c r="T36" i="1"/>
  <c r="L36" i="1" s="1"/>
  <c r="N36" i="1" s="1"/>
  <c r="T34" i="1"/>
  <c r="L34" i="1" s="1"/>
  <c r="N34" i="1" s="1"/>
  <c r="T32" i="1"/>
  <c r="L32" i="1" s="1"/>
  <c r="N32" i="1" s="1"/>
  <c r="T30" i="1"/>
  <c r="L30" i="1" s="1"/>
  <c r="N30" i="1" s="1"/>
  <c r="T28" i="1"/>
  <c r="L28" i="1" s="1"/>
  <c r="N28" i="1" s="1"/>
  <c r="T26" i="1"/>
  <c r="L26" i="1" s="1"/>
  <c r="N26" i="1" s="1"/>
  <c r="T24" i="1"/>
  <c r="L24" i="1" s="1"/>
  <c r="N24" i="1" s="1"/>
  <c r="T22" i="1"/>
  <c r="L22" i="1" s="1"/>
  <c r="N22" i="1" s="1"/>
  <c r="CG38" i="20"/>
  <c r="CG18" i="21" s="1"/>
  <c r="CA18" i="21"/>
  <c r="CQ34" i="23"/>
  <c r="CQ38" i="23"/>
  <c r="CR38" i="23"/>
  <c r="BU38" i="20"/>
  <c r="BU18" i="21" s="1"/>
  <c r="BR18" i="21"/>
  <c r="BV25" i="17"/>
  <c r="BW25" i="17" s="1"/>
  <c r="BV33" i="21"/>
  <c r="BW33" i="21" s="1"/>
  <c r="CQ34" i="22"/>
  <c r="CN27" i="15"/>
  <c r="BV21" i="16"/>
  <c r="BW21" i="16" s="1"/>
  <c r="BV28" i="19"/>
  <c r="BW28" i="19" s="1"/>
  <c r="CM26" i="22"/>
  <c r="CQ30" i="20"/>
  <c r="AG38" i="21"/>
  <c r="C7" i="19"/>
  <c r="AB37" i="16"/>
  <c r="AC38" i="23"/>
  <c r="AC24" i="20"/>
  <c r="AE23" i="15"/>
  <c r="AB24" i="17"/>
  <c r="AB34" i="18"/>
  <c r="AE20" i="23"/>
  <c r="AB26" i="20"/>
  <c r="AB34" i="23"/>
  <c r="AE19" i="22"/>
  <c r="AB34" i="16"/>
  <c r="AE32" i="23"/>
  <c r="AC33" i="23"/>
  <c r="AB26" i="18"/>
  <c r="AC28" i="22"/>
  <c r="AE21" i="18"/>
  <c r="AC28" i="16"/>
  <c r="AE25" i="16"/>
  <c r="AC24" i="16"/>
  <c r="AE32" i="22"/>
  <c r="AC30" i="17"/>
  <c r="AE36" i="15"/>
  <c r="AB23" i="17"/>
  <c r="AB29" i="17"/>
  <c r="AB35" i="15"/>
  <c r="AC25" i="17"/>
  <c r="AC22" i="17"/>
  <c r="AB33" i="18"/>
  <c r="AC29" i="20"/>
  <c r="C7" i="22"/>
  <c r="AC31" i="19"/>
  <c r="AE22" i="12"/>
  <c r="AE22" i="21"/>
  <c r="AB37" i="21"/>
  <c r="AB19" i="12"/>
  <c r="AC25" i="19"/>
  <c r="AB28" i="21"/>
  <c r="AB31" i="12"/>
  <c r="AE31" i="12"/>
  <c r="AC32" i="19"/>
  <c r="AC29" i="12"/>
  <c r="AE28" i="19"/>
  <c r="AC19" i="21"/>
  <c r="AB25" i="19"/>
  <c r="AE29" i="21"/>
  <c r="AB35" i="19"/>
  <c r="AC26" i="21"/>
  <c r="AB36" i="12"/>
  <c r="AC23" i="19"/>
  <c r="AC31" i="21"/>
  <c r="AC29" i="21"/>
  <c r="AC21" i="21"/>
  <c r="AB28" i="12"/>
  <c r="AE19" i="21"/>
  <c r="AE19" i="19"/>
  <c r="AE24" i="19"/>
  <c r="AC22" i="12"/>
  <c r="AC20" i="19"/>
  <c r="AC36" i="12"/>
  <c r="AE32" i="21"/>
  <c r="AB36" i="21"/>
  <c r="AB32" i="12"/>
  <c r="AB33" i="21"/>
  <c r="AE25" i="19"/>
  <c r="AB21" i="19"/>
  <c r="AC30" i="21"/>
  <c r="C7" i="17"/>
  <c r="AE30" i="23"/>
  <c r="AE27" i="23"/>
  <c r="AB26" i="23"/>
  <c r="AC26" i="23"/>
  <c r="AE19" i="23"/>
  <c r="AC32" i="23"/>
  <c r="AC26" i="20"/>
  <c r="AB37" i="18"/>
  <c r="AC23" i="16"/>
  <c r="AE19" i="18"/>
  <c r="AB36" i="23"/>
  <c r="AC30" i="16"/>
  <c r="AB22" i="20"/>
  <c r="AB35" i="18"/>
  <c r="AE23" i="20"/>
  <c r="AC19" i="16"/>
  <c r="AE19" i="20"/>
  <c r="AB21" i="18"/>
  <c r="AE28" i="17"/>
  <c r="AB21" i="17"/>
  <c r="AE37" i="17"/>
  <c r="AB20" i="17"/>
  <c r="AE21" i="15"/>
  <c r="AC32" i="17"/>
  <c r="AE21" i="16"/>
  <c r="AE32" i="20"/>
  <c r="AE26" i="23"/>
  <c r="AB32" i="18"/>
  <c r="AB21" i="16"/>
  <c r="AB29" i="16"/>
  <c r="AC22" i="15"/>
  <c r="AE33" i="17"/>
  <c r="AE36" i="17"/>
  <c r="AE27" i="22"/>
  <c r="C7" i="16"/>
  <c r="C7" i="20"/>
  <c r="C7" i="15"/>
  <c r="AB33" i="23"/>
  <c r="AB21" i="23"/>
  <c r="AE29" i="23"/>
  <c r="AE34" i="23"/>
  <c r="AE31" i="23"/>
  <c r="AB24" i="23"/>
  <c r="AC21" i="23"/>
  <c r="AC36" i="23"/>
  <c r="AE38" i="23"/>
  <c r="AC31" i="23"/>
  <c r="AE36" i="23"/>
  <c r="AB34" i="22"/>
  <c r="AE36" i="20"/>
  <c r="AC25" i="20"/>
  <c r="AC37" i="22"/>
  <c r="AC34" i="16"/>
  <c r="AB27" i="16"/>
  <c r="AB37" i="22"/>
  <c r="AB38" i="16"/>
  <c r="AB30" i="18"/>
  <c r="AB28" i="20"/>
  <c r="AC22" i="20"/>
  <c r="AE36" i="16"/>
  <c r="AB19" i="16"/>
  <c r="AC22" i="18"/>
  <c r="AB37" i="20"/>
  <c r="AC29" i="16"/>
  <c r="AC27" i="20"/>
  <c r="AB24" i="16"/>
  <c r="AC36" i="20"/>
  <c r="AC31" i="20"/>
  <c r="AC25" i="16"/>
  <c r="AE28" i="16"/>
  <c r="AE20" i="20"/>
  <c r="AC37" i="16"/>
  <c r="AB28" i="22"/>
  <c r="AE33" i="23"/>
  <c r="AC35" i="18"/>
  <c r="AB34" i="17"/>
  <c r="AC32" i="15"/>
  <c r="AE24" i="17"/>
  <c r="AB25" i="17"/>
  <c r="AE23" i="17"/>
  <c r="AC26" i="15"/>
  <c r="AB38" i="17"/>
  <c r="AB32" i="15"/>
  <c r="AC24" i="17"/>
  <c r="AE38" i="16"/>
  <c r="AC33" i="16"/>
  <c r="AE33" i="20"/>
  <c r="AC23" i="23"/>
  <c r="AB33" i="16"/>
  <c r="AB23" i="16"/>
  <c r="AB36" i="16"/>
  <c r="AC20" i="20"/>
  <c r="AE19" i="16"/>
  <c r="AE24" i="16"/>
  <c r="AE35" i="20"/>
  <c r="AC19" i="15"/>
  <c r="AC36" i="17"/>
  <c r="AB31" i="18"/>
  <c r="AC21" i="17"/>
  <c r="AE21" i="22"/>
  <c r="AB37" i="23"/>
  <c r="AE27" i="15"/>
  <c r="AB23" i="20"/>
  <c r="AB31" i="16"/>
  <c r="C7" i="12"/>
  <c r="P6" i="1"/>
  <c r="AH6" i="1" s="1"/>
  <c r="C7" i="23"/>
  <c r="C7" i="18"/>
  <c r="C7" i="21"/>
  <c r="AC29" i="23"/>
  <c r="AB23" i="23"/>
  <c r="AE25" i="23"/>
  <c r="AC35" i="23"/>
  <c r="AC27" i="23"/>
  <c r="AB22" i="23"/>
  <c r="AE21" i="23"/>
  <c r="AC37" i="23"/>
  <c r="AB38" i="23"/>
  <c r="AE24" i="23"/>
  <c r="AC22" i="23"/>
  <c r="AC30" i="23"/>
  <c r="AB28" i="23"/>
  <c r="AC34" i="23"/>
  <c r="AB32" i="23"/>
  <c r="AE35" i="23"/>
  <c r="AB27" i="23"/>
  <c r="AB30" i="23"/>
  <c r="AC19" i="23"/>
  <c r="AB19" i="23"/>
  <c r="AC24" i="23"/>
  <c r="AB20" i="23"/>
  <c r="AB35" i="22"/>
  <c r="AE23" i="22"/>
  <c r="AE38" i="20"/>
  <c r="AC26" i="18"/>
  <c r="AE31" i="22"/>
  <c r="AE32" i="18"/>
  <c r="AE26" i="17"/>
  <c r="AE37" i="23"/>
  <c r="AB23" i="22"/>
  <c r="AE22" i="16"/>
  <c r="AE24" i="18"/>
  <c r="AE28" i="22"/>
  <c r="AC36" i="16"/>
  <c r="AC20" i="16"/>
  <c r="AE27" i="16"/>
  <c r="AB19" i="18"/>
  <c r="AE35" i="18"/>
  <c r="AE26" i="18"/>
  <c r="AC19" i="20"/>
  <c r="AC37" i="20"/>
  <c r="AB25" i="20"/>
  <c r="AC28" i="20"/>
  <c r="AC28" i="23"/>
  <c r="AB33" i="20"/>
  <c r="AC30" i="18"/>
  <c r="AB25" i="16"/>
  <c r="AE34" i="16"/>
  <c r="AE28" i="23"/>
  <c r="AB35" i="20"/>
  <c r="AC32" i="16"/>
  <c r="AC33" i="20"/>
  <c r="AB28" i="18"/>
  <c r="AE37" i="20"/>
  <c r="AB31" i="23"/>
  <c r="AE37" i="18"/>
  <c r="AB35" i="16"/>
  <c r="AE24" i="20"/>
  <c r="AC38" i="20"/>
  <c r="AB34" i="20"/>
  <c r="AB20" i="20"/>
  <c r="AE35" i="16"/>
  <c r="AB28" i="16"/>
  <c r="AC27" i="16"/>
  <c r="AC26" i="16"/>
  <c r="AE23" i="23"/>
  <c r="AC30" i="20"/>
  <c r="AE31" i="16"/>
  <c r="AB20" i="16"/>
  <c r="AC23" i="22"/>
  <c r="AE33" i="22"/>
  <c r="AE26" i="22"/>
  <c r="AB21" i="20"/>
  <c r="AB30" i="22"/>
  <c r="AE26" i="15"/>
  <c r="AC31" i="15"/>
  <c r="AC38" i="17"/>
  <c r="AB29" i="15"/>
  <c r="AC33" i="17"/>
  <c r="AC19" i="17"/>
  <c r="AB38" i="15"/>
  <c r="AE20" i="17"/>
  <c r="AE31" i="17"/>
  <c r="AE22" i="15"/>
  <c r="AE30" i="15"/>
  <c r="AB19" i="17"/>
  <c r="AE32" i="15"/>
  <c r="AE29" i="17"/>
  <c r="AE19" i="17"/>
  <c r="AB26" i="15"/>
  <c r="AB36" i="17"/>
  <c r="AC31" i="17"/>
  <c r="AE37" i="15"/>
  <c r="AB22" i="17"/>
  <c r="AC35" i="15"/>
  <c r="AC29" i="15"/>
  <c r="AE38" i="17"/>
  <c r="AB27" i="22"/>
  <c r="AB29" i="18"/>
  <c r="AE33" i="16"/>
  <c r="AC36" i="18"/>
  <c r="AB25" i="18"/>
  <c r="AC21" i="20"/>
  <c r="AB25" i="23"/>
  <c r="AE34" i="20"/>
  <c r="AC22" i="16"/>
  <c r="AE23" i="18"/>
  <c r="AE28" i="20"/>
  <c r="AB38" i="20"/>
  <c r="AC31" i="18"/>
  <c r="AE21" i="20"/>
  <c r="AB29" i="23"/>
  <c r="AB29" i="20"/>
  <c r="AE25" i="20"/>
  <c r="AC34" i="20"/>
  <c r="AC32" i="20"/>
  <c r="AB30" i="20"/>
  <c r="AB24" i="20"/>
  <c r="AE29" i="22"/>
  <c r="AE30" i="17"/>
  <c r="AE34" i="17"/>
  <c r="AB28" i="15"/>
  <c r="AC35" i="17"/>
  <c r="AB27" i="20"/>
  <c r="AB31" i="17"/>
  <c r="AB36" i="20"/>
  <c r="AC29" i="17"/>
  <c r="AE22" i="20"/>
  <c r="AE26" i="16"/>
  <c r="AB26" i="17"/>
  <c r="AC23" i="15"/>
  <c r="BR18" i="12"/>
  <c r="CF33" i="1"/>
  <c r="CL33" i="1" s="1"/>
  <c r="AG38" i="1"/>
  <c r="T38" i="1" s="1"/>
  <c r="L38" i="1" s="1"/>
  <c r="N38" i="1" s="1"/>
  <c r="BQ20" i="1"/>
  <c r="BT20" i="1" s="1"/>
  <c r="CF27" i="1"/>
  <c r="CL27" i="1" s="1"/>
  <c r="BP38" i="1"/>
  <c r="BP18" i="12" s="1"/>
  <c r="CC37" i="1"/>
  <c r="CI37" i="1" s="1"/>
  <c r="CC35" i="1"/>
  <c r="CI35" i="1" s="1"/>
  <c r="BP34" i="1"/>
  <c r="BS34" i="1" s="1"/>
  <c r="BP32" i="1"/>
  <c r="BS32" i="1" s="1"/>
  <c r="CC31" i="1"/>
  <c r="CI31" i="1" s="1"/>
  <c r="BQ38" i="1"/>
  <c r="BT38" i="1" s="1"/>
  <c r="BT18" i="12" s="1"/>
  <c r="CD37" i="1"/>
  <c r="CJ37" i="1" s="1"/>
  <c r="BQ36" i="1"/>
  <c r="BT36" i="1" s="1"/>
  <c r="CD35" i="1"/>
  <c r="CJ35" i="1" s="1"/>
  <c r="CD33" i="1"/>
  <c r="CJ33" i="1" s="1"/>
  <c r="CF31" i="1"/>
  <c r="CL31" i="1" s="1"/>
  <c r="CD27" i="1"/>
  <c r="CJ27" i="1" s="1"/>
  <c r="CA23" i="1"/>
  <c r="CG23" i="1" s="1"/>
  <c r="CC21" i="1"/>
  <c r="CI21" i="1" s="1"/>
  <c r="CA21" i="1"/>
  <c r="CG21" i="1" s="1"/>
  <c r="CC19" i="1"/>
  <c r="CA29" i="1"/>
  <c r="CG29" i="1" s="1"/>
  <c r="CE29" i="1"/>
  <c r="CK29" i="1" s="1"/>
  <c r="BR28" i="1"/>
  <c r="BU28" i="1" s="1"/>
  <c r="CC27" i="1"/>
  <c r="CI27" i="1" s="1"/>
  <c r="BP26" i="1"/>
  <c r="BS26" i="1" s="1"/>
  <c r="CD23" i="1"/>
  <c r="CJ23" i="1" s="1"/>
  <c r="BQ22" i="1"/>
  <c r="BT22" i="1" s="1"/>
  <c r="CF19" i="1"/>
  <c r="CL19" i="1" s="1"/>
  <c r="BR19" i="1"/>
  <c r="BU19" i="1" s="1"/>
  <c r="BP19" i="1"/>
  <c r="BS19" i="1" s="1"/>
  <c r="CB38" i="1"/>
  <c r="BP27" i="1"/>
  <c r="BS27" i="1" s="1"/>
  <c r="CC24" i="1"/>
  <c r="CI24" i="1" s="1"/>
  <c r="CC20" i="1"/>
  <c r="CI20" i="1" s="1"/>
  <c r="CE26" i="1"/>
  <c r="CK26" i="1" s="1"/>
  <c r="BQ25" i="1"/>
  <c r="BT25" i="1" s="1"/>
  <c r="CF26" i="1"/>
  <c r="CL26" i="1" s="1"/>
  <c r="CD24" i="1"/>
  <c r="CJ24" i="1" s="1"/>
  <c r="CF20" i="1"/>
  <c r="CL20" i="1" s="1"/>
  <c r="BP35" i="1"/>
  <c r="BS35" i="1" s="1"/>
  <c r="BZ18" i="12"/>
  <c r="CC22" i="1"/>
  <c r="CI22" i="1" s="1"/>
  <c r="CF18" i="12"/>
  <c r="CA36" i="1"/>
  <c r="CG36" i="1" s="1"/>
  <c r="CE38" i="1"/>
  <c r="CD38" i="1"/>
  <c r="CJ38" i="1" s="1"/>
  <c r="CJ18" i="12" s="1"/>
  <c r="CE28" i="1"/>
  <c r="CK28" i="1" s="1"/>
  <c r="CA24" i="1"/>
  <c r="CG24" i="1" s="1"/>
  <c r="CE20" i="1"/>
  <c r="CK20" i="1" s="1"/>
  <c r="CA34" i="1"/>
  <c r="CG34" i="1" s="1"/>
  <c r="CF32" i="1"/>
  <c r="CL32" i="1" s="1"/>
  <c r="CF30" i="1"/>
  <c r="CL30" i="1" s="1"/>
  <c r="CN30" i="1" s="1"/>
  <c r="CP30" i="1" s="1"/>
  <c r="BR25" i="1"/>
  <c r="BU25" i="1" s="1"/>
  <c r="BP21" i="1"/>
  <c r="BS21" i="1" s="1"/>
  <c r="CF36" i="1"/>
  <c r="CL36" i="1" s="1"/>
  <c r="CB30" i="1"/>
  <c r="CH30" i="1" s="1"/>
  <c r="CF28" i="1"/>
  <c r="CL28" i="1" s="1"/>
  <c r="CB28" i="1"/>
  <c r="CH28" i="1" s="1"/>
  <c r="CF24" i="1"/>
  <c r="CL24" i="1" s="1"/>
  <c r="CF22" i="1"/>
  <c r="CL22" i="1" s="1"/>
  <c r="CA38" i="1"/>
  <c r="CG38" i="1" s="1"/>
  <c r="CG18" i="12" s="1"/>
  <c r="BR37" i="1"/>
  <c r="BU37" i="1" s="1"/>
  <c r="AC35" i="16"/>
  <c r="AE32" i="16"/>
  <c r="AE34" i="15"/>
  <c r="AC20" i="17"/>
  <c r="AC33" i="15"/>
  <c r="AB30" i="17"/>
  <c r="AC28" i="17"/>
  <c r="AE33" i="15"/>
  <c r="AC27" i="17"/>
  <c r="AB28" i="17"/>
  <c r="AC38" i="15"/>
  <c r="AE21" i="17"/>
  <c r="AB33" i="17"/>
  <c r="AB38" i="22"/>
  <c r="AB26" i="16"/>
  <c r="AC30" i="22"/>
  <c r="AB32" i="22"/>
  <c r="AC35" i="20"/>
  <c r="AE27" i="17"/>
  <c r="AE37" i="16"/>
  <c r="AC28" i="15"/>
  <c r="AB30" i="16"/>
  <c r="AB31" i="20"/>
  <c r="AB32" i="17"/>
  <c r="AE23" i="16"/>
  <c r="AE27" i="20"/>
  <c r="AE22" i="23"/>
  <c r="AC38" i="16"/>
  <c r="AC20" i="23"/>
  <c r="AC26" i="17"/>
  <c r="AC25" i="23"/>
  <c r="AE31" i="20"/>
  <c r="AE31" i="18"/>
  <c r="AB22" i="16"/>
  <c r="AC38" i="22"/>
  <c r="AC26" i="22"/>
  <c r="AB24" i="21"/>
  <c r="AC34" i="21"/>
  <c r="AE26" i="21"/>
  <c r="AC28" i="12"/>
  <c r="AE37" i="19"/>
  <c r="AE21" i="19"/>
  <c r="AB29" i="21"/>
  <c r="AE22" i="19"/>
  <c r="AE38" i="19"/>
  <c r="AB26" i="19"/>
  <c r="AE28" i="12"/>
  <c r="AC30" i="12"/>
  <c r="AC27" i="12"/>
  <c r="AC30" i="19"/>
  <c r="AE24" i="12"/>
  <c r="AE36" i="12"/>
  <c r="AB38" i="12"/>
  <c r="AE37" i="21"/>
  <c r="AB20" i="12"/>
  <c r="AB22" i="21"/>
  <c r="AB34" i="21"/>
  <c r="AC21" i="19"/>
  <c r="AE38" i="21"/>
  <c r="AE30" i="21"/>
  <c r="AB26" i="12"/>
  <c r="AB30" i="12"/>
  <c r="AC24" i="19"/>
  <c r="AE29" i="12"/>
  <c r="AE26" i="12"/>
  <c r="AB36" i="19"/>
  <c r="AB20" i="19"/>
  <c r="AE36" i="19"/>
  <c r="AE20" i="19"/>
  <c r="AB31" i="21"/>
  <c r="AE23" i="19"/>
  <c r="AC19" i="19"/>
  <c r="AE23" i="12"/>
  <c r="AE25" i="21"/>
  <c r="AE38" i="12"/>
  <c r="AB27" i="19"/>
  <c r="AC20" i="21"/>
  <c r="AC24" i="21"/>
  <c r="AC28" i="21"/>
  <c r="AE30" i="12"/>
  <c r="AE25" i="12"/>
  <c r="AC37" i="21"/>
  <c r="AB32" i="21"/>
  <c r="AC35" i="21"/>
  <c r="AC31" i="12"/>
  <c r="AC26" i="12"/>
  <c r="AC27" i="21"/>
  <c r="AC23" i="21"/>
  <c r="AB34" i="12"/>
  <c r="AB23" i="19"/>
  <c r="AC36" i="21"/>
  <c r="AB29" i="12"/>
  <c r="AE23" i="21"/>
  <c r="AB33" i="19"/>
  <c r="AE27" i="19"/>
  <c r="AB35" i="21"/>
  <c r="AB19" i="21"/>
  <c r="AC20" i="12"/>
  <c r="AE32" i="19"/>
  <c r="AB24" i="19"/>
  <c r="AB27" i="12"/>
  <c r="AB33" i="12"/>
  <c r="AB24" i="12"/>
  <c r="AC36" i="19"/>
  <c r="AE19" i="12"/>
  <c r="AE27" i="12"/>
  <c r="AC33" i="12"/>
  <c r="AE36" i="21"/>
  <c r="AC33" i="19"/>
  <c r="AC27" i="19"/>
  <c r="AE35" i="21"/>
  <c r="AC24" i="12"/>
  <c r="AB35" i="12"/>
  <c r="AC25" i="12"/>
  <c r="AC26" i="19"/>
  <c r="AE21" i="12"/>
  <c r="AE34" i="12"/>
  <c r="AB38" i="19"/>
  <c r="AE26" i="19"/>
  <c r="AB25" i="21"/>
  <c r="AE20" i="21"/>
  <c r="AE28" i="21"/>
  <c r="AC38" i="21"/>
  <c r="B8" i="25"/>
  <c r="B177" i="25"/>
  <c r="B69" i="25"/>
  <c r="B26" i="25"/>
  <c r="B155" i="25"/>
  <c r="B48" i="25"/>
  <c r="B103" i="25"/>
  <c r="B136" i="25"/>
  <c r="B93" i="25"/>
  <c r="D8" i="25"/>
  <c r="D177" i="25"/>
  <c r="D48" i="25"/>
  <c r="D69" i="25"/>
  <c r="D26" i="25"/>
  <c r="D93" i="25"/>
  <c r="D103" i="25"/>
  <c r="D136" i="25"/>
  <c r="D155" i="25"/>
  <c r="CM35" i="21"/>
  <c r="BV22" i="21"/>
  <c r="BW22" i="21" s="1"/>
  <c r="CR19" i="21"/>
  <c r="CN34" i="20"/>
  <c r="CN31" i="20"/>
  <c r="BV26" i="20"/>
  <c r="BW26" i="20" s="1"/>
  <c r="CN23" i="20"/>
  <c r="CM34" i="20"/>
  <c r="CM23" i="20"/>
  <c r="CQ23" i="20"/>
  <c r="CR23" i="18"/>
  <c r="CQ23" i="18"/>
  <c r="CM22" i="17"/>
  <c r="BV33" i="17"/>
  <c r="BW33" i="17" s="1"/>
  <c r="CN30" i="17"/>
  <c r="CQ35" i="17"/>
  <c r="CQ19" i="17"/>
  <c r="CR23" i="16"/>
  <c r="BV37" i="16"/>
  <c r="BW37" i="16" s="1"/>
  <c r="BV29" i="16"/>
  <c r="BW29" i="16" s="1"/>
  <c r="CR30" i="15"/>
  <c r="CN22" i="15"/>
  <c r="CM27" i="15"/>
  <c r="BV25" i="15"/>
  <c r="BW25" i="15" s="1"/>
  <c r="BV26" i="12"/>
  <c r="BW26" i="12" s="1"/>
  <c r="CN35" i="21"/>
  <c r="CM19" i="21"/>
  <c r="BR18" i="22"/>
  <c r="BU38" i="21"/>
  <c r="CN19" i="21"/>
  <c r="CQ19" i="21"/>
  <c r="CQ29" i="20"/>
  <c r="CQ31" i="20"/>
  <c r="CR31" i="20"/>
  <c r="CM26" i="20"/>
  <c r="BV29" i="20"/>
  <c r="BW29" i="20" s="1"/>
  <c r="BV34" i="20"/>
  <c r="BW34" i="20" s="1"/>
  <c r="BV37" i="20"/>
  <c r="BW37" i="20" s="1"/>
  <c r="CN26" i="20"/>
  <c r="BV21" i="20"/>
  <c r="BW21" i="20" s="1"/>
  <c r="CR27" i="19"/>
  <c r="CN23" i="18"/>
  <c r="CM23" i="18"/>
  <c r="CQ22" i="17"/>
  <c r="CR22" i="17"/>
  <c r="CM19" i="17"/>
  <c r="CR35" i="17"/>
  <c r="CN22" i="17"/>
  <c r="BU38" i="15"/>
  <c r="BU18" i="16" s="1"/>
  <c r="BR18" i="16"/>
  <c r="BV22" i="15"/>
  <c r="BW22" i="15" s="1"/>
  <c r="CM22" i="15"/>
  <c r="CM19" i="15"/>
  <c r="BV33" i="15"/>
  <c r="BW33" i="15" s="1"/>
  <c r="CM31" i="12"/>
  <c r="CO31" i="12" s="1"/>
  <c r="BV37" i="12"/>
  <c r="BW37" i="12" s="1"/>
  <c r="BR18" i="15"/>
  <c r="BU38" i="12"/>
  <c r="CN26" i="12"/>
  <c r="CP26" i="12" s="1"/>
  <c r="CM34" i="12"/>
  <c r="CO34" i="12" s="1"/>
  <c r="T20" i="1"/>
  <c r="L20" i="1" s="1"/>
  <c r="N20" i="1" s="1"/>
  <c r="AE25" i="17"/>
  <c r="AE24" i="15"/>
  <c r="AC28" i="19"/>
  <c r="AB27" i="17"/>
  <c r="AB37" i="17"/>
  <c r="AC23" i="17"/>
  <c r="AC35" i="19"/>
  <c r="AC29" i="19"/>
  <c r="AE32" i="17"/>
  <c r="AC34" i="19"/>
  <c r="AE35" i="17"/>
  <c r="AE22" i="17"/>
  <c r="AB30" i="19"/>
  <c r="AB30" i="15"/>
  <c r="AB19" i="20"/>
  <c r="AE26" i="20"/>
  <c r="AC37" i="17"/>
  <c r="AE34" i="19"/>
  <c r="AB32" i="20"/>
  <c r="AB21" i="15"/>
  <c r="AC38" i="18"/>
  <c r="AE33" i="19"/>
  <c r="AC34" i="17"/>
  <c r="AE30" i="20"/>
  <c r="AC23" i="20"/>
  <c r="AB22" i="18"/>
  <c r="AC19" i="18"/>
  <c r="AB37" i="19"/>
  <c r="AB23" i="18"/>
  <c r="CH18" i="18"/>
  <c r="CP18" i="16"/>
  <c r="CQ38" i="15"/>
  <c r="CQ19" i="15"/>
  <c r="CR19" i="15"/>
  <c r="BT38" i="15"/>
  <c r="BT18" i="16" s="1"/>
  <c r="BQ18" i="16"/>
  <c r="CM27" i="17"/>
  <c r="Q40" i="17"/>
  <c r="CQ21" i="15"/>
  <c r="CJ38" i="15"/>
  <c r="CD18" i="16"/>
  <c r="BP18" i="16"/>
  <c r="BS38" i="15"/>
  <c r="CR38" i="15"/>
  <c r="CR18" i="16" s="1"/>
  <c r="BV26" i="18"/>
  <c r="BW26" i="18" s="1"/>
  <c r="CQ22" i="15"/>
  <c r="CM23" i="16"/>
  <c r="CR26" i="20"/>
  <c r="CQ26" i="20"/>
  <c r="CN34" i="12"/>
  <c r="CP34" i="12" s="1"/>
  <c r="CN31" i="12"/>
  <c r="CP31" i="12" s="1"/>
  <c r="BV21" i="12"/>
  <c r="BW21" i="12" s="1"/>
  <c r="CN19" i="15"/>
  <c r="CM31" i="16"/>
  <c r="BV26" i="16"/>
  <c r="BW26" i="16" s="1"/>
  <c r="BV30" i="17"/>
  <c r="BW30" i="17" s="1"/>
  <c r="CM27" i="21"/>
  <c r="CM30" i="21"/>
  <c r="CN26" i="16"/>
  <c r="BV22" i="19"/>
  <c r="BW22" i="19" s="1"/>
  <c r="CN35" i="23"/>
  <c r="CM30" i="15"/>
  <c r="BV29" i="21"/>
  <c r="BW29" i="21" s="1"/>
  <c r="CR30" i="22"/>
  <c r="BV29" i="22"/>
  <c r="BW29" i="22" s="1"/>
  <c r="BV29" i="12"/>
  <c r="BW29" i="12" s="1"/>
  <c r="CR19" i="17"/>
  <c r="BV22" i="17"/>
  <c r="BW22" i="17" s="1"/>
  <c r="CR19" i="23"/>
  <c r="B181" i="25"/>
  <c r="B179" i="25"/>
  <c r="B175" i="25"/>
  <c r="B173" i="25"/>
  <c r="B171" i="25"/>
  <c r="B169" i="25"/>
  <c r="B167" i="25"/>
  <c r="B165" i="25"/>
  <c r="B163" i="25"/>
  <c r="B161" i="25"/>
  <c r="B159" i="25"/>
  <c r="B157" i="25"/>
  <c r="B153" i="25"/>
  <c r="B151" i="25"/>
  <c r="B149" i="25"/>
  <c r="B147" i="25"/>
  <c r="B145" i="25"/>
  <c r="B143" i="25"/>
  <c r="B141" i="25"/>
  <c r="B139" i="25"/>
  <c r="B137" i="25"/>
  <c r="B135" i="25"/>
  <c r="B133" i="25"/>
  <c r="B131" i="25"/>
  <c r="B129" i="25"/>
  <c r="B127" i="25"/>
  <c r="B125" i="25"/>
  <c r="B123" i="25"/>
  <c r="B121" i="25"/>
  <c r="B119" i="25"/>
  <c r="B117" i="25"/>
  <c r="B115" i="25"/>
  <c r="B113" i="25"/>
  <c r="B111" i="25"/>
  <c r="B109" i="25"/>
  <c r="B107" i="25"/>
  <c r="B105" i="25"/>
  <c r="B101" i="25"/>
  <c r="B99" i="25"/>
  <c r="B97" i="25"/>
  <c r="B95" i="25"/>
  <c r="B91" i="25"/>
  <c r="B89" i="25"/>
  <c r="B86" i="25"/>
  <c r="B84" i="25"/>
  <c r="B81" i="25"/>
  <c r="B79" i="25"/>
  <c r="B77" i="25"/>
  <c r="B75" i="25"/>
  <c r="B73" i="25"/>
  <c r="B71" i="25"/>
  <c r="B67" i="25"/>
  <c r="B65" i="25"/>
  <c r="B63" i="25"/>
  <c r="B61" i="25"/>
  <c r="B59" i="25"/>
  <c r="B57" i="25"/>
  <c r="B55" i="25"/>
  <c r="B53" i="25"/>
  <c r="B51" i="25"/>
  <c r="B49" i="25"/>
  <c r="B47" i="25"/>
  <c r="B45" i="25"/>
  <c r="B43" i="25"/>
  <c r="B41" i="25"/>
  <c r="B39" i="25"/>
  <c r="B37" i="25"/>
  <c r="B35" i="25"/>
  <c r="B33" i="25"/>
  <c r="B31" i="25"/>
  <c r="B29" i="25"/>
  <c r="B27" i="25"/>
  <c r="B25" i="25"/>
  <c r="B23" i="25"/>
  <c r="B182" i="25"/>
  <c r="B180" i="25"/>
  <c r="B178" i="25"/>
  <c r="B176" i="25"/>
  <c r="B174" i="25"/>
  <c r="B172" i="25"/>
  <c r="B170" i="25"/>
  <c r="B168" i="25"/>
  <c r="B166" i="25"/>
  <c r="B164" i="25"/>
  <c r="B162" i="25"/>
  <c r="B160" i="25"/>
  <c r="B158" i="25"/>
  <c r="B156" i="25"/>
  <c r="B154" i="25"/>
  <c r="B152" i="25"/>
  <c r="B150" i="25"/>
  <c r="B148" i="25"/>
  <c r="B146" i="25"/>
  <c r="B144" i="25"/>
  <c r="B142" i="25"/>
  <c r="B140" i="25"/>
  <c r="B138" i="25"/>
  <c r="B134" i="25"/>
  <c r="B132" i="25"/>
  <c r="B130" i="25"/>
  <c r="B128" i="25"/>
  <c r="B126" i="25"/>
  <c r="B124" i="25"/>
  <c r="B122" i="25"/>
  <c r="B120" i="25"/>
  <c r="B118" i="25"/>
  <c r="B116" i="25"/>
  <c r="B114" i="25"/>
  <c r="B112" i="25"/>
  <c r="B110" i="25"/>
  <c r="B108" i="25"/>
  <c r="B106" i="25"/>
  <c r="B104" i="25"/>
  <c r="B102" i="25"/>
  <c r="B100" i="25"/>
  <c r="B98" i="25"/>
  <c r="B96" i="25"/>
  <c r="B94" i="25"/>
  <c r="B92" i="25"/>
  <c r="B90" i="25"/>
  <c r="B88" i="25"/>
  <c r="B85" i="25"/>
  <c r="B83" i="25"/>
  <c r="B80" i="25"/>
  <c r="B78" i="25"/>
  <c r="B76" i="25"/>
  <c r="B74" i="25"/>
  <c r="B72" i="25"/>
  <c r="B70" i="25"/>
  <c r="B68" i="25"/>
  <c r="B66" i="25"/>
  <c r="B64" i="25"/>
  <c r="B62" i="25"/>
  <c r="B60" i="25"/>
  <c r="B58" i="25"/>
  <c r="B56" i="25"/>
  <c r="B54" i="25"/>
  <c r="B52" i="25"/>
  <c r="B50" i="25"/>
  <c r="B46" i="25"/>
  <c r="B44" i="25"/>
  <c r="B42" i="25"/>
  <c r="B40" i="25"/>
  <c r="B38" i="25"/>
  <c r="B36" i="25"/>
  <c r="B34" i="25"/>
  <c r="B32" i="25"/>
  <c r="B30" i="25"/>
  <c r="B28" i="25"/>
  <c r="B24" i="25"/>
  <c r="B20" i="25"/>
  <c r="B16" i="25"/>
  <c r="B15" i="25"/>
  <c r="B11" i="25"/>
  <c r="B7" i="25"/>
  <c r="B3" i="25"/>
  <c r="B22" i="25"/>
  <c r="B19" i="25"/>
  <c r="B6" i="25"/>
  <c r="B10" i="25"/>
  <c r="B14" i="25"/>
  <c r="B13" i="25"/>
  <c r="B9" i="25"/>
  <c r="B5" i="25"/>
  <c r="B18" i="25"/>
  <c r="B82" i="25"/>
  <c r="B17" i="25"/>
  <c r="B21" i="25"/>
  <c r="B4" i="25"/>
  <c r="B12" i="25"/>
  <c r="A17" i="25"/>
  <c r="A21" i="25"/>
  <c r="A16" i="25"/>
  <c r="A20" i="25"/>
  <c r="A19" i="25"/>
  <c r="A18" i="25"/>
  <c r="D182" i="25"/>
  <c r="D180" i="25"/>
  <c r="D178" i="25"/>
  <c r="D176" i="25"/>
  <c r="D174" i="25"/>
  <c r="D172" i="25"/>
  <c r="D170" i="25"/>
  <c r="D168" i="25"/>
  <c r="D166" i="25"/>
  <c r="D164" i="25"/>
  <c r="D162" i="25"/>
  <c r="D160" i="25"/>
  <c r="D158" i="25"/>
  <c r="D156" i="25"/>
  <c r="D153" i="25"/>
  <c r="D151" i="25"/>
  <c r="D149" i="25"/>
  <c r="D147" i="25"/>
  <c r="D145" i="25"/>
  <c r="D143" i="25"/>
  <c r="D141" i="25"/>
  <c r="D139" i="25"/>
  <c r="D137" i="25"/>
  <c r="D135" i="25"/>
  <c r="D133" i="25"/>
  <c r="D131" i="25"/>
  <c r="D129" i="25"/>
  <c r="D127" i="25"/>
  <c r="D125" i="25"/>
  <c r="D123" i="25"/>
  <c r="D121" i="25"/>
  <c r="D119" i="25"/>
  <c r="D117" i="25"/>
  <c r="D115" i="25"/>
  <c r="D113" i="25"/>
  <c r="D111" i="25"/>
  <c r="D181" i="25"/>
  <c r="D179" i="25"/>
  <c r="D175" i="25"/>
  <c r="D173" i="25"/>
  <c r="D171" i="25"/>
  <c r="D169" i="25"/>
  <c r="D167" i="25"/>
  <c r="D165" i="25"/>
  <c r="D163" i="25"/>
  <c r="D161" i="25"/>
  <c r="D159" i="25"/>
  <c r="D157" i="25"/>
  <c r="D154" i="25"/>
  <c r="D152" i="25"/>
  <c r="D150" i="25"/>
  <c r="D148" i="25"/>
  <c r="D146" i="25"/>
  <c r="D144" i="25"/>
  <c r="D142" i="25"/>
  <c r="D140" i="25"/>
  <c r="D138" i="25"/>
  <c r="D134" i="25"/>
  <c r="D132" i="25"/>
  <c r="D130" i="25"/>
  <c r="D128" i="25"/>
  <c r="D126" i="25"/>
  <c r="D124" i="25"/>
  <c r="D122" i="25"/>
  <c r="D118" i="25"/>
  <c r="D114" i="25"/>
  <c r="D110" i="25"/>
  <c r="D108" i="25"/>
  <c r="D106" i="25"/>
  <c r="D104" i="25"/>
  <c r="D102" i="25"/>
  <c r="D100" i="25"/>
  <c r="D98" i="25"/>
  <c r="D96" i="25"/>
  <c r="D94" i="25"/>
  <c r="D92" i="25"/>
  <c r="D90" i="25"/>
  <c r="D88" i="25"/>
  <c r="D85" i="25"/>
  <c r="D83" i="25"/>
  <c r="D80" i="25"/>
  <c r="D78" i="25"/>
  <c r="D76" i="25"/>
  <c r="D74" i="25"/>
  <c r="D72" i="25"/>
  <c r="D70" i="25"/>
  <c r="D68" i="25"/>
  <c r="D66" i="25"/>
  <c r="D64" i="25"/>
  <c r="D62" i="25"/>
  <c r="D60" i="25"/>
  <c r="D58" i="25"/>
  <c r="D56" i="25"/>
  <c r="D54" i="25"/>
  <c r="D52" i="25"/>
  <c r="D50" i="25"/>
  <c r="D46" i="25"/>
  <c r="D44" i="25"/>
  <c r="D41" i="25"/>
  <c r="D39" i="25"/>
  <c r="D37" i="25"/>
  <c r="D35" i="25"/>
  <c r="D33" i="25"/>
  <c r="D31" i="25"/>
  <c r="D29" i="25"/>
  <c r="D27" i="25"/>
  <c r="D25" i="25"/>
  <c r="D23" i="25"/>
  <c r="D120" i="25"/>
  <c r="D116" i="25"/>
  <c r="D112" i="25"/>
  <c r="D109" i="25"/>
  <c r="D107" i="25"/>
  <c r="D105" i="25"/>
  <c r="D101" i="25"/>
  <c r="D99" i="25"/>
  <c r="D97" i="25"/>
  <c r="D95" i="25"/>
  <c r="D91" i="25"/>
  <c r="D89" i="25"/>
  <c r="D86" i="25"/>
  <c r="D84" i="25"/>
  <c r="D81" i="25"/>
  <c r="D79" i="25"/>
  <c r="D77" i="25"/>
  <c r="D75" i="25"/>
  <c r="D73" i="25"/>
  <c r="D71" i="25"/>
  <c r="D67" i="25"/>
  <c r="D65" i="25"/>
  <c r="D63" i="25"/>
  <c r="D61" i="25"/>
  <c r="D59" i="25"/>
  <c r="D57" i="25"/>
  <c r="D55" i="25"/>
  <c r="D53" i="25"/>
  <c r="D51" i="25"/>
  <c r="D49" i="25"/>
  <c r="D47" i="25"/>
  <c r="D45" i="25"/>
  <c r="D43" i="25"/>
  <c r="D40" i="25"/>
  <c r="D38" i="25"/>
  <c r="D36" i="25"/>
  <c r="D34" i="25"/>
  <c r="D32" i="25"/>
  <c r="D30" i="25"/>
  <c r="D28" i="25"/>
  <c r="D24" i="25"/>
  <c r="D22" i="25"/>
  <c r="D14" i="25"/>
  <c r="D10" i="25"/>
  <c r="D82" i="25"/>
  <c r="D42" i="25"/>
  <c r="D19" i="25"/>
  <c r="D16" i="25"/>
  <c r="D20" i="25"/>
  <c r="D11" i="25"/>
  <c r="D5" i="25"/>
  <c r="D13" i="25"/>
  <c r="D4" i="25"/>
  <c r="D3" i="25"/>
  <c r="D12" i="25"/>
  <c r="D6" i="25"/>
  <c r="D17" i="25"/>
  <c r="D21" i="25"/>
  <c r="D18" i="25"/>
  <c r="D7" i="25"/>
  <c r="D15" i="25"/>
  <c r="D9" i="25"/>
  <c r="F212" i="25"/>
  <c r="H212" i="25"/>
  <c r="G212" i="25"/>
  <c r="CM30" i="17"/>
  <c r="CQ26" i="16"/>
  <c r="CR26" i="16"/>
  <c r="CM26" i="16"/>
  <c r="CM23" i="12"/>
  <c r="CO23" i="12" s="1"/>
  <c r="CN23" i="12"/>
  <c r="CP23" i="12" s="1"/>
  <c r="CR26" i="23"/>
  <c r="CQ35" i="23"/>
  <c r="CR35" i="23"/>
  <c r="CN30" i="23"/>
  <c r="D220" i="25"/>
  <c r="B220" i="25"/>
  <c r="D218" i="25"/>
  <c r="B218" i="25"/>
  <c r="D216" i="25"/>
  <c r="B216" i="25"/>
  <c r="D214" i="25"/>
  <c r="B214" i="25"/>
  <c r="D212" i="25"/>
  <c r="B212" i="25"/>
  <c r="D210" i="25"/>
  <c r="B210" i="25"/>
  <c r="D208" i="25"/>
  <c r="B208" i="25"/>
  <c r="D206" i="25"/>
  <c r="B206" i="25"/>
  <c r="D204" i="25"/>
  <c r="B204" i="25"/>
  <c r="CN38" i="23"/>
  <c r="CM22" i="23"/>
  <c r="BV30" i="23"/>
  <c r="BW30" i="23" s="1"/>
  <c r="BV25" i="23"/>
  <c r="BW25" i="23" s="1"/>
  <c r="CM30" i="23"/>
  <c r="D221" i="25"/>
  <c r="B221" i="25"/>
  <c r="D219" i="25"/>
  <c r="B219" i="25"/>
  <c r="D217" i="25"/>
  <c r="B217" i="25"/>
  <c r="D215" i="25"/>
  <c r="B215" i="25"/>
  <c r="D213" i="25"/>
  <c r="B213" i="25"/>
  <c r="D211" i="25"/>
  <c r="B211" i="25"/>
  <c r="D209" i="25"/>
  <c r="B209" i="25"/>
  <c r="D207" i="25"/>
  <c r="B207" i="25"/>
  <c r="D205" i="25"/>
  <c r="B205" i="25"/>
  <c r="D203" i="25"/>
  <c r="B203" i="25"/>
  <c r="CM35" i="23"/>
  <c r="D202" i="25"/>
  <c r="B202" i="25"/>
  <c r="CN19" i="23"/>
  <c r="CQ19" i="23"/>
  <c r="CQ23" i="22"/>
  <c r="CR23" i="22"/>
  <c r="BS38" i="22"/>
  <c r="BP18" i="23"/>
  <c r="CM34" i="22"/>
  <c r="CN23" i="22"/>
  <c r="BV37" i="22"/>
  <c r="BW37" i="22" s="1"/>
  <c r="D200" i="25"/>
  <c r="B200" i="25"/>
  <c r="D198" i="25"/>
  <c r="B198" i="25"/>
  <c r="D196" i="25"/>
  <c r="B196" i="25"/>
  <c r="D194" i="25"/>
  <c r="B194" i="25"/>
  <c r="D192" i="25"/>
  <c r="B192" i="25"/>
  <c r="D190" i="25"/>
  <c r="B190" i="25"/>
  <c r="D188" i="25"/>
  <c r="B188" i="25"/>
  <c r="D186" i="25"/>
  <c r="B186" i="25"/>
  <c r="D184" i="25"/>
  <c r="B184" i="25"/>
  <c r="CM31" i="22"/>
  <c r="D201" i="25"/>
  <c r="B201" i="25"/>
  <c r="D199" i="25"/>
  <c r="B199" i="25"/>
  <c r="D197" i="25"/>
  <c r="B197" i="25"/>
  <c r="D195" i="25"/>
  <c r="B195" i="25"/>
  <c r="D193" i="25"/>
  <c r="B193" i="25"/>
  <c r="D191" i="25"/>
  <c r="B191" i="25"/>
  <c r="D189" i="25"/>
  <c r="B189" i="25"/>
  <c r="D187" i="25"/>
  <c r="B187" i="25"/>
  <c r="D185" i="25"/>
  <c r="B185" i="25"/>
  <c r="D183" i="25"/>
  <c r="B183" i="25"/>
  <c r="CN26" i="22"/>
  <c r="CM23" i="22"/>
  <c r="B87" i="25"/>
  <c r="D87" i="25"/>
  <c r="CC18" i="12"/>
  <c r="CC36" i="1"/>
  <c r="CI36" i="1" s="1"/>
  <c r="BP33" i="1"/>
  <c r="BS33" i="1" s="1"/>
  <c r="BQ33" i="1"/>
  <c r="BT33" i="1" s="1"/>
  <c r="CF34" i="1"/>
  <c r="CL34" i="1" s="1"/>
  <c r="CD36" i="1"/>
  <c r="CJ36" i="1" s="1"/>
  <c r="BP36" i="1"/>
  <c r="BS36" i="1" s="1"/>
  <c r="CD34" i="1"/>
  <c r="CJ34" i="1" s="1"/>
  <c r="CE33" i="1"/>
  <c r="CK33" i="1" s="1"/>
  <c r="CE36" i="1"/>
  <c r="CK36" i="1" s="1"/>
  <c r="BR35" i="1"/>
  <c r="BU35" i="1" s="1"/>
  <c r="A220" i="25"/>
  <c r="A218" i="25"/>
  <c r="A216" i="25"/>
  <c r="A214" i="25"/>
  <c r="A212" i="25"/>
  <c r="A210" i="25"/>
  <c r="A208" i="25"/>
  <c r="A206" i="25"/>
  <c r="A204" i="25"/>
  <c r="A202" i="25"/>
  <c r="A200" i="25"/>
  <c r="A198" i="25"/>
  <c r="A196" i="25"/>
  <c r="A194" i="25"/>
  <c r="A192" i="25"/>
  <c r="A190" i="25"/>
  <c r="A188" i="25"/>
  <c r="A186" i="25"/>
  <c r="A184" i="25"/>
  <c r="A182" i="25"/>
  <c r="A180" i="25"/>
  <c r="A178" i="25"/>
  <c r="A176" i="25"/>
  <c r="A174" i="25"/>
  <c r="A172" i="25"/>
  <c r="A170" i="25"/>
  <c r="A168" i="25"/>
  <c r="A166" i="25"/>
  <c r="A164" i="25"/>
  <c r="A162" i="25"/>
  <c r="A160" i="25"/>
  <c r="A158" i="25"/>
  <c r="A156" i="25"/>
  <c r="A154" i="25"/>
  <c r="A152" i="25"/>
  <c r="A150" i="25"/>
  <c r="A148" i="25"/>
  <c r="A146" i="25"/>
  <c r="A144" i="25"/>
  <c r="A142" i="25"/>
  <c r="A140" i="25"/>
  <c r="A138" i="25"/>
  <c r="A136" i="25"/>
  <c r="A134" i="25"/>
  <c r="A132" i="25"/>
  <c r="A130" i="25"/>
  <c r="A128" i="25"/>
  <c r="A126" i="25"/>
  <c r="A124" i="25"/>
  <c r="A122" i="25"/>
  <c r="A120" i="25"/>
  <c r="A118" i="25"/>
  <c r="A116" i="25"/>
  <c r="A114" i="25"/>
  <c r="A112" i="25"/>
  <c r="A110" i="25"/>
  <c r="A108" i="25"/>
  <c r="A106" i="25"/>
  <c r="A104" i="25"/>
  <c r="A102" i="25"/>
  <c r="A100" i="25"/>
  <c r="A98" i="25"/>
  <c r="A96" i="25"/>
  <c r="A94" i="25"/>
  <c r="A92" i="25"/>
  <c r="A90" i="25"/>
  <c r="A88" i="25"/>
  <c r="A86" i="25"/>
  <c r="A84" i="25"/>
  <c r="A82" i="25"/>
  <c r="A80" i="25"/>
  <c r="A78" i="25"/>
  <c r="A76" i="25"/>
  <c r="A74" i="25"/>
  <c r="A72" i="25"/>
  <c r="A70" i="25"/>
  <c r="A68" i="25"/>
  <c r="A66" i="25"/>
  <c r="A64" i="25"/>
  <c r="A62" i="25"/>
  <c r="A60" i="25"/>
  <c r="A58" i="25"/>
  <c r="A56" i="25"/>
  <c r="A54" i="25"/>
  <c r="A52" i="25"/>
  <c r="A50" i="25"/>
  <c r="A48" i="25"/>
  <c r="A46" i="25"/>
  <c r="A44" i="25"/>
  <c r="A42" i="25"/>
  <c r="A40" i="25"/>
  <c r="A38" i="25"/>
  <c r="A36" i="25"/>
  <c r="A34" i="25"/>
  <c r="A32" i="25"/>
  <c r="A30" i="25"/>
  <c r="A28" i="25"/>
  <c r="A26" i="25"/>
  <c r="A24" i="25"/>
  <c r="A22" i="25"/>
  <c r="A221" i="25"/>
  <c r="A219" i="25"/>
  <c r="A217" i="25"/>
  <c r="A215" i="25"/>
  <c r="A213" i="25"/>
  <c r="A211" i="25"/>
  <c r="A209" i="25"/>
  <c r="A207" i="25"/>
  <c r="A205" i="25"/>
  <c r="A203" i="25"/>
  <c r="A201" i="25"/>
  <c r="A199" i="25"/>
  <c r="A197" i="25"/>
  <c r="A195" i="25"/>
  <c r="A193" i="25"/>
  <c r="A191" i="25"/>
  <c r="A189" i="25"/>
  <c r="A187" i="25"/>
  <c r="A185" i="25"/>
  <c r="A183" i="25"/>
  <c r="A181" i="25"/>
  <c r="A179" i="25"/>
  <c r="A177" i="25"/>
  <c r="A175" i="25"/>
  <c r="A173" i="25"/>
  <c r="A171" i="25"/>
  <c r="A169" i="25"/>
  <c r="A167" i="25"/>
  <c r="A165" i="25"/>
  <c r="A163" i="25"/>
  <c r="A161" i="25"/>
  <c r="A159" i="25"/>
  <c r="A157" i="25"/>
  <c r="A155" i="25"/>
  <c r="A153" i="25"/>
  <c r="A151" i="25"/>
  <c r="A149" i="25"/>
  <c r="A147" i="25"/>
  <c r="A145" i="25"/>
  <c r="A143" i="25"/>
  <c r="A141" i="25"/>
  <c r="A139" i="25"/>
  <c r="A137" i="25"/>
  <c r="A135" i="25"/>
  <c r="A133" i="25"/>
  <c r="A131" i="25"/>
  <c r="A129" i="25"/>
  <c r="A127" i="25"/>
  <c r="A125" i="25"/>
  <c r="A123" i="25"/>
  <c r="A121" i="25"/>
  <c r="A119" i="25"/>
  <c r="A117" i="25"/>
  <c r="A115" i="25"/>
  <c r="A113" i="25"/>
  <c r="A111" i="25"/>
  <c r="A109" i="25"/>
  <c r="A107" i="25"/>
  <c r="A105" i="25"/>
  <c r="A103" i="25"/>
  <c r="A101" i="25"/>
  <c r="A99" i="25"/>
  <c r="A97" i="25"/>
  <c r="A95" i="25"/>
  <c r="A93" i="25"/>
  <c r="A91" i="25"/>
  <c r="A89" i="25"/>
  <c r="A87" i="25"/>
  <c r="A85" i="25"/>
  <c r="A83" i="25"/>
  <c r="A81" i="25"/>
  <c r="A79" i="25"/>
  <c r="A77" i="25"/>
  <c r="A75" i="25"/>
  <c r="A73" i="25"/>
  <c r="A71" i="25"/>
  <c r="A69" i="25"/>
  <c r="A67" i="25"/>
  <c r="A65" i="25"/>
  <c r="A63" i="25"/>
  <c r="A61" i="25"/>
  <c r="A59" i="25"/>
  <c r="A57" i="25"/>
  <c r="A55" i="25"/>
  <c r="A53" i="25"/>
  <c r="A51" i="25"/>
  <c r="A49" i="25"/>
  <c r="A47" i="25"/>
  <c r="A45" i="25"/>
  <c r="A43" i="25"/>
  <c r="A41" i="25"/>
  <c r="A39" i="25"/>
  <c r="A37" i="25"/>
  <c r="A35" i="25"/>
  <c r="A33" i="25"/>
  <c r="A31" i="25"/>
  <c r="A29" i="25"/>
  <c r="A27" i="25"/>
  <c r="A25" i="25"/>
  <c r="A23" i="25"/>
  <c r="A3" i="25"/>
  <c r="A11" i="25"/>
  <c r="A9" i="25"/>
  <c r="A6" i="25"/>
  <c r="A10" i="25"/>
  <c r="A14" i="25"/>
  <c r="A7" i="25"/>
  <c r="A15" i="25"/>
  <c r="A5" i="25"/>
  <c r="A13" i="25"/>
  <c r="A4" i="25"/>
  <c r="A8" i="25"/>
  <c r="A12" i="25"/>
  <c r="BP31" i="1"/>
  <c r="BS31" i="1" s="1"/>
  <c r="BQ31" i="1"/>
  <c r="BT31" i="1" s="1"/>
  <c r="CA28" i="1"/>
  <c r="CG28" i="1" s="1"/>
  <c r="CA32" i="1"/>
  <c r="CG32" i="1" s="1"/>
  <c r="CA30" i="1"/>
  <c r="CG30" i="1" s="1"/>
  <c r="BP29" i="1"/>
  <c r="BS29" i="1" s="1"/>
  <c r="BR29" i="1"/>
  <c r="BU29" i="1" s="1"/>
  <c r="CB25" i="1"/>
  <c r="CH25" i="1" s="1"/>
  <c r="CD32" i="1"/>
  <c r="CJ32" i="1" s="1"/>
  <c r="CB32" i="1"/>
  <c r="CH32" i="1" s="1"/>
  <c r="CD25" i="1"/>
  <c r="CJ25" i="1" s="1"/>
  <c r="CE23" i="1"/>
  <c r="CK23" i="1" s="1"/>
  <c r="CC23" i="1"/>
  <c r="CI23" i="1" s="1"/>
  <c r="CD22" i="1"/>
  <c r="CJ22" i="1" s="1"/>
  <c r="CB22" i="1"/>
  <c r="CH22" i="1" s="1"/>
  <c r="BP22" i="1"/>
  <c r="BS22" i="1" s="1"/>
  <c r="CA25" i="1"/>
  <c r="CG25" i="1" s="1"/>
  <c r="CC25" i="1"/>
  <c r="CI25" i="1" s="1"/>
  <c r="CE25" i="1"/>
  <c r="CK25" i="1" s="1"/>
  <c r="BP24" i="1"/>
  <c r="BS24" i="1" s="1"/>
  <c r="BR24" i="1"/>
  <c r="BU24" i="1" s="1"/>
  <c r="BP23" i="1"/>
  <c r="BS23" i="1" s="1"/>
  <c r="CE22" i="1"/>
  <c r="CK22" i="1" s="1"/>
  <c r="CA22" i="1"/>
  <c r="CG22" i="1" s="1"/>
  <c r="BR23" i="1"/>
  <c r="BU23" i="1" s="1"/>
  <c r="Q40" i="1"/>
  <c r="CQ31" i="22"/>
  <c r="CR31" i="22"/>
  <c r="CF18" i="23"/>
  <c r="CL38" i="22"/>
  <c r="CN34" i="22"/>
  <c r="BV21" i="22"/>
  <c r="BW21" i="22" s="1"/>
  <c r="BV26" i="22"/>
  <c r="BW26" i="22" s="1"/>
  <c r="BV34" i="22"/>
  <c r="BW34" i="22" s="1"/>
  <c r="CN27" i="23"/>
  <c r="BV20" i="23"/>
  <c r="BW20" i="23" s="1"/>
  <c r="CM38" i="23"/>
  <c r="CN22" i="23"/>
  <c r="CM19" i="23"/>
  <c r="BV22" i="23"/>
  <c r="BW22" i="23" s="1"/>
  <c r="BV33" i="23"/>
  <c r="BW33" i="23" s="1"/>
  <c r="Q40" i="23"/>
  <c r="AC24" i="22"/>
  <c r="AB21" i="22"/>
  <c r="AB19" i="22"/>
  <c r="AC29" i="22"/>
  <c r="AB29" i="22"/>
  <c r="AE22" i="18"/>
  <c r="AC21" i="22"/>
  <c r="AE30" i="22"/>
  <c r="AB20" i="18"/>
  <c r="AE24" i="22"/>
  <c r="AC20" i="22"/>
  <c r="AE30" i="18"/>
  <c r="AC20" i="18"/>
  <c r="AC36" i="22"/>
  <c r="AE38" i="22"/>
  <c r="AC22" i="22"/>
  <c r="AE36" i="18"/>
  <c r="AB38" i="18"/>
  <c r="AC33" i="18"/>
  <c r="AE27" i="18"/>
  <c r="AC25" i="18"/>
  <c r="AC24" i="18"/>
  <c r="AE34" i="18"/>
  <c r="AC28" i="18"/>
  <c r="AE33" i="18"/>
  <c r="AC27" i="18"/>
  <c r="AE34" i="22"/>
  <c r="AB20" i="22"/>
  <c r="AE25" i="22"/>
  <c r="AC31" i="22"/>
  <c r="AB36" i="22"/>
  <c r="AC21" i="18"/>
  <c r="AB33" i="22"/>
  <c r="AC25" i="22"/>
  <c r="AE35" i="22"/>
  <c r="AB36" i="15"/>
  <c r="AE31" i="15"/>
  <c r="AC24" i="15"/>
  <c r="AB22" i="15"/>
  <c r="AE20" i="15"/>
  <c r="AB19" i="15"/>
  <c r="AC34" i="15"/>
  <c r="AB33" i="15"/>
  <c r="AE29" i="15"/>
  <c r="AC21" i="15"/>
  <c r="AC37" i="15"/>
  <c r="AE20" i="22"/>
  <c r="AE38" i="18"/>
  <c r="AE36" i="22"/>
  <c r="AE22" i="22"/>
  <c r="AB24" i="18"/>
  <c r="AC29" i="18"/>
  <c r="AE20" i="18"/>
  <c r="AC32" i="18"/>
  <c r="AC23" i="18"/>
  <c r="AE29" i="18"/>
  <c r="AC32" i="22"/>
  <c r="AB24" i="22"/>
  <c r="AC35" i="22"/>
  <c r="AB24" i="15"/>
  <c r="AC25" i="15"/>
  <c r="AC27" i="15"/>
  <c r="AE25" i="15"/>
  <c r="AB25" i="15"/>
  <c r="AC30" i="15"/>
  <c r="AB34" i="15"/>
  <c r="AB27" i="15"/>
  <c r="AC33" i="22"/>
  <c r="AB22" i="22"/>
  <c r="AB25" i="22"/>
  <c r="AE38" i="15"/>
  <c r="AE37" i="22"/>
  <c r="AC27" i="22"/>
  <c r="AC34" i="22"/>
  <c r="AB31" i="22"/>
  <c r="AB23" i="15"/>
  <c r="AE28" i="15"/>
  <c r="AC36" i="15"/>
  <c r="AC20" i="15"/>
  <c r="AB36" i="18"/>
  <c r="AB37" i="15"/>
  <c r="AE35" i="15"/>
  <c r="AE19" i="15"/>
  <c r="AB27" i="18"/>
  <c r="AE28" i="18"/>
  <c r="AC37" i="18"/>
  <c r="AB20" i="15"/>
  <c r="AC34" i="18"/>
  <c r="AB26" i="22"/>
  <c r="D8" i="19"/>
  <c r="D8" i="15"/>
  <c r="D8" i="17"/>
  <c r="D8" i="23"/>
  <c r="D8" i="20"/>
  <c r="D8" i="12"/>
  <c r="D8" i="16"/>
  <c r="D8" i="22"/>
  <c r="D8" i="21"/>
  <c r="D8" i="18"/>
  <c r="AH8" i="1"/>
  <c r="BV24" i="18" l="1"/>
  <c r="BW24" i="18" s="1"/>
  <c r="CB18" i="19"/>
  <c r="BV35" i="16"/>
  <c r="BW35" i="16" s="1"/>
  <c r="BV34" i="12"/>
  <c r="BW34" i="12" s="1"/>
  <c r="CR27" i="15"/>
  <c r="CH38" i="16"/>
  <c r="CH18" i="17" s="1"/>
  <c r="BV29" i="19"/>
  <c r="BW29" i="19" s="1"/>
  <c r="BX29" i="19" s="1"/>
  <c r="CR23" i="23"/>
  <c r="CS23" i="23" s="1"/>
  <c r="CM26" i="18"/>
  <c r="CM34" i="19"/>
  <c r="CQ34" i="17"/>
  <c r="CR22" i="20"/>
  <c r="CC18" i="21"/>
  <c r="CR34" i="21"/>
  <c r="CN27" i="12"/>
  <c r="CP27" i="12" s="1"/>
  <c r="CQ21" i="20"/>
  <c r="BV32" i="18"/>
  <c r="BW32" i="18" s="1"/>
  <c r="CM32" i="15"/>
  <c r="CM33" i="15"/>
  <c r="CM21" i="22"/>
  <c r="CQ27" i="15"/>
  <c r="CM29" i="22"/>
  <c r="CN26" i="23"/>
  <c r="CR37" i="23"/>
  <c r="BV27" i="22"/>
  <c r="BW27" i="22" s="1"/>
  <c r="CR37" i="15"/>
  <c r="CN30" i="21"/>
  <c r="CR34" i="15"/>
  <c r="CR26" i="15"/>
  <c r="BV23" i="16"/>
  <c r="BW23" i="16" s="1"/>
  <c r="BV20" i="19"/>
  <c r="BW20" i="19" s="1"/>
  <c r="BX20" i="19" s="1"/>
  <c r="L19" i="1"/>
  <c r="N19" i="1" s="1"/>
  <c r="CQ29" i="17"/>
  <c r="CN23" i="15"/>
  <c r="CQ29" i="19"/>
  <c r="CQ37" i="22"/>
  <c r="CN29" i="12"/>
  <c r="CP29" i="12" s="1"/>
  <c r="CS35" i="21"/>
  <c r="CW35" i="21" s="1"/>
  <c r="CQ33" i="23"/>
  <c r="BV24" i="20"/>
  <c r="BW24" i="20" s="1"/>
  <c r="CM22" i="20"/>
  <c r="BV21" i="19"/>
  <c r="BW21" i="19" s="1"/>
  <c r="CN28" i="19"/>
  <c r="BV30" i="19"/>
  <c r="BW30" i="19" s="1"/>
  <c r="CR32" i="22"/>
  <c r="CS32" i="22" s="1"/>
  <c r="CR26" i="12"/>
  <c r="CQ26" i="15"/>
  <c r="CR28" i="17"/>
  <c r="CS28" i="17" s="1"/>
  <c r="CN37" i="22"/>
  <c r="BV25" i="20"/>
  <c r="BW25" i="20" s="1"/>
  <c r="BX26" i="20" s="1"/>
  <c r="BV29" i="15"/>
  <c r="BW29" i="15" s="1"/>
  <c r="CR33" i="19"/>
  <c r="CQ21" i="23"/>
  <c r="CS22" i="23" s="1"/>
  <c r="CW22" i="23" s="1"/>
  <c r="CQ25" i="17"/>
  <c r="CM26" i="17"/>
  <c r="BV25" i="22"/>
  <c r="BW25" i="22" s="1"/>
  <c r="BV21" i="21"/>
  <c r="BW21" i="21" s="1"/>
  <c r="CN30" i="20"/>
  <c r="CN29" i="16"/>
  <c r="CN29" i="20"/>
  <c r="CM27" i="19"/>
  <c r="CN26" i="15"/>
  <c r="CN30" i="18"/>
  <c r="CM29" i="19"/>
  <c r="BV30" i="20"/>
  <c r="BW30" i="20" s="1"/>
  <c r="CN25" i="20"/>
  <c r="BV34" i="15"/>
  <c r="BW34" i="15" s="1"/>
  <c r="CR31" i="15"/>
  <c r="CN34" i="23"/>
  <c r="CM26" i="23"/>
  <c r="CN33" i="21"/>
  <c r="BV35" i="17"/>
  <c r="BW35" i="17" s="1"/>
  <c r="CM35" i="18"/>
  <c r="BV28" i="15"/>
  <c r="BW28" i="15" s="1"/>
  <c r="BX29" i="15" s="1"/>
  <c r="CM37" i="16"/>
  <c r="CN22" i="16"/>
  <c r="CM34" i="15"/>
  <c r="CR36" i="15"/>
  <c r="CS36" i="15" s="1"/>
  <c r="CW36" i="15" s="1"/>
  <c r="CM28" i="15"/>
  <c r="CM21" i="15"/>
  <c r="BV20" i="15"/>
  <c r="BW20" i="15" s="1"/>
  <c r="BV27" i="12"/>
  <c r="BW27" i="12" s="1"/>
  <c r="BX27" i="12" s="1"/>
  <c r="CM33" i="23"/>
  <c r="BV29" i="23"/>
  <c r="BW29" i="23" s="1"/>
  <c r="BX30" i="23" s="1"/>
  <c r="BV34" i="19"/>
  <c r="BW34" i="19" s="1"/>
  <c r="CM26" i="15"/>
  <c r="CR19" i="20"/>
  <c r="BV31" i="12"/>
  <c r="BW31" i="12" s="1"/>
  <c r="CM20" i="20"/>
  <c r="BV32" i="23"/>
  <c r="BW32" i="23" s="1"/>
  <c r="BY33" i="23" s="1"/>
  <c r="CM36" i="15"/>
  <c r="BV36" i="23"/>
  <c r="BW36" i="23" s="1"/>
  <c r="CN34" i="21"/>
  <c r="BV27" i="17"/>
  <c r="BW27" i="17" s="1"/>
  <c r="BV36" i="17"/>
  <c r="BW36" i="17" s="1"/>
  <c r="BY37" i="17" s="1"/>
  <c r="CM25" i="17"/>
  <c r="CN19" i="19"/>
  <c r="CM26" i="21"/>
  <c r="BV36" i="21"/>
  <c r="BW36" i="21" s="1"/>
  <c r="T35" i="15"/>
  <c r="L35" i="15" s="1"/>
  <c r="N35" i="15" s="1"/>
  <c r="CM36" i="12"/>
  <c r="CO36" i="12" s="1"/>
  <c r="BV28" i="12"/>
  <c r="BW28" i="12" s="1"/>
  <c r="CN34" i="15"/>
  <c r="CQ34" i="15"/>
  <c r="CS35" i="15" s="1"/>
  <c r="CN33" i="15"/>
  <c r="BV37" i="15"/>
  <c r="BW37" i="15" s="1"/>
  <c r="CN25" i="15"/>
  <c r="CQ20" i="15"/>
  <c r="CQ25" i="15"/>
  <c r="BV23" i="15"/>
  <c r="BW23" i="15" s="1"/>
  <c r="BY23" i="15" s="1"/>
  <c r="CN31" i="15"/>
  <c r="CM25" i="15"/>
  <c r="CM19" i="16"/>
  <c r="CN19" i="16"/>
  <c r="BV36" i="16"/>
  <c r="BW36" i="16" s="1"/>
  <c r="BX37" i="16" s="1"/>
  <c r="BQ18" i="17"/>
  <c r="CR37" i="16"/>
  <c r="BV22" i="16"/>
  <c r="BW22" i="16" s="1"/>
  <c r="BY22" i="16" s="1"/>
  <c r="BV33" i="16"/>
  <c r="BW33" i="16" s="1"/>
  <c r="BY34" i="16" s="1"/>
  <c r="CM21" i="16"/>
  <c r="CR29" i="16"/>
  <c r="CN27" i="16"/>
  <c r="BV21" i="17"/>
  <c r="BW21" i="17" s="1"/>
  <c r="CR21" i="17"/>
  <c r="CQ24" i="17"/>
  <c r="BV28" i="17"/>
  <c r="BW28" i="17" s="1"/>
  <c r="BY29" i="17" s="1"/>
  <c r="CM29" i="17"/>
  <c r="BV32" i="17"/>
  <c r="BW32" i="17" s="1"/>
  <c r="BX33" i="17" s="1"/>
  <c r="CM33" i="17"/>
  <c r="CN34" i="17"/>
  <c r="CM30" i="18"/>
  <c r="BV22" i="18"/>
  <c r="BW22" i="18" s="1"/>
  <c r="CR21" i="18"/>
  <c r="BV20" i="18"/>
  <c r="BW20" i="18" s="1"/>
  <c r="BV19" i="19"/>
  <c r="BW19" i="19" s="1"/>
  <c r="BY20" i="19" s="1"/>
  <c r="CM19" i="19"/>
  <c r="CM21" i="19"/>
  <c r="CQ25" i="19"/>
  <c r="CM26" i="19"/>
  <c r="CN34" i="19"/>
  <c r="CM37" i="19"/>
  <c r="BV19" i="20"/>
  <c r="BW19" i="20" s="1"/>
  <c r="CN19" i="20"/>
  <c r="CQ19" i="20"/>
  <c r="CM19" i="20"/>
  <c r="CR38" i="20"/>
  <c r="CR18" i="21" s="1"/>
  <c r="CQ38" i="20"/>
  <c r="CQ18" i="21" s="1"/>
  <c r="CL38" i="20"/>
  <c r="CL18" i="21" s="1"/>
  <c r="CM30" i="20"/>
  <c r="CM24" i="20"/>
  <c r="CN22" i="20"/>
  <c r="BV20" i="20"/>
  <c r="BW20" i="20" s="1"/>
  <c r="BX21" i="20" s="1"/>
  <c r="CS22" i="20"/>
  <c r="CU22" i="20" s="1"/>
  <c r="CN22" i="21"/>
  <c r="BV24" i="21"/>
  <c r="BW24" i="21" s="1"/>
  <c r="BX25" i="21" s="1"/>
  <c r="CQ25" i="21"/>
  <c r="CQ26" i="21"/>
  <c r="CS27" i="21" s="1"/>
  <c r="CU27" i="21" s="1"/>
  <c r="CR30" i="21"/>
  <c r="CQ32" i="21"/>
  <c r="CQ33" i="21"/>
  <c r="CN19" i="22"/>
  <c r="CR37" i="22"/>
  <c r="CM37" i="22"/>
  <c r="CQ35" i="22"/>
  <c r="CS35" i="22" s="1"/>
  <c r="BV35" i="22"/>
  <c r="BW35" i="22" s="1"/>
  <c r="BV32" i="22"/>
  <c r="BW32" i="22" s="1"/>
  <c r="CQ30" i="22"/>
  <c r="CS31" i="22" s="1"/>
  <c r="CQ29" i="22"/>
  <c r="CR27" i="22"/>
  <c r="CS27" i="22" s="1"/>
  <c r="CT27" i="22" s="1"/>
  <c r="CM25" i="22"/>
  <c r="CM24" i="22"/>
  <c r="CR21" i="22"/>
  <c r="BV31" i="23"/>
  <c r="BW31" i="23" s="1"/>
  <c r="BX31" i="23" s="1"/>
  <c r="CM21" i="23"/>
  <c r="BV37" i="23"/>
  <c r="BW37" i="23" s="1"/>
  <c r="BY38" i="23" s="1"/>
  <c r="CM34" i="23"/>
  <c r="CN37" i="23"/>
  <c r="CR24" i="23"/>
  <c r="CN25" i="23"/>
  <c r="CR25" i="23"/>
  <c r="CM29" i="23"/>
  <c r="CM31" i="23"/>
  <c r="BV28" i="23"/>
  <c r="BW28" i="23" s="1"/>
  <c r="BV21" i="23"/>
  <c r="BW21" i="23" s="1"/>
  <c r="BV19" i="23"/>
  <c r="BW19" i="23" s="1"/>
  <c r="BX20" i="23" s="1"/>
  <c r="CM32" i="22"/>
  <c r="CJ38" i="22"/>
  <c r="CJ18" i="23" s="1"/>
  <c r="CM22" i="22"/>
  <c r="BV33" i="22"/>
  <c r="BW33" i="22" s="1"/>
  <c r="BY34" i="22" s="1"/>
  <c r="BV36" i="22"/>
  <c r="BW36" i="22" s="1"/>
  <c r="BX37" i="22" s="1"/>
  <c r="CN29" i="22"/>
  <c r="CM30" i="22"/>
  <c r="CH38" i="22"/>
  <c r="CH18" i="23" s="1"/>
  <c r="CQ22" i="22"/>
  <c r="BV30" i="22"/>
  <c r="BW30" i="22" s="1"/>
  <c r="BY30" i="22" s="1"/>
  <c r="CN22" i="22"/>
  <c r="CQ25" i="22"/>
  <c r="BV20" i="22"/>
  <c r="BW20" i="22" s="1"/>
  <c r="BY21" i="22" s="1"/>
  <c r="CG38" i="22"/>
  <c r="CG18" i="23" s="1"/>
  <c r="CM25" i="21"/>
  <c r="CM20" i="21"/>
  <c r="BV26" i="21"/>
  <c r="BW26" i="21" s="1"/>
  <c r="CN25" i="21"/>
  <c r="CM34" i="21"/>
  <c r="CN26" i="21"/>
  <c r="BV20" i="21"/>
  <c r="BW20" i="21" s="1"/>
  <c r="BY21" i="21" s="1"/>
  <c r="CQ37" i="21"/>
  <c r="CN36" i="21"/>
  <c r="CN29" i="21"/>
  <c r="CB18" i="21"/>
  <c r="CH38" i="20"/>
  <c r="CH18" i="21" s="1"/>
  <c r="CM35" i="20"/>
  <c r="BV28" i="20"/>
  <c r="BW28" i="20" s="1"/>
  <c r="BY29" i="20" s="1"/>
  <c r="CD18" i="21"/>
  <c r="CN21" i="20"/>
  <c r="BV22" i="20"/>
  <c r="BW22" i="20" s="1"/>
  <c r="BX22" i="20" s="1"/>
  <c r="CS23" i="20"/>
  <c r="CW23" i="20" s="1"/>
  <c r="CJ18" i="21"/>
  <c r="CR37" i="20"/>
  <c r="CE18" i="21"/>
  <c r="CK38" i="20"/>
  <c r="CK18" i="21" s="1"/>
  <c r="CQ28" i="20"/>
  <c r="CN37" i="20"/>
  <c r="CQ21" i="19"/>
  <c r="CQ31" i="19"/>
  <c r="BV25" i="19"/>
  <c r="BW25" i="19" s="1"/>
  <c r="CN25" i="19"/>
  <c r="CN26" i="19"/>
  <c r="CR29" i="19"/>
  <c r="CS30" i="19" s="1"/>
  <c r="CU30" i="19" s="1"/>
  <c r="BQ18" i="20"/>
  <c r="CN30" i="19"/>
  <c r="CF18" i="20"/>
  <c r="CQ25" i="18"/>
  <c r="BV31" i="18"/>
  <c r="BW31" i="18" s="1"/>
  <c r="BY32" i="18" s="1"/>
  <c r="CN35" i="18"/>
  <c r="CR24" i="18"/>
  <c r="CR34" i="18"/>
  <c r="BV19" i="18"/>
  <c r="BW19" i="18" s="1"/>
  <c r="CQ23" i="17"/>
  <c r="CN25" i="17"/>
  <c r="CN26" i="17"/>
  <c r="BV37" i="17"/>
  <c r="BW37" i="17" s="1"/>
  <c r="CM38" i="17"/>
  <c r="CM18" i="18" s="1"/>
  <c r="CR33" i="17"/>
  <c r="CS34" i="17" s="1"/>
  <c r="CN23" i="17"/>
  <c r="BV24" i="17"/>
  <c r="BW24" i="17" s="1"/>
  <c r="BX25" i="17" s="1"/>
  <c r="BV20" i="17"/>
  <c r="BW20" i="17" s="1"/>
  <c r="CQ38" i="16"/>
  <c r="CQ18" i="17" s="1"/>
  <c r="CN25" i="16"/>
  <c r="CN33" i="16"/>
  <c r="CR21" i="16"/>
  <c r="CM36" i="16"/>
  <c r="CN35" i="16"/>
  <c r="CN32" i="16"/>
  <c r="CN37" i="16"/>
  <c r="CN24" i="16"/>
  <c r="CQ29" i="16"/>
  <c r="BV20" i="16"/>
  <c r="BW20" i="16" s="1"/>
  <c r="BX21" i="16" s="1"/>
  <c r="BV28" i="16"/>
  <c r="BW28" i="16" s="1"/>
  <c r="BY29" i="16" s="1"/>
  <c r="CM27" i="16"/>
  <c r="CN36" i="16"/>
  <c r="CM22" i="16"/>
  <c r="CR19" i="16"/>
  <c r="CN29" i="15"/>
  <c r="BV32" i="15"/>
  <c r="BW32" i="15" s="1"/>
  <c r="BX33" i="15" s="1"/>
  <c r="CN20" i="15"/>
  <c r="CM29" i="12"/>
  <c r="CO29" i="12" s="1"/>
  <c r="CN32" i="12"/>
  <c r="CP32" i="12" s="1"/>
  <c r="BV25" i="12"/>
  <c r="BW25" i="12" s="1"/>
  <c r="BY26" i="12" s="1"/>
  <c r="CM32" i="12"/>
  <c r="CO32" i="12" s="1"/>
  <c r="BV32" i="12"/>
  <c r="BW32" i="12" s="1"/>
  <c r="BT38" i="12"/>
  <c r="BT18" i="15" s="1"/>
  <c r="CN37" i="12"/>
  <c r="CP37" i="12" s="1"/>
  <c r="CM28" i="12"/>
  <c r="BV33" i="12"/>
  <c r="BW33" i="12" s="1"/>
  <c r="BX34" i="12" s="1"/>
  <c r="CM37" i="12"/>
  <c r="CO37" i="12" s="1"/>
  <c r="CN28" i="15"/>
  <c r="CM24" i="15"/>
  <c r="BV27" i="15"/>
  <c r="BW27" i="15" s="1"/>
  <c r="BV36" i="15"/>
  <c r="BW36" i="15" s="1"/>
  <c r="BV35" i="15"/>
  <c r="BW35" i="15" s="1"/>
  <c r="BY35" i="15" s="1"/>
  <c r="CN28" i="16"/>
  <c r="BV32" i="16"/>
  <c r="BW32" i="16" s="1"/>
  <c r="BV25" i="16"/>
  <c r="BW25" i="16" s="1"/>
  <c r="BX26" i="16" s="1"/>
  <c r="CR38" i="16"/>
  <c r="CR18" i="17" s="1"/>
  <c r="BV24" i="16"/>
  <c r="BW24" i="16" s="1"/>
  <c r="CM30" i="16"/>
  <c r="BV30" i="16"/>
  <c r="BW30" i="16" s="1"/>
  <c r="CD18" i="17"/>
  <c r="CQ32" i="16"/>
  <c r="CS32" i="16" s="1"/>
  <c r="BV27" i="16"/>
  <c r="BW27" i="16" s="1"/>
  <c r="BY27" i="16" s="1"/>
  <c r="CQ37" i="16"/>
  <c r="CN21" i="16"/>
  <c r="CM29" i="16"/>
  <c r="CN30" i="16"/>
  <c r="CM35" i="16"/>
  <c r="CR31" i="17"/>
  <c r="CS31" i="17" s="1"/>
  <c r="BV23" i="17"/>
  <c r="BW23" i="17" s="1"/>
  <c r="BX23" i="17" s="1"/>
  <c r="CQ37" i="17"/>
  <c r="CS38" i="17" s="1"/>
  <c r="BV31" i="17"/>
  <c r="BW31" i="17" s="1"/>
  <c r="BX31" i="17" s="1"/>
  <c r="CN21" i="17"/>
  <c r="CN33" i="17"/>
  <c r="CM34" i="17"/>
  <c r="BV19" i="17"/>
  <c r="BW19" i="17" s="1"/>
  <c r="CQ27" i="18"/>
  <c r="CN27" i="18"/>
  <c r="CM27" i="18"/>
  <c r="CQ35" i="18"/>
  <c r="CN25" i="18"/>
  <c r="CM21" i="18"/>
  <c r="CM37" i="18"/>
  <c r="CN19" i="18"/>
  <c r="CN32" i="18"/>
  <c r="CN21" i="18"/>
  <c r="BV25" i="18"/>
  <c r="BW25" i="18" s="1"/>
  <c r="BY26" i="18" s="1"/>
  <c r="CM25" i="19"/>
  <c r="BV33" i="19"/>
  <c r="BW33" i="19" s="1"/>
  <c r="CH38" i="19"/>
  <c r="CH18" i="20" s="1"/>
  <c r="CN33" i="19"/>
  <c r="CM33" i="19"/>
  <c r="BV38" i="19"/>
  <c r="BV18" i="20" s="1"/>
  <c r="CR19" i="19"/>
  <c r="CN36" i="19"/>
  <c r="BV27" i="20"/>
  <c r="BW27" i="20" s="1"/>
  <c r="BY27" i="20" s="1"/>
  <c r="CN27" i="20"/>
  <c r="CM21" i="20"/>
  <c r="CN32" i="20"/>
  <c r="BV32" i="20"/>
  <c r="BW32" i="20" s="1"/>
  <c r="BX33" i="20" s="1"/>
  <c r="CM37" i="20"/>
  <c r="CM29" i="20"/>
  <c r="BV34" i="21"/>
  <c r="BW34" i="21" s="1"/>
  <c r="BY34" i="21" s="1"/>
  <c r="CN20" i="21"/>
  <c r="CD18" i="22"/>
  <c r="CN31" i="21"/>
  <c r="CM37" i="21"/>
  <c r="CN24" i="21"/>
  <c r="CM23" i="21"/>
  <c r="BV32" i="21"/>
  <c r="BW32" i="21" s="1"/>
  <c r="BY33" i="21" s="1"/>
  <c r="BV28" i="21"/>
  <c r="BW28" i="21" s="1"/>
  <c r="BX29" i="21" s="1"/>
  <c r="CM22" i="21"/>
  <c r="CN36" i="22"/>
  <c r="CN30" i="22"/>
  <c r="BV28" i="22"/>
  <c r="BW28" i="22" s="1"/>
  <c r="BX28" i="22" s="1"/>
  <c r="CM19" i="22"/>
  <c r="CN21" i="22"/>
  <c r="CN29" i="23"/>
  <c r="CN31" i="23"/>
  <c r="CN33" i="23"/>
  <c r="BV27" i="23"/>
  <c r="BW27" i="23" s="1"/>
  <c r="BV24" i="23"/>
  <c r="BW24" i="23" s="1"/>
  <c r="BX24" i="23" s="1"/>
  <c r="CR36" i="23"/>
  <c r="CS36" i="23" s="1"/>
  <c r="CN20" i="23"/>
  <c r="CR29" i="23"/>
  <c r="CQ25" i="23"/>
  <c r="CR33" i="23"/>
  <c r="CK38" i="22"/>
  <c r="CK18" i="23" s="1"/>
  <c r="CE18" i="23"/>
  <c r="CR38" i="22"/>
  <c r="CR18" i="23" s="1"/>
  <c r="CI38" i="22"/>
  <c r="CI18" i="23" s="1"/>
  <c r="BQ18" i="23"/>
  <c r="CQ24" i="22"/>
  <c r="CQ38" i="22"/>
  <c r="CQ18" i="23" s="1"/>
  <c r="CN24" i="22"/>
  <c r="CR19" i="22"/>
  <c r="BY22" i="21"/>
  <c r="CR21" i="21"/>
  <c r="CS22" i="21" s="1"/>
  <c r="CU22" i="21" s="1"/>
  <c r="CR38" i="21"/>
  <c r="CR18" i="22" s="1"/>
  <c r="CM33" i="21"/>
  <c r="CR31" i="21"/>
  <c r="CR20" i="21"/>
  <c r="CQ29" i="21"/>
  <c r="CM36" i="21"/>
  <c r="CN23" i="21"/>
  <c r="CQ38" i="21"/>
  <c r="CQ18" i="22" s="1"/>
  <c r="CN28" i="21"/>
  <c r="CI38" i="21"/>
  <c r="CI18" i="22" s="1"/>
  <c r="CC18" i="22"/>
  <c r="CQ32" i="20"/>
  <c r="CS32" i="20" s="1"/>
  <c r="CR20" i="20"/>
  <c r="CS21" i="20" s="1"/>
  <c r="CM36" i="20"/>
  <c r="CN20" i="20"/>
  <c r="BV23" i="20"/>
  <c r="BW23" i="20" s="1"/>
  <c r="CQ35" i="20"/>
  <c r="CS35" i="20" s="1"/>
  <c r="CW35" i="20" s="1"/>
  <c r="CM23" i="19"/>
  <c r="CQ20" i="19"/>
  <c r="CN32" i="19"/>
  <c r="CM32" i="19"/>
  <c r="CR25" i="19"/>
  <c r="BV24" i="19"/>
  <c r="BW24" i="19" s="1"/>
  <c r="BV35" i="19"/>
  <c r="BW35" i="19" s="1"/>
  <c r="BX36" i="19" s="1"/>
  <c r="CN29" i="18"/>
  <c r="CM29" i="18"/>
  <c r="CQ24" i="18"/>
  <c r="CM24" i="18"/>
  <c r="CR22" i="18"/>
  <c r="CQ37" i="18"/>
  <c r="BT38" i="18"/>
  <c r="BT18" i="19" s="1"/>
  <c r="CN24" i="17"/>
  <c r="CQ32" i="17"/>
  <c r="CM36" i="17"/>
  <c r="CM28" i="17"/>
  <c r="CM37" i="17"/>
  <c r="CR26" i="17"/>
  <c r="CS27" i="17" s="1"/>
  <c r="BV26" i="17"/>
  <c r="BW26" i="17" s="1"/>
  <c r="BY26" i="17" s="1"/>
  <c r="CM20" i="17"/>
  <c r="CM32" i="17"/>
  <c r="CN28" i="17"/>
  <c r="CR29" i="17"/>
  <c r="CS30" i="17" s="1"/>
  <c r="BV38" i="17"/>
  <c r="CN29" i="17"/>
  <c r="CL38" i="16"/>
  <c r="CL18" i="17" s="1"/>
  <c r="CF18" i="17"/>
  <c r="CQ33" i="16"/>
  <c r="CS34" i="16" s="1"/>
  <c r="CQ21" i="16"/>
  <c r="CG38" i="16"/>
  <c r="CG18" i="17" s="1"/>
  <c r="CM33" i="16"/>
  <c r="CQ22" i="16"/>
  <c r="CS23" i="16" s="1"/>
  <c r="CM24" i="16"/>
  <c r="CK38" i="16"/>
  <c r="CE18" i="17"/>
  <c r="CR36" i="16"/>
  <c r="CQ30" i="16"/>
  <c r="CS31" i="16" s="1"/>
  <c r="CW31" i="16" s="1"/>
  <c r="CR20" i="15"/>
  <c r="CR28" i="15"/>
  <c r="CR32" i="15"/>
  <c r="CM37" i="15"/>
  <c r="CM20" i="15"/>
  <c r="CQ33" i="15"/>
  <c r="CQ31" i="15"/>
  <c r="CB18" i="15"/>
  <c r="CN24" i="12"/>
  <c r="CP24" i="12" s="1"/>
  <c r="CR24" i="12" s="1"/>
  <c r="CN21" i="12"/>
  <c r="CP21" i="12" s="1"/>
  <c r="BV23" i="12"/>
  <c r="BW23" i="12" s="1"/>
  <c r="T23" i="22"/>
  <c r="L23" i="22" s="1"/>
  <c r="N23" i="22" s="1"/>
  <c r="T38" i="23"/>
  <c r="L38" i="23" s="1"/>
  <c r="N38" i="23" s="1"/>
  <c r="T32" i="23"/>
  <c r="L32" i="23" s="1"/>
  <c r="N32" i="23" s="1"/>
  <c r="CN31" i="18"/>
  <c r="CN28" i="12"/>
  <c r="CP28" i="12" s="1"/>
  <c r="CQ28" i="12" s="1"/>
  <c r="BV24" i="22"/>
  <c r="BW24" i="22" s="1"/>
  <c r="BX22" i="21"/>
  <c r="CN36" i="18"/>
  <c r="CQ33" i="22"/>
  <c r="CQ28" i="22"/>
  <c r="CR33" i="15"/>
  <c r="CN37" i="17"/>
  <c r="BV28" i="18"/>
  <c r="BW28" i="18" s="1"/>
  <c r="BX29" i="18" s="1"/>
  <c r="BV35" i="21"/>
  <c r="BW35" i="21" s="1"/>
  <c r="BX36" i="21" s="1"/>
  <c r="CN25" i="22"/>
  <c r="BV19" i="22"/>
  <c r="BW19" i="22" s="1"/>
  <c r="CN35" i="22"/>
  <c r="CN20" i="17"/>
  <c r="BV34" i="17"/>
  <c r="BW34" i="17" s="1"/>
  <c r="BX34" i="17" s="1"/>
  <c r="CM25" i="18"/>
  <c r="CN24" i="19"/>
  <c r="CN35" i="20"/>
  <c r="CM21" i="17"/>
  <c r="CM33" i="22"/>
  <c r="CN33" i="20"/>
  <c r="CR25" i="17"/>
  <c r="CM20" i="16"/>
  <c r="CN36" i="17"/>
  <c r="CM24" i="17"/>
  <c r="BV26" i="19"/>
  <c r="BW26" i="19" s="1"/>
  <c r="CM24" i="23"/>
  <c r="CM28" i="23"/>
  <c r="CM28" i="21"/>
  <c r="CQ26" i="12"/>
  <c r="BY30" i="15"/>
  <c r="CN22" i="12"/>
  <c r="CP22" i="12" s="1"/>
  <c r="CM31" i="15"/>
  <c r="CM25" i="16"/>
  <c r="BV31" i="16"/>
  <c r="BW31" i="16" s="1"/>
  <c r="BV27" i="19"/>
  <c r="BW27" i="19" s="1"/>
  <c r="CM24" i="21"/>
  <c r="CN37" i="21"/>
  <c r="CM20" i="23"/>
  <c r="BV24" i="15"/>
  <c r="BW24" i="15" s="1"/>
  <c r="BX24" i="15" s="1"/>
  <c r="CM23" i="17"/>
  <c r="CM31" i="19"/>
  <c r="CN33" i="22"/>
  <c r="BV31" i="20"/>
  <c r="BW31" i="20" s="1"/>
  <c r="BY31" i="20" s="1"/>
  <c r="BV36" i="18"/>
  <c r="BW36" i="18" s="1"/>
  <c r="CM33" i="20"/>
  <c r="CM25" i="20"/>
  <c r="BV27" i="21"/>
  <c r="BW27" i="21" s="1"/>
  <c r="BX27" i="21" s="1"/>
  <c r="CQ20" i="23"/>
  <c r="CN21" i="21"/>
  <c r="CR23" i="15"/>
  <c r="BY22" i="20"/>
  <c r="BY37" i="16"/>
  <c r="CM31" i="18"/>
  <c r="CN20" i="19"/>
  <c r="CN37" i="15"/>
  <c r="CN31" i="17"/>
  <c r="CQ23" i="21"/>
  <c r="CM35" i="22"/>
  <c r="CN24" i="23"/>
  <c r="CN23" i="23"/>
  <c r="BV26" i="23"/>
  <c r="BW26" i="23" s="1"/>
  <c r="BX26" i="23" s="1"/>
  <c r="CM23" i="23"/>
  <c r="CR25" i="15"/>
  <c r="CR25" i="21"/>
  <c r="CN20" i="12"/>
  <c r="CP20" i="12" s="1"/>
  <c r="T24" i="19"/>
  <c r="L24" i="19" s="1"/>
  <c r="N24" i="19" s="1"/>
  <c r="T31" i="23"/>
  <c r="L31" i="23" s="1"/>
  <c r="N31" i="23" s="1"/>
  <c r="T29" i="23"/>
  <c r="L29" i="23" s="1"/>
  <c r="N29" i="23" s="1"/>
  <c r="T36" i="23"/>
  <c r="L36" i="23" s="1"/>
  <c r="N36" i="23" s="1"/>
  <c r="T27" i="23"/>
  <c r="L27" i="23" s="1"/>
  <c r="N27" i="23" s="1"/>
  <c r="T34" i="23"/>
  <c r="L34" i="23" s="1"/>
  <c r="N34" i="23" s="1"/>
  <c r="T25" i="23"/>
  <c r="L25" i="23" s="1"/>
  <c r="N25" i="23" s="1"/>
  <c r="T28" i="23"/>
  <c r="L28" i="23" s="1"/>
  <c r="N28" i="23" s="1"/>
  <c r="T26" i="23"/>
  <c r="L26" i="23" s="1"/>
  <c r="N26" i="23" s="1"/>
  <c r="T35" i="23"/>
  <c r="L35" i="23" s="1"/>
  <c r="N35" i="23" s="1"/>
  <c r="T24" i="23"/>
  <c r="L24" i="23" s="1"/>
  <c r="N24" i="23" s="1"/>
  <c r="T33" i="23"/>
  <c r="L33" i="23" s="1"/>
  <c r="N33" i="23" s="1"/>
  <c r="T30" i="23"/>
  <c r="L30" i="23" s="1"/>
  <c r="N30" i="23" s="1"/>
  <c r="T23" i="23"/>
  <c r="L23" i="23" s="1"/>
  <c r="N23" i="23" s="1"/>
  <c r="T22" i="23"/>
  <c r="L22" i="23" s="1"/>
  <c r="N22" i="23" s="1"/>
  <c r="T37" i="23"/>
  <c r="L37" i="23" s="1"/>
  <c r="N37" i="23" s="1"/>
  <c r="CM33" i="1"/>
  <c r="CO33" i="1" s="1"/>
  <c r="CM21" i="12"/>
  <c r="CO21" i="12" s="1"/>
  <c r="CM32" i="18"/>
  <c r="CQ24" i="15"/>
  <c r="CM38" i="15"/>
  <c r="CM18" i="16" s="1"/>
  <c r="BV31" i="15"/>
  <c r="BW31" i="15" s="1"/>
  <c r="BY31" i="15" s="1"/>
  <c r="CQ28" i="15"/>
  <c r="BV31" i="19"/>
  <c r="BW31" i="19" s="1"/>
  <c r="BX31" i="19" s="1"/>
  <c r="BV30" i="12"/>
  <c r="BW30" i="12" s="1"/>
  <c r="BX30" i="12" s="1"/>
  <c r="CN20" i="22"/>
  <c r="CQ20" i="18"/>
  <c r="CR37" i="19"/>
  <c r="CQ23" i="15"/>
  <c r="CN36" i="12"/>
  <c r="CP36" i="12" s="1"/>
  <c r="CQ21" i="17"/>
  <c r="CN32" i="17"/>
  <c r="CM20" i="19"/>
  <c r="CN37" i="19"/>
  <c r="CN24" i="20"/>
  <c r="CN36" i="20"/>
  <c r="BX30" i="20"/>
  <c r="BV23" i="22"/>
  <c r="BW23" i="22" s="1"/>
  <c r="CM27" i="22"/>
  <c r="CN28" i="22"/>
  <c r="BV31" i="22"/>
  <c r="BW31" i="22" s="1"/>
  <c r="CN32" i="22"/>
  <c r="BV22" i="22"/>
  <c r="BW22" i="22" s="1"/>
  <c r="BY22" i="22" s="1"/>
  <c r="BV35" i="23"/>
  <c r="BW35" i="23" s="1"/>
  <c r="CR32" i="23"/>
  <c r="CR20" i="23"/>
  <c r="CM21" i="21"/>
  <c r="CM28" i="20"/>
  <c r="CM31" i="21"/>
  <c r="CN28" i="23"/>
  <c r="CM36" i="22"/>
  <c r="BV34" i="23"/>
  <c r="BW34" i="23" s="1"/>
  <c r="CR25" i="22"/>
  <c r="BX30" i="15"/>
  <c r="BV21" i="18"/>
  <c r="BW21" i="18" s="1"/>
  <c r="BV27" i="18"/>
  <c r="BW27" i="18" s="1"/>
  <c r="BV30" i="18"/>
  <c r="BW30" i="18" s="1"/>
  <c r="BY30" i="18" s="1"/>
  <c r="CR29" i="15"/>
  <c r="CN21" i="15"/>
  <c r="CN24" i="15"/>
  <c r="CM32" i="16"/>
  <c r="BS38" i="16"/>
  <c r="BV38" i="16" s="1"/>
  <c r="CM28" i="16"/>
  <c r="CR25" i="16"/>
  <c r="CN33" i="18"/>
  <c r="BV23" i="19"/>
  <c r="BW23" i="19" s="1"/>
  <c r="BV32" i="19"/>
  <c r="BW32" i="19" s="1"/>
  <c r="CN31" i="19"/>
  <c r="CN21" i="19"/>
  <c r="CN23" i="19"/>
  <c r="CM32" i="20"/>
  <c r="CM29" i="21"/>
  <c r="BV23" i="21"/>
  <c r="BW23" i="21" s="1"/>
  <c r="BV19" i="21"/>
  <c r="BW19" i="21" s="1"/>
  <c r="BV31" i="21"/>
  <c r="BW31" i="21" s="1"/>
  <c r="CM32" i="21"/>
  <c r="CR29" i="21"/>
  <c r="CM28" i="22"/>
  <c r="CM20" i="22"/>
  <c r="CM32" i="23"/>
  <c r="CM36" i="23"/>
  <c r="CM37" i="23"/>
  <c r="CN32" i="23"/>
  <c r="CQ29" i="23"/>
  <c r="CR24" i="21"/>
  <c r="CM24" i="19"/>
  <c r="CM25" i="12"/>
  <c r="CO25" i="12" s="1"/>
  <c r="CN36" i="15"/>
  <c r="CQ36" i="22"/>
  <c r="BX37" i="19"/>
  <c r="CQ32" i="15"/>
  <c r="BV24" i="12"/>
  <c r="BW24" i="12" s="1"/>
  <c r="CN32" i="15"/>
  <c r="CM29" i="15"/>
  <c r="BV26" i="15"/>
  <c r="BW26" i="15" s="1"/>
  <c r="BY26" i="15" s="1"/>
  <c r="CM23" i="15"/>
  <c r="CM19" i="18"/>
  <c r="CN32" i="21"/>
  <c r="BU38" i="22"/>
  <c r="BU18" i="23" s="1"/>
  <c r="CN36" i="23"/>
  <c r="BV36" i="12"/>
  <c r="BW36" i="12" s="1"/>
  <c r="CN28" i="20"/>
  <c r="CR35" i="16"/>
  <c r="CQ33" i="18"/>
  <c r="CM22" i="19"/>
  <c r="BY37" i="21"/>
  <c r="BV35" i="18"/>
  <c r="BW35" i="18" s="1"/>
  <c r="CN20" i="18"/>
  <c r="CM20" i="12"/>
  <c r="CO20" i="12" s="1"/>
  <c r="BV19" i="16"/>
  <c r="BW19" i="16" s="1"/>
  <c r="CN29" i="19"/>
  <c r="CM27" i="20"/>
  <c r="CN38" i="21"/>
  <c r="CN18" i="22" s="1"/>
  <c r="CN21" i="23"/>
  <c r="CR24" i="22"/>
  <c r="CQ28" i="23"/>
  <c r="CS28" i="23" s="1"/>
  <c r="CQ32" i="23"/>
  <c r="CR31" i="23"/>
  <c r="CQ31" i="23"/>
  <c r="CQ20" i="22"/>
  <c r="CR20" i="22"/>
  <c r="CR33" i="22"/>
  <c r="CS34" i="22" s="1"/>
  <c r="CR28" i="22"/>
  <c r="CN27" i="22"/>
  <c r="CR36" i="22"/>
  <c r="CQ28" i="21"/>
  <c r="CR28" i="21"/>
  <c r="CQ36" i="21"/>
  <c r="CR36" i="21"/>
  <c r="BX26" i="21"/>
  <c r="BX37" i="21"/>
  <c r="CR23" i="21"/>
  <c r="CR25" i="20"/>
  <c r="CQ25" i="20"/>
  <c r="BQ18" i="21"/>
  <c r="BT38" i="20"/>
  <c r="BT18" i="21" s="1"/>
  <c r="CR24" i="20"/>
  <c r="CS24" i="20" s="1"/>
  <c r="CR28" i="20"/>
  <c r="CQ27" i="20"/>
  <c r="CR27" i="20"/>
  <c r="CR36" i="20"/>
  <c r="CQ36" i="20"/>
  <c r="BV35" i="20"/>
  <c r="BW35" i="20" s="1"/>
  <c r="BX35" i="20" s="1"/>
  <c r="CQ33" i="20"/>
  <c r="CR33" i="20"/>
  <c r="BS38" i="20"/>
  <c r="BP18" i="21"/>
  <c r="CR23" i="19"/>
  <c r="CQ23" i="19"/>
  <c r="CQ36" i="19"/>
  <c r="CS36" i="19" s="1"/>
  <c r="CU36" i="19" s="1"/>
  <c r="BW38" i="19"/>
  <c r="BX38" i="19" s="1"/>
  <c r="BX18" i="20" s="1"/>
  <c r="CR28" i="18"/>
  <c r="CQ19" i="18"/>
  <c r="CS19" i="18" s="1"/>
  <c r="CU19" i="18" s="1"/>
  <c r="CR26" i="18"/>
  <c r="BV33" i="18"/>
  <c r="BW33" i="18" s="1"/>
  <c r="BY34" i="18" s="1"/>
  <c r="CM22" i="18"/>
  <c r="CR29" i="18"/>
  <c r="CN22" i="18"/>
  <c r="CM33" i="18"/>
  <c r="CR20" i="17"/>
  <c r="CQ20" i="17"/>
  <c r="BX30" i="17"/>
  <c r="CM31" i="17"/>
  <c r="CR23" i="17"/>
  <c r="CQ36" i="17"/>
  <c r="CS36" i="17" s="1"/>
  <c r="CW36" i="17" s="1"/>
  <c r="CQ25" i="16"/>
  <c r="CQ36" i="16"/>
  <c r="CQ27" i="16"/>
  <c r="CR27" i="16"/>
  <c r="CQ24" i="16"/>
  <c r="CS24" i="16" s="1"/>
  <c r="CN20" i="16"/>
  <c r="CR20" i="16"/>
  <c r="CR28" i="16"/>
  <c r="CQ29" i="15"/>
  <c r="BY34" i="15"/>
  <c r="BV19" i="15"/>
  <c r="BW19" i="15" s="1"/>
  <c r="BY20" i="15" s="1"/>
  <c r="CM22" i="12"/>
  <c r="CO22" i="12" s="1"/>
  <c r="CL38" i="12"/>
  <c r="CL18" i="15" s="1"/>
  <c r="CM27" i="12"/>
  <c r="CO27" i="12" s="1"/>
  <c r="BV22" i="12"/>
  <c r="BW22" i="12" s="1"/>
  <c r="BY22" i="12" s="1"/>
  <c r="BV20" i="12"/>
  <c r="BW20" i="12" s="1"/>
  <c r="BY21" i="12" s="1"/>
  <c r="CN33" i="12"/>
  <c r="CP33" i="12" s="1"/>
  <c r="CM33" i="12"/>
  <c r="CO33" i="12" s="1"/>
  <c r="BV35" i="12"/>
  <c r="BW35" i="12" s="1"/>
  <c r="BY35" i="12" s="1"/>
  <c r="CR34" i="12"/>
  <c r="CM30" i="12"/>
  <c r="CO30" i="12" s="1"/>
  <c r="CN35" i="12"/>
  <c r="CP35" i="12" s="1"/>
  <c r="T19" i="15"/>
  <c r="T25" i="12"/>
  <c r="L25" i="12" s="1"/>
  <c r="N25" i="12" s="1"/>
  <c r="T27" i="16"/>
  <c r="L27" i="16" s="1"/>
  <c r="N27" i="16" s="1"/>
  <c r="T31" i="17"/>
  <c r="L31" i="17" s="1"/>
  <c r="N31" i="17" s="1"/>
  <c r="BV20" i="1"/>
  <c r="BW20" i="1" s="1"/>
  <c r="CM35" i="1"/>
  <c r="CO35" i="1" s="1"/>
  <c r="BV28" i="1"/>
  <c r="BW28" i="1" s="1"/>
  <c r="T24" i="18"/>
  <c r="L24" i="18" s="1"/>
  <c r="N24" i="18" s="1"/>
  <c r="T33" i="17"/>
  <c r="L33" i="17" s="1"/>
  <c r="N33" i="17" s="1"/>
  <c r="T29" i="18"/>
  <c r="L29" i="18" s="1"/>
  <c r="N29" i="18" s="1"/>
  <c r="T32" i="20"/>
  <c r="L32" i="20" s="1"/>
  <c r="N32" i="20" s="1"/>
  <c r="T19" i="20"/>
  <c r="L19" i="20" s="1"/>
  <c r="N19" i="20" s="1"/>
  <c r="T24" i="20"/>
  <c r="L24" i="20" s="1"/>
  <c r="N24" i="20" s="1"/>
  <c r="T21" i="20"/>
  <c r="L21" i="20" s="1"/>
  <c r="N21" i="20" s="1"/>
  <c r="T28" i="20"/>
  <c r="L28" i="20" s="1"/>
  <c r="N28" i="20" s="1"/>
  <c r="T28" i="18"/>
  <c r="L28" i="18" s="1"/>
  <c r="N28" i="18" s="1"/>
  <c r="T21" i="16"/>
  <c r="L21" i="16" s="1"/>
  <c r="N21" i="16" s="1"/>
  <c r="T27" i="20"/>
  <c r="L27" i="20" s="1"/>
  <c r="N27" i="20" s="1"/>
  <c r="T33" i="20"/>
  <c r="L33" i="20" s="1"/>
  <c r="N33" i="20" s="1"/>
  <c r="T26" i="20"/>
  <c r="L26" i="20" s="1"/>
  <c r="N26" i="20" s="1"/>
  <c r="T37" i="19"/>
  <c r="L37" i="19" s="1"/>
  <c r="N37" i="19" s="1"/>
  <c r="T35" i="12"/>
  <c r="L35" i="12" s="1"/>
  <c r="N35" i="12" s="1"/>
  <c r="BV30" i="1"/>
  <c r="BW30" i="1" s="1"/>
  <c r="CM27" i="1"/>
  <c r="CO27" i="1" s="1"/>
  <c r="CN35" i="1"/>
  <c r="CP35" i="1" s="1"/>
  <c r="CM26" i="1"/>
  <c r="CO26" i="1" s="1"/>
  <c r="CN30" i="12"/>
  <c r="CN25" i="12"/>
  <c r="CP25" i="12" s="1"/>
  <c r="CM24" i="12"/>
  <c r="CM35" i="12"/>
  <c r="CO35" i="12" s="1"/>
  <c r="BS38" i="12"/>
  <c r="BS18" i="15" s="1"/>
  <c r="CM19" i="12"/>
  <c r="CO19" i="12" s="1"/>
  <c r="CP30" i="12"/>
  <c r="CR31" i="12" s="1"/>
  <c r="CI38" i="12"/>
  <c r="CI18" i="15" s="1"/>
  <c r="CC18" i="15"/>
  <c r="CQ34" i="12"/>
  <c r="CD18" i="15"/>
  <c r="CJ38" i="12"/>
  <c r="CJ18" i="15" s="1"/>
  <c r="CQ23" i="12"/>
  <c r="CR23" i="12"/>
  <c r="CE18" i="15"/>
  <c r="CK38" i="12"/>
  <c r="CK18" i="15" s="1"/>
  <c r="CG38" i="12"/>
  <c r="CA18" i="15"/>
  <c r="CQ31" i="12"/>
  <c r="CN19" i="12"/>
  <c r="CP19" i="12" s="1"/>
  <c r="BV19" i="12"/>
  <c r="BW19" i="12" s="1"/>
  <c r="CN37" i="1"/>
  <c r="CP37" i="1" s="1"/>
  <c r="CM37" i="1"/>
  <c r="CO37" i="1" s="1"/>
  <c r="BV21" i="1"/>
  <c r="BW21" i="1" s="1"/>
  <c r="T26" i="22"/>
  <c r="L26" i="22" s="1"/>
  <c r="N26" i="22" s="1"/>
  <c r="T33" i="22"/>
  <c r="L33" i="22" s="1"/>
  <c r="N33" i="22" s="1"/>
  <c r="T36" i="22"/>
  <c r="L36" i="22" s="1"/>
  <c r="N36" i="22" s="1"/>
  <c r="T19" i="22"/>
  <c r="T34" i="22"/>
  <c r="L34" i="22" s="1"/>
  <c r="N34" i="22" s="1"/>
  <c r="T31" i="22"/>
  <c r="L31" i="22" s="1"/>
  <c r="N31" i="22" s="1"/>
  <c r="T28" i="22"/>
  <c r="L28" i="22" s="1"/>
  <c r="N28" i="22" s="1"/>
  <c r="T27" i="22"/>
  <c r="L27" i="22" s="1"/>
  <c r="N27" i="22" s="1"/>
  <c r="T22" i="22"/>
  <c r="L22" i="22" s="1"/>
  <c r="N22" i="22" s="1"/>
  <c r="T30" i="21"/>
  <c r="L30" i="21" s="1"/>
  <c r="N30" i="21" s="1"/>
  <c r="T35" i="21"/>
  <c r="L35" i="21" s="1"/>
  <c r="N35" i="21" s="1"/>
  <c r="T31" i="21"/>
  <c r="L31" i="21" s="1"/>
  <c r="N31" i="21" s="1"/>
  <c r="T25" i="20"/>
  <c r="L25" i="20" s="1"/>
  <c r="N25" i="20" s="1"/>
  <c r="T20" i="20"/>
  <c r="L20" i="20" s="1"/>
  <c r="N20" i="20" s="1"/>
  <c r="T29" i="19"/>
  <c r="L29" i="19" s="1"/>
  <c r="N29" i="19" s="1"/>
  <c r="T20" i="19"/>
  <c r="L20" i="19" s="1"/>
  <c r="N20" i="19" s="1"/>
  <c r="T33" i="18"/>
  <c r="L33" i="18" s="1"/>
  <c r="N33" i="18" s="1"/>
  <c r="T36" i="18"/>
  <c r="L36" i="18" s="1"/>
  <c r="N36" i="18" s="1"/>
  <c r="T32" i="18"/>
  <c r="L32" i="18" s="1"/>
  <c r="N32" i="18" s="1"/>
  <c r="T37" i="18"/>
  <c r="L37" i="18" s="1"/>
  <c r="N37" i="18" s="1"/>
  <c r="T30" i="17"/>
  <c r="L30" i="17" s="1"/>
  <c r="N30" i="17" s="1"/>
  <c r="T34" i="17"/>
  <c r="L34" i="17" s="1"/>
  <c r="N34" i="17" s="1"/>
  <c r="T36" i="17"/>
  <c r="L36" i="17" s="1"/>
  <c r="N36" i="17" s="1"/>
  <c r="T24" i="17"/>
  <c r="L24" i="17" s="1"/>
  <c r="N24" i="17" s="1"/>
  <c r="T37" i="17"/>
  <c r="L37" i="17" s="1"/>
  <c r="N37" i="17" s="1"/>
  <c r="T25" i="17"/>
  <c r="L25" i="17" s="1"/>
  <c r="N25" i="17" s="1"/>
  <c r="T29" i="17"/>
  <c r="L29" i="17" s="1"/>
  <c r="N29" i="17" s="1"/>
  <c r="T32" i="17"/>
  <c r="L32" i="17" s="1"/>
  <c r="N32" i="17" s="1"/>
  <c r="T19" i="17"/>
  <c r="L19" i="17" s="1"/>
  <c r="N19" i="17" s="1"/>
  <c r="T22" i="17"/>
  <c r="L22" i="17" s="1"/>
  <c r="N22" i="17" s="1"/>
  <c r="T21" i="17"/>
  <c r="L21" i="17" s="1"/>
  <c r="N21" i="17" s="1"/>
  <c r="T23" i="17"/>
  <c r="L23" i="17" s="1"/>
  <c r="N23" i="17" s="1"/>
  <c r="T20" i="17"/>
  <c r="L20" i="17" s="1"/>
  <c r="N20" i="17" s="1"/>
  <c r="T28" i="17"/>
  <c r="L28" i="17" s="1"/>
  <c r="N28" i="17" s="1"/>
  <c r="T35" i="17"/>
  <c r="L35" i="17" s="1"/>
  <c r="N35" i="17" s="1"/>
  <c r="T38" i="17"/>
  <c r="L38" i="17" s="1"/>
  <c r="N38" i="17" s="1"/>
  <c r="T26" i="17"/>
  <c r="L26" i="17" s="1"/>
  <c r="N26" i="17" s="1"/>
  <c r="T27" i="17"/>
  <c r="L27" i="17" s="1"/>
  <c r="N27" i="17" s="1"/>
  <c r="T30" i="16"/>
  <c r="L30" i="16" s="1"/>
  <c r="N30" i="16" s="1"/>
  <c r="T34" i="16"/>
  <c r="L34" i="16" s="1"/>
  <c r="N34" i="16" s="1"/>
  <c r="T19" i="16"/>
  <c r="L19" i="16" s="1"/>
  <c r="N19" i="16" s="1"/>
  <c r="T23" i="16"/>
  <c r="L23" i="16" s="1"/>
  <c r="N23" i="16" s="1"/>
  <c r="T26" i="16"/>
  <c r="L26" i="16" s="1"/>
  <c r="N26" i="16" s="1"/>
  <c r="T35" i="16"/>
  <c r="L35" i="16" s="1"/>
  <c r="N35" i="16" s="1"/>
  <c r="T38" i="16"/>
  <c r="L38" i="16" s="1"/>
  <c r="N38" i="16" s="1"/>
  <c r="T31" i="16"/>
  <c r="L31" i="16" s="1"/>
  <c r="N31" i="16" s="1"/>
  <c r="T25" i="16"/>
  <c r="L25" i="16" s="1"/>
  <c r="N25" i="16" s="1"/>
  <c r="T24" i="15"/>
  <c r="L24" i="15" s="1"/>
  <c r="N24" i="15" s="1"/>
  <c r="T34" i="15"/>
  <c r="L34" i="15" s="1"/>
  <c r="N34" i="15" s="1"/>
  <c r="CN29" i="1"/>
  <c r="CP29" i="1" s="1"/>
  <c r="BV37" i="1"/>
  <c r="BW37" i="1" s="1"/>
  <c r="CM34" i="1"/>
  <c r="CO34" i="1" s="1"/>
  <c r="BV32" i="1"/>
  <c r="BW32" i="1" s="1"/>
  <c r="CM31" i="1"/>
  <c r="CO31" i="1" s="1"/>
  <c r="BV26" i="1"/>
  <c r="BW26" i="1" s="1"/>
  <c r="BV27" i="1"/>
  <c r="BW27" i="1" s="1"/>
  <c r="CN21" i="1"/>
  <c r="CP21" i="1" s="1"/>
  <c r="CN33" i="1"/>
  <c r="CP33" i="1" s="1"/>
  <c r="BV25" i="1"/>
  <c r="BW25" i="1" s="1"/>
  <c r="CN31" i="1"/>
  <c r="CP31" i="1" s="1"/>
  <c r="BV34" i="1"/>
  <c r="BW34" i="1" s="1"/>
  <c r="CM23" i="1"/>
  <c r="CO23" i="1" s="1"/>
  <c r="CN19" i="1"/>
  <c r="CP19" i="1" s="1"/>
  <c r="CM20" i="1"/>
  <c r="CO20" i="1" s="1"/>
  <c r="BV22" i="1"/>
  <c r="BW22" i="1" s="1"/>
  <c r="CN26" i="1"/>
  <c r="CP26" i="1" s="1"/>
  <c r="CM29" i="1"/>
  <c r="CO29" i="1" s="1"/>
  <c r="T23" i="18"/>
  <c r="L23" i="18" s="1"/>
  <c r="N23" i="18" s="1"/>
  <c r="CN34" i="1"/>
  <c r="CP34" i="1" s="1"/>
  <c r="CN27" i="1"/>
  <c r="CP27" i="1" s="1"/>
  <c r="T26" i="18"/>
  <c r="L26" i="18" s="1"/>
  <c r="N26" i="18" s="1"/>
  <c r="CI19" i="1"/>
  <c r="CM19" i="1" s="1"/>
  <c r="CO19" i="1" s="1"/>
  <c r="T38" i="18"/>
  <c r="L38" i="18" s="1"/>
  <c r="N38" i="18" s="1"/>
  <c r="BV36" i="1"/>
  <c r="BW36" i="1" s="1"/>
  <c r="BQ18" i="12"/>
  <c r="CM36" i="1"/>
  <c r="CO36" i="1" s="1"/>
  <c r="CM24" i="1"/>
  <c r="CO24" i="1" s="1"/>
  <c r="T21" i="19"/>
  <c r="L21" i="19" s="1"/>
  <c r="N21" i="19" s="1"/>
  <c r="T28" i="12"/>
  <c r="L28" i="12" s="1"/>
  <c r="N28" i="12" s="1"/>
  <c r="CN37" i="18"/>
  <c r="T25" i="18"/>
  <c r="L25" i="18" s="1"/>
  <c r="N25" i="18" s="1"/>
  <c r="CS27" i="23"/>
  <c r="CW27" i="23" s="1"/>
  <c r="CS30" i="20"/>
  <c r="CW30" i="20" s="1"/>
  <c r="BV23" i="18"/>
  <c r="BW23" i="18" s="1"/>
  <c r="CM28" i="18"/>
  <c r="T23" i="20"/>
  <c r="L23" i="20" s="1"/>
  <c r="N23" i="20" s="1"/>
  <c r="T31" i="20"/>
  <c r="L31" i="20" s="1"/>
  <c r="N31" i="20" s="1"/>
  <c r="T19" i="21"/>
  <c r="T33" i="19"/>
  <c r="L33" i="19" s="1"/>
  <c r="N33" i="19" s="1"/>
  <c r="T22" i="18"/>
  <c r="L22" i="18" s="1"/>
  <c r="N22" i="18" s="1"/>
  <c r="T30" i="18"/>
  <c r="L30" i="18" s="1"/>
  <c r="N30" i="18" s="1"/>
  <c r="T34" i="18"/>
  <c r="L34" i="18" s="1"/>
  <c r="N34" i="18" s="1"/>
  <c r="T19" i="18"/>
  <c r="T22" i="20"/>
  <c r="L22" i="20" s="1"/>
  <c r="N22" i="20" s="1"/>
  <c r="T29" i="20"/>
  <c r="L29" i="20" s="1"/>
  <c r="N29" i="20" s="1"/>
  <c r="T36" i="20"/>
  <c r="L36" i="20" s="1"/>
  <c r="N36" i="20" s="1"/>
  <c r="T32" i="19"/>
  <c r="L32" i="19" s="1"/>
  <c r="N32" i="19" s="1"/>
  <c r="T21" i="18"/>
  <c r="L21" i="18" s="1"/>
  <c r="N21" i="18" s="1"/>
  <c r="T27" i="18"/>
  <c r="L27" i="18" s="1"/>
  <c r="N27" i="18" s="1"/>
  <c r="T31" i="18"/>
  <c r="L31" i="18" s="1"/>
  <c r="N31" i="18" s="1"/>
  <c r="T35" i="18"/>
  <c r="L35" i="18" s="1"/>
  <c r="N35" i="18" s="1"/>
  <c r="T33" i="15"/>
  <c r="L33" i="15" s="1"/>
  <c r="N33" i="15" s="1"/>
  <c r="T19" i="12"/>
  <c r="T27" i="12"/>
  <c r="L27" i="12" s="1"/>
  <c r="N27" i="12" s="1"/>
  <c r="T32" i="12"/>
  <c r="L32" i="12" s="1"/>
  <c r="N32" i="12" s="1"/>
  <c r="T20" i="18"/>
  <c r="L20" i="18" s="1"/>
  <c r="N20" i="18" s="1"/>
  <c r="T26" i="15"/>
  <c r="L26" i="15" s="1"/>
  <c r="N26" i="15" s="1"/>
  <c r="T20" i="21"/>
  <c r="L20" i="21" s="1"/>
  <c r="N20" i="21" s="1"/>
  <c r="T35" i="20"/>
  <c r="L35" i="20" s="1"/>
  <c r="N35" i="20" s="1"/>
  <c r="T37" i="20"/>
  <c r="L37" i="20" s="1"/>
  <c r="N37" i="20" s="1"/>
  <c r="T34" i="20"/>
  <c r="L34" i="20" s="1"/>
  <c r="N34" i="20" s="1"/>
  <c r="T29" i="21"/>
  <c r="L29" i="21" s="1"/>
  <c r="N29" i="21" s="1"/>
  <c r="T38" i="20"/>
  <c r="L38" i="20" s="1"/>
  <c r="N38" i="20" s="1"/>
  <c r="T30" i="20"/>
  <c r="L30" i="20" s="1"/>
  <c r="N30" i="20" s="1"/>
  <c r="T30" i="15"/>
  <c r="L30" i="15" s="1"/>
  <c r="N30" i="15" s="1"/>
  <c r="T38" i="15"/>
  <c r="L38" i="15" s="1"/>
  <c r="N38" i="15" s="1"/>
  <c r="T21" i="21"/>
  <c r="L21" i="21" s="1"/>
  <c r="N21" i="21" s="1"/>
  <c r="T28" i="19"/>
  <c r="L28" i="19" s="1"/>
  <c r="N28" i="19" s="1"/>
  <c r="T36" i="19"/>
  <c r="L36" i="19" s="1"/>
  <c r="N36" i="19" s="1"/>
  <c r="T29" i="15"/>
  <c r="L29" i="15" s="1"/>
  <c r="N29" i="15" s="1"/>
  <c r="T37" i="15"/>
  <c r="L37" i="15" s="1"/>
  <c r="N37" i="15" s="1"/>
  <c r="T38" i="19"/>
  <c r="L38" i="19" s="1"/>
  <c r="N38" i="19" s="1"/>
  <c r="T23" i="12"/>
  <c r="L23" i="12" s="1"/>
  <c r="N23" i="12" s="1"/>
  <c r="T31" i="12"/>
  <c r="L31" i="12" s="1"/>
  <c r="N31" i="12" s="1"/>
  <c r="T22" i="12"/>
  <c r="L22" i="12" s="1"/>
  <c r="N22" i="12" s="1"/>
  <c r="T36" i="12"/>
  <c r="L36" i="12" s="1"/>
  <c r="N36" i="12" s="1"/>
  <c r="T34" i="21"/>
  <c r="L34" i="21" s="1"/>
  <c r="N34" i="21" s="1"/>
  <c r="T25" i="15"/>
  <c r="L25" i="15" s="1"/>
  <c r="N25" i="15" s="1"/>
  <c r="T20" i="15"/>
  <c r="L20" i="15" s="1"/>
  <c r="N20" i="15" s="1"/>
  <c r="T22" i="15"/>
  <c r="L22" i="15" s="1"/>
  <c r="N22" i="15" s="1"/>
  <c r="T38" i="21"/>
  <c r="L38" i="21" s="1"/>
  <c r="N38" i="21" s="1"/>
  <c r="T25" i="21"/>
  <c r="L25" i="21" s="1"/>
  <c r="N25" i="21" s="1"/>
  <c r="T36" i="21"/>
  <c r="L36" i="21" s="1"/>
  <c r="N36" i="21" s="1"/>
  <c r="T33" i="21"/>
  <c r="L33" i="21" s="1"/>
  <c r="N33" i="21" s="1"/>
  <c r="T22" i="21"/>
  <c r="L22" i="21" s="1"/>
  <c r="N22" i="21" s="1"/>
  <c r="BX26" i="12"/>
  <c r="BY27" i="12"/>
  <c r="BY30" i="17"/>
  <c r="CQ32" i="18"/>
  <c r="CR32" i="18"/>
  <c r="CQ30" i="18"/>
  <c r="CR30" i="18"/>
  <c r="CI38" i="18"/>
  <c r="CI18" i="19" s="1"/>
  <c r="CC18" i="19"/>
  <c r="CQ26" i="18"/>
  <c r="CM20" i="18"/>
  <c r="BY37" i="19"/>
  <c r="CM36" i="19"/>
  <c r="CN22" i="19"/>
  <c r="CQ34" i="19"/>
  <c r="CR34" i="19"/>
  <c r="CK38" i="19"/>
  <c r="CK18" i="20" s="1"/>
  <c r="CE18" i="20"/>
  <c r="CJ38" i="19"/>
  <c r="CD18" i="20"/>
  <c r="CQ38" i="19"/>
  <c r="CQ18" i="20" s="1"/>
  <c r="CO18" i="20"/>
  <c r="CR38" i="19"/>
  <c r="CR18" i="20" s="1"/>
  <c r="CR26" i="19"/>
  <c r="CQ26" i="19"/>
  <c r="CR32" i="19"/>
  <c r="CQ32" i="19"/>
  <c r="CQ22" i="19"/>
  <c r="CR22" i="19"/>
  <c r="CQ24" i="19"/>
  <c r="CR24" i="19"/>
  <c r="CQ28" i="19"/>
  <c r="CR28" i="19"/>
  <c r="CA18" i="20"/>
  <c r="CG38" i="19"/>
  <c r="CM28" i="19"/>
  <c r="CM30" i="19"/>
  <c r="CK38" i="18"/>
  <c r="CK18" i="19" s="1"/>
  <c r="CE18" i="19"/>
  <c r="CJ38" i="18"/>
  <c r="CD18" i="19"/>
  <c r="CP18" i="19"/>
  <c r="CR38" i="18"/>
  <c r="CR18" i="19" s="1"/>
  <c r="CQ38" i="18"/>
  <c r="CQ18" i="19" s="1"/>
  <c r="BS38" i="18"/>
  <c r="BS18" i="19" s="1"/>
  <c r="BP18" i="19"/>
  <c r="CG38" i="18"/>
  <c r="CA18" i="19"/>
  <c r="CQ36" i="18"/>
  <c r="CR36" i="18"/>
  <c r="CN24" i="18"/>
  <c r="CN28" i="18"/>
  <c r="BV37" i="18"/>
  <c r="BW37" i="18" s="1"/>
  <c r="CN26" i="18"/>
  <c r="CN34" i="18"/>
  <c r="CM34" i="18"/>
  <c r="CM36" i="18"/>
  <c r="CS35" i="17"/>
  <c r="T23" i="19"/>
  <c r="L23" i="19" s="1"/>
  <c r="N23" i="19" s="1"/>
  <c r="T21" i="12"/>
  <c r="L21" i="12" s="1"/>
  <c r="N21" i="12" s="1"/>
  <c r="T24" i="21"/>
  <c r="L24" i="21" s="1"/>
  <c r="N24" i="21" s="1"/>
  <c r="T26" i="21"/>
  <c r="L26" i="21" s="1"/>
  <c r="N26" i="21" s="1"/>
  <c r="T28" i="21"/>
  <c r="L28" i="21" s="1"/>
  <c r="N28" i="21" s="1"/>
  <c r="T37" i="21"/>
  <c r="L37" i="21" s="1"/>
  <c r="N37" i="21" s="1"/>
  <c r="T27" i="21"/>
  <c r="L27" i="21" s="1"/>
  <c r="N27" i="21" s="1"/>
  <c r="T24" i="22"/>
  <c r="L24" i="22" s="1"/>
  <c r="N24" i="22" s="1"/>
  <c r="T29" i="22"/>
  <c r="L29" i="22" s="1"/>
  <c r="N29" i="22" s="1"/>
  <c r="T35" i="22"/>
  <c r="L35" i="22" s="1"/>
  <c r="N35" i="22" s="1"/>
  <c r="T27" i="19"/>
  <c r="L27" i="19" s="1"/>
  <c r="N27" i="19" s="1"/>
  <c r="T31" i="19"/>
  <c r="L31" i="19" s="1"/>
  <c r="N31" i="19" s="1"/>
  <c r="T35" i="19"/>
  <c r="L35" i="19" s="1"/>
  <c r="N35" i="19" s="1"/>
  <c r="T19" i="19"/>
  <c r="T25" i="22"/>
  <c r="L25" i="22" s="1"/>
  <c r="N25" i="22" s="1"/>
  <c r="T30" i="22"/>
  <c r="L30" i="22" s="1"/>
  <c r="N30" i="22" s="1"/>
  <c r="T26" i="19"/>
  <c r="L26" i="19" s="1"/>
  <c r="N26" i="19" s="1"/>
  <c r="T30" i="19"/>
  <c r="L30" i="19" s="1"/>
  <c r="N30" i="19" s="1"/>
  <c r="T34" i="19"/>
  <c r="L34" i="19" s="1"/>
  <c r="N34" i="19" s="1"/>
  <c r="T25" i="19"/>
  <c r="L25" i="19" s="1"/>
  <c r="N25" i="19" s="1"/>
  <c r="T22" i="19"/>
  <c r="L22" i="19" s="1"/>
  <c r="N22" i="19" s="1"/>
  <c r="T22" i="16"/>
  <c r="L22" i="16" s="1"/>
  <c r="N22" i="16" s="1"/>
  <c r="T36" i="16"/>
  <c r="L36" i="16" s="1"/>
  <c r="N36" i="16" s="1"/>
  <c r="T32" i="16"/>
  <c r="L32" i="16" s="1"/>
  <c r="N32" i="16" s="1"/>
  <c r="T28" i="16"/>
  <c r="L28" i="16" s="1"/>
  <c r="N28" i="16" s="1"/>
  <c r="T20" i="16"/>
  <c r="L20" i="16" s="1"/>
  <c r="N20" i="16" s="1"/>
  <c r="T24" i="16"/>
  <c r="L24" i="16" s="1"/>
  <c r="N24" i="16" s="1"/>
  <c r="T37" i="16"/>
  <c r="L37" i="16" s="1"/>
  <c r="N37" i="16" s="1"/>
  <c r="T33" i="16"/>
  <c r="L33" i="16" s="1"/>
  <c r="N33" i="16" s="1"/>
  <c r="T29" i="16"/>
  <c r="L29" i="16" s="1"/>
  <c r="N29" i="16" s="1"/>
  <c r="T24" i="12"/>
  <c r="L24" i="12" s="1"/>
  <c r="N24" i="12" s="1"/>
  <c r="T37" i="12"/>
  <c r="L37" i="12" s="1"/>
  <c r="N37" i="12" s="1"/>
  <c r="T33" i="12"/>
  <c r="L33" i="12" s="1"/>
  <c r="N33" i="12" s="1"/>
  <c r="T29" i="12"/>
  <c r="L29" i="12" s="1"/>
  <c r="N29" i="12" s="1"/>
  <c r="T20" i="12"/>
  <c r="L20" i="12" s="1"/>
  <c r="N20" i="12" s="1"/>
  <c r="T26" i="12"/>
  <c r="L26" i="12" s="1"/>
  <c r="N26" i="12" s="1"/>
  <c r="T38" i="12"/>
  <c r="L38" i="12" s="1"/>
  <c r="N38" i="12" s="1"/>
  <c r="T34" i="12"/>
  <c r="L34" i="12" s="1"/>
  <c r="N34" i="12" s="1"/>
  <c r="T30" i="12"/>
  <c r="L30" i="12" s="1"/>
  <c r="N30" i="12" s="1"/>
  <c r="T21" i="22"/>
  <c r="L21" i="22" s="1"/>
  <c r="N21" i="22" s="1"/>
  <c r="T20" i="22"/>
  <c r="L20" i="22" s="1"/>
  <c r="N20" i="22" s="1"/>
  <c r="T32" i="22"/>
  <c r="L32" i="22" s="1"/>
  <c r="N32" i="22" s="1"/>
  <c r="T37" i="22"/>
  <c r="L37" i="22" s="1"/>
  <c r="N37" i="22" s="1"/>
  <c r="T40" i="1"/>
  <c r="T38" i="22"/>
  <c r="L38" i="22" s="1"/>
  <c r="N38" i="22" s="1"/>
  <c r="T32" i="21"/>
  <c r="L32" i="21" s="1"/>
  <c r="N32" i="21" s="1"/>
  <c r="T23" i="21"/>
  <c r="L23" i="21" s="1"/>
  <c r="N23" i="21" s="1"/>
  <c r="BV19" i="1"/>
  <c r="BW19" i="1" s="1"/>
  <c r="BY19" i="1" s="1"/>
  <c r="T28" i="15"/>
  <c r="L28" i="15" s="1"/>
  <c r="N28" i="15" s="1"/>
  <c r="T32" i="15"/>
  <c r="L32" i="15" s="1"/>
  <c r="N32" i="15" s="1"/>
  <c r="T36" i="15"/>
  <c r="L36" i="15" s="1"/>
  <c r="N36" i="15" s="1"/>
  <c r="T21" i="15"/>
  <c r="L21" i="15" s="1"/>
  <c r="N21" i="15" s="1"/>
  <c r="T31" i="15"/>
  <c r="L31" i="15" s="1"/>
  <c r="N31" i="15" s="1"/>
  <c r="T23" i="15"/>
  <c r="L23" i="15" s="1"/>
  <c r="N23" i="15" s="1"/>
  <c r="T27" i="15"/>
  <c r="L27" i="15" s="1"/>
  <c r="N27" i="15" s="1"/>
  <c r="CM21" i="1"/>
  <c r="CO21" i="1" s="1"/>
  <c r="CS31" i="19"/>
  <c r="CU31" i="19" s="1"/>
  <c r="CN24" i="1"/>
  <c r="CP24" i="1" s="1"/>
  <c r="CN28" i="1"/>
  <c r="CP28" i="1" s="1"/>
  <c r="R16" i="1"/>
  <c r="CN23" i="1"/>
  <c r="CP23" i="1" s="1"/>
  <c r="CN20" i="1"/>
  <c r="CP20" i="1" s="1"/>
  <c r="BV35" i="1"/>
  <c r="BW35" i="1" s="1"/>
  <c r="BS38" i="1"/>
  <c r="CB18" i="12"/>
  <c r="CH38" i="1"/>
  <c r="CH18" i="12" s="1"/>
  <c r="CN32" i="1"/>
  <c r="CP32" i="1" s="1"/>
  <c r="CM30" i="1"/>
  <c r="CO30" i="1" s="1"/>
  <c r="CM28" i="1"/>
  <c r="CO28" i="1" s="1"/>
  <c r="CK38" i="1"/>
  <c r="CK18" i="12" s="1"/>
  <c r="CE18" i="12"/>
  <c r="CA18" i="12"/>
  <c r="CD18" i="12"/>
  <c r="BX33" i="21"/>
  <c r="BV38" i="21"/>
  <c r="BU18" i="22"/>
  <c r="BY26" i="21"/>
  <c r="BX34" i="20"/>
  <c r="BY34" i="20"/>
  <c r="BY30" i="20"/>
  <c r="BY26" i="20"/>
  <c r="CS31" i="20"/>
  <c r="BX35" i="16"/>
  <c r="BY35" i="16"/>
  <c r="BX34" i="15"/>
  <c r="BY29" i="15"/>
  <c r="BX37" i="12"/>
  <c r="BY37" i="12"/>
  <c r="BU18" i="15"/>
  <c r="BV23" i="1"/>
  <c r="BW23" i="1" s="1"/>
  <c r="BV24" i="1"/>
  <c r="BW24" i="1" s="1"/>
  <c r="BV29" i="1"/>
  <c r="BW29" i="1" s="1"/>
  <c r="BV31" i="1"/>
  <c r="BW31" i="1" s="1"/>
  <c r="CM22" i="1"/>
  <c r="CO22" i="1" s="1"/>
  <c r="BX22" i="17"/>
  <c r="BX21" i="15"/>
  <c r="BY21" i="15"/>
  <c r="BY22" i="15"/>
  <c r="BY35" i="18"/>
  <c r="BX35" i="18"/>
  <c r="CS22" i="15"/>
  <c r="BS18" i="16"/>
  <c r="BV38" i="15"/>
  <c r="BX37" i="20"/>
  <c r="BX22" i="15"/>
  <c r="BY29" i="21"/>
  <c r="BY30" i="21"/>
  <c r="BX30" i="21"/>
  <c r="BX22" i="19"/>
  <c r="BY22" i="19"/>
  <c r="BY37" i="20"/>
  <c r="BY33" i="18"/>
  <c r="CN38" i="15"/>
  <c r="CN18" i="16" s="1"/>
  <c r="CJ18" i="16"/>
  <c r="CQ18" i="16"/>
  <c r="CS38" i="15"/>
  <c r="BV33" i="1"/>
  <c r="BW33" i="1" s="1"/>
  <c r="BX34" i="18"/>
  <c r="Q40" i="18"/>
  <c r="CS35" i="23"/>
  <c r="CS38" i="23"/>
  <c r="BS18" i="23"/>
  <c r="CN36" i="1"/>
  <c r="CP36" i="1" s="1"/>
  <c r="CN22" i="1"/>
  <c r="CP22" i="1" s="1"/>
  <c r="CM25" i="1"/>
  <c r="CO25" i="1" s="1"/>
  <c r="CN25" i="1"/>
  <c r="CP25" i="1" s="1"/>
  <c r="CM32" i="1"/>
  <c r="CO32" i="1" s="1"/>
  <c r="BX26" i="22"/>
  <c r="BY26" i="22"/>
  <c r="BX27" i="22"/>
  <c r="BY27" i="22"/>
  <c r="CL18" i="23"/>
  <c r="BX33" i="23"/>
  <c r="BX23" i="23"/>
  <c r="BY23" i="23"/>
  <c r="BY21" i="23"/>
  <c r="BX22" i="23"/>
  <c r="BY22" i="23"/>
  <c r="BX21" i="23"/>
  <c r="Q40" i="12"/>
  <c r="Q40" i="20"/>
  <c r="BY36" i="22" l="1"/>
  <c r="CQ27" i="12"/>
  <c r="CS27" i="15"/>
  <c r="BY29" i="19"/>
  <c r="BY36" i="17"/>
  <c r="BX21" i="19"/>
  <c r="CS34" i="23"/>
  <c r="CW34" i="23" s="1"/>
  <c r="BY30" i="19"/>
  <c r="BX30" i="19"/>
  <c r="CT34" i="22"/>
  <c r="BX37" i="17"/>
  <c r="CS24" i="23"/>
  <c r="BX21" i="22"/>
  <c r="BY37" i="22"/>
  <c r="BX27" i="19"/>
  <c r="CS34" i="21"/>
  <c r="CW34" i="21" s="1"/>
  <c r="BY31" i="17"/>
  <c r="CR29" i="12"/>
  <c r="CU30" i="20"/>
  <c r="CS24" i="18"/>
  <c r="CS23" i="15"/>
  <c r="CS29" i="22"/>
  <c r="BX28" i="12"/>
  <c r="BX36" i="12"/>
  <c r="BY21" i="19"/>
  <c r="BX25" i="20"/>
  <c r="L19" i="22"/>
  <c r="N19" i="22" s="1"/>
  <c r="L19" i="19"/>
  <c r="N19" i="19" s="1"/>
  <c r="L19" i="12"/>
  <c r="N19" i="12" s="1"/>
  <c r="L19" i="15"/>
  <c r="N19" i="15" s="1"/>
  <c r="L19" i="21"/>
  <c r="N19" i="21" s="1"/>
  <c r="L19" i="18"/>
  <c r="N19" i="18" s="1"/>
  <c r="BY24" i="16"/>
  <c r="CS35" i="18"/>
  <c r="CU35" i="18" s="1"/>
  <c r="BX35" i="19"/>
  <c r="CR35" i="12"/>
  <c r="BY37" i="23"/>
  <c r="BX26" i="17"/>
  <c r="BY26" i="19"/>
  <c r="BX32" i="23"/>
  <c r="BX23" i="15"/>
  <c r="BY25" i="22"/>
  <c r="CS21" i="15"/>
  <c r="CT21" i="15" s="1"/>
  <c r="BY30" i="23"/>
  <c r="BY31" i="23"/>
  <c r="CS37" i="15"/>
  <c r="CW37" i="15" s="1"/>
  <c r="BY25" i="21"/>
  <c r="BY32" i="23"/>
  <c r="BY32" i="21"/>
  <c r="BX36" i="23"/>
  <c r="BX27" i="17"/>
  <c r="BX29" i="16"/>
  <c r="CS31" i="15"/>
  <c r="CT31" i="15" s="1"/>
  <c r="BY25" i="19"/>
  <c r="BY21" i="16"/>
  <c r="BY25" i="20"/>
  <c r="BY28" i="12"/>
  <c r="CN38" i="20"/>
  <c r="CN18" i="21" s="1"/>
  <c r="BX26" i="19"/>
  <c r="BY28" i="17"/>
  <c r="BV38" i="12"/>
  <c r="BV18" i="15" s="1"/>
  <c r="CS26" i="21"/>
  <c r="CT26" i="21" s="1"/>
  <c r="BX34" i="19"/>
  <c r="BY26" i="23"/>
  <c r="BY23" i="16"/>
  <c r="CT27" i="17"/>
  <c r="CU35" i="21"/>
  <c r="BX32" i="12"/>
  <c r="BX36" i="17"/>
  <c r="BY32" i="12"/>
  <c r="BY36" i="15"/>
  <c r="BX24" i="16"/>
  <c r="BY28" i="23"/>
  <c r="CT35" i="17"/>
  <c r="BX20" i="20"/>
  <c r="CV32" i="16"/>
  <c r="BX24" i="12"/>
  <c r="CQ37" i="12"/>
  <c r="CR32" i="12"/>
  <c r="BX21" i="18"/>
  <c r="CS29" i="20"/>
  <c r="CU29" i="20" s="1"/>
  <c r="BX37" i="23"/>
  <c r="BY22" i="18"/>
  <c r="BX36" i="18"/>
  <c r="BY21" i="17"/>
  <c r="CS19" i="17"/>
  <c r="CW19" i="17" s="1"/>
  <c r="CQ32" i="12"/>
  <c r="CS32" i="12" s="1"/>
  <c r="CT32" i="12" s="1"/>
  <c r="BX29" i="12"/>
  <c r="CQ22" i="12"/>
  <c r="BY29" i="12"/>
  <c r="CR36" i="12"/>
  <c r="BY31" i="12"/>
  <c r="CS20" i="15"/>
  <c r="CT20" i="15" s="1"/>
  <c r="CV36" i="15"/>
  <c r="BX26" i="15"/>
  <c r="CS26" i="15"/>
  <c r="CT26" i="15" s="1"/>
  <c r="BY36" i="16"/>
  <c r="BS18" i="17"/>
  <c r="BX36" i="16"/>
  <c r="BX23" i="16"/>
  <c r="BX22" i="16"/>
  <c r="BX31" i="16"/>
  <c r="BX34" i="16"/>
  <c r="CS19" i="16"/>
  <c r="CU19" i="16" s="1"/>
  <c r="BX33" i="16"/>
  <c r="BX25" i="16"/>
  <c r="BY26" i="16"/>
  <c r="BY25" i="16"/>
  <c r="BY33" i="16"/>
  <c r="CS22" i="17"/>
  <c r="CU22" i="17" s="1"/>
  <c r="BX20" i="17"/>
  <c r="BX21" i="17"/>
  <c r="BY22" i="17"/>
  <c r="CS24" i="17"/>
  <c r="CT24" i="17" s="1"/>
  <c r="BY25" i="17"/>
  <c r="BX28" i="17"/>
  <c r="BX29" i="17"/>
  <c r="BY32" i="17"/>
  <c r="BY33" i="17"/>
  <c r="BY36" i="18"/>
  <c r="BX32" i="18"/>
  <c r="BX25" i="18"/>
  <c r="BY25" i="18"/>
  <c r="BX26" i="18"/>
  <c r="BX22" i="18"/>
  <c r="BX23" i="18"/>
  <c r="CS22" i="18"/>
  <c r="CT22" i="18" s="1"/>
  <c r="CS21" i="18"/>
  <c r="CU21" i="18" s="1"/>
  <c r="BY20" i="18"/>
  <c r="BY21" i="18"/>
  <c r="BX25" i="19"/>
  <c r="BY24" i="19"/>
  <c r="BX28" i="19"/>
  <c r="BY34" i="19"/>
  <c r="CS19" i="21"/>
  <c r="CW19" i="21" s="1"/>
  <c r="CS38" i="20"/>
  <c r="CU38" i="20" s="1"/>
  <c r="CU18" i="21" s="1"/>
  <c r="CT32" i="20"/>
  <c r="BX31" i="20"/>
  <c r="BX29" i="20"/>
  <c r="BY28" i="20"/>
  <c r="BX27" i="20"/>
  <c r="CU23" i="20"/>
  <c r="CT22" i="20"/>
  <c r="CV22" i="20"/>
  <c r="CW22" i="20"/>
  <c r="BY21" i="20"/>
  <c r="BY20" i="20"/>
  <c r="BX20" i="21"/>
  <c r="BX21" i="21"/>
  <c r="BY20" i="21"/>
  <c r="CS21" i="21"/>
  <c r="CW21" i="21" s="1"/>
  <c r="BX24" i="21"/>
  <c r="CW27" i="21"/>
  <c r="CV27" i="21"/>
  <c r="BX28" i="21"/>
  <c r="CS32" i="21"/>
  <c r="CW32" i="21" s="1"/>
  <c r="CS33" i="21"/>
  <c r="CW33" i="21" s="1"/>
  <c r="BX34" i="21"/>
  <c r="CS19" i="23"/>
  <c r="CW19" i="23" s="1"/>
  <c r="BY35" i="22"/>
  <c r="BX35" i="22"/>
  <c r="BX36" i="22"/>
  <c r="BX33" i="22"/>
  <c r="CS30" i="22"/>
  <c r="CT30" i="22" s="1"/>
  <c r="CS22" i="22"/>
  <c r="CV22" i="22" s="1"/>
  <c r="BY20" i="22"/>
  <c r="CV38" i="23"/>
  <c r="BX29" i="23"/>
  <c r="CT27" i="23"/>
  <c r="BY20" i="23"/>
  <c r="CU22" i="23"/>
  <c r="BX35" i="23"/>
  <c r="BX38" i="23"/>
  <c r="CV22" i="23"/>
  <c r="BY29" i="23"/>
  <c r="CS21" i="23"/>
  <c r="CU21" i="23" s="1"/>
  <c r="CS25" i="23"/>
  <c r="CU25" i="23" s="1"/>
  <c r="BX28" i="23"/>
  <c r="CT22" i="23"/>
  <c r="BY33" i="22"/>
  <c r="CS23" i="22"/>
  <c r="CW23" i="22" s="1"/>
  <c r="BX31" i="22"/>
  <c r="BY31" i="22"/>
  <c r="BX30" i="22"/>
  <c r="BY29" i="22"/>
  <c r="BX34" i="22"/>
  <c r="CS25" i="21"/>
  <c r="CW25" i="21" s="1"/>
  <c r="CS24" i="21"/>
  <c r="CU24" i="21" s="1"/>
  <c r="CS30" i="21"/>
  <c r="CV30" i="21" s="1"/>
  <c r="CS31" i="21"/>
  <c r="CV31" i="21" s="1"/>
  <c r="CS20" i="21"/>
  <c r="CU20" i="21" s="1"/>
  <c r="CT31" i="20"/>
  <c r="BY33" i="20"/>
  <c r="BY36" i="20"/>
  <c r="CT23" i="20"/>
  <c r="CV35" i="20"/>
  <c r="BY32" i="20"/>
  <c r="CM38" i="20"/>
  <c r="CM18" i="21" s="1"/>
  <c r="BY28" i="19"/>
  <c r="CS21" i="19"/>
  <c r="CT21" i="19" s="1"/>
  <c r="BY38" i="19"/>
  <c r="BY18" i="20" s="1"/>
  <c r="BY27" i="19"/>
  <c r="BX37" i="18"/>
  <c r="CS34" i="18"/>
  <c r="CU34" i="18" s="1"/>
  <c r="BV38" i="18"/>
  <c r="BV18" i="19" s="1"/>
  <c r="BX20" i="18"/>
  <c r="CW27" i="17"/>
  <c r="BY27" i="17"/>
  <c r="BY20" i="17"/>
  <c r="BY31" i="16"/>
  <c r="CS21" i="16"/>
  <c r="CV21" i="16" s="1"/>
  <c r="BX30" i="16"/>
  <c r="CS29" i="16"/>
  <c r="CW29" i="16" s="1"/>
  <c r="BX20" i="16"/>
  <c r="BY30" i="16"/>
  <c r="CV34" i="16"/>
  <c r="BY37" i="15"/>
  <c r="BY33" i="15"/>
  <c r="BX37" i="15"/>
  <c r="BX36" i="15"/>
  <c r="CS28" i="15"/>
  <c r="CW28" i="15" s="1"/>
  <c r="BX35" i="15"/>
  <c r="BY27" i="15"/>
  <c r="CR28" i="12"/>
  <c r="CR20" i="12"/>
  <c r="BX25" i="12"/>
  <c r="CQ29" i="12"/>
  <c r="BX21" i="12"/>
  <c r="BX33" i="12"/>
  <c r="CQ24" i="12"/>
  <c r="CS24" i="12" s="1"/>
  <c r="BY33" i="12"/>
  <c r="CR37" i="12"/>
  <c r="CQ35" i="12"/>
  <c r="CS35" i="12" s="1"/>
  <c r="CU35" i="12" s="1"/>
  <c r="BY34" i="12"/>
  <c r="BY23" i="12"/>
  <c r="CQ25" i="12"/>
  <c r="CU31" i="15"/>
  <c r="BX28" i="15"/>
  <c r="CT36" i="15"/>
  <c r="CV35" i="15"/>
  <c r="BY28" i="15"/>
  <c r="BX27" i="15"/>
  <c r="CT27" i="15"/>
  <c r="CS34" i="15"/>
  <c r="CV34" i="15" s="1"/>
  <c r="CT23" i="16"/>
  <c r="CW23" i="16"/>
  <c r="CU23" i="16"/>
  <c r="CS30" i="16"/>
  <c r="CS38" i="16"/>
  <c r="CU38" i="16" s="1"/>
  <c r="CU18" i="17" s="1"/>
  <c r="CV31" i="16"/>
  <c r="BY28" i="16"/>
  <c r="CM38" i="16"/>
  <c r="CM18" i="17" s="1"/>
  <c r="CT32" i="16"/>
  <c r="BX27" i="16"/>
  <c r="CS26" i="16"/>
  <c r="CT26" i="16" s="1"/>
  <c r="BX32" i="16"/>
  <c r="BX28" i="16"/>
  <c r="CS37" i="16"/>
  <c r="CW37" i="16" s="1"/>
  <c r="CS22" i="16"/>
  <c r="CU22" i="16" s="1"/>
  <c r="CS18" i="18"/>
  <c r="CU38" i="17"/>
  <c r="CU18" i="18" s="1"/>
  <c r="CW38" i="17"/>
  <c r="CW18" i="18" s="1"/>
  <c r="CT31" i="17"/>
  <c r="CV31" i="17"/>
  <c r="CU31" i="17"/>
  <c r="BY23" i="17"/>
  <c r="CU27" i="17"/>
  <c r="BY24" i="17"/>
  <c r="BX24" i="17"/>
  <c r="CS20" i="17"/>
  <c r="CU20" i="17" s="1"/>
  <c r="CV27" i="17"/>
  <c r="BX32" i="17"/>
  <c r="CS37" i="17"/>
  <c r="CV37" i="17" s="1"/>
  <c r="CS26" i="17"/>
  <c r="CT26" i="17" s="1"/>
  <c r="CS32" i="17"/>
  <c r="CV32" i="17" s="1"/>
  <c r="CS29" i="17"/>
  <c r="CT29" i="17" s="1"/>
  <c r="BX28" i="18"/>
  <c r="BY28" i="18"/>
  <c r="BY29" i="18"/>
  <c r="CS28" i="18"/>
  <c r="CV28" i="18" s="1"/>
  <c r="CW30" i="19"/>
  <c r="CT30" i="19"/>
  <c r="CS20" i="19"/>
  <c r="CV20" i="19" s="1"/>
  <c r="CV30" i="19"/>
  <c r="BY35" i="19"/>
  <c r="BY23" i="19"/>
  <c r="BY36" i="19"/>
  <c r="BY23" i="20"/>
  <c r="CU35" i="20"/>
  <c r="BX24" i="20"/>
  <c r="BY24" i="20"/>
  <c r="BX23" i="20"/>
  <c r="CV23" i="20"/>
  <c r="BX32" i="20"/>
  <c r="BX28" i="20"/>
  <c r="BY28" i="21"/>
  <c r="BY27" i="21"/>
  <c r="BY35" i="21"/>
  <c r="CN38" i="22"/>
  <c r="CN18" i="23" s="1"/>
  <c r="CS38" i="22"/>
  <c r="CS18" i="23" s="1"/>
  <c r="BY24" i="22"/>
  <c r="CW27" i="22"/>
  <c r="BY28" i="22"/>
  <c r="CU27" i="22"/>
  <c r="CS24" i="22"/>
  <c r="CV24" i="22" s="1"/>
  <c r="CV27" i="22"/>
  <c r="BX29" i="22"/>
  <c r="BY34" i="23"/>
  <c r="CS26" i="23"/>
  <c r="CT26" i="23" s="1"/>
  <c r="BX34" i="23"/>
  <c r="CS30" i="23"/>
  <c r="CV30" i="23" s="1"/>
  <c r="BY25" i="23"/>
  <c r="BX25" i="23"/>
  <c r="CV23" i="23"/>
  <c r="BY24" i="23"/>
  <c r="CS37" i="23"/>
  <c r="CT37" i="23" s="1"/>
  <c r="CT23" i="23"/>
  <c r="BY27" i="23"/>
  <c r="CW23" i="23"/>
  <c r="CV27" i="23"/>
  <c r="CU27" i="23"/>
  <c r="BX27" i="23"/>
  <c r="CU23" i="23"/>
  <c r="CS20" i="23"/>
  <c r="CU20" i="23" s="1"/>
  <c r="BY32" i="22"/>
  <c r="CS33" i="22"/>
  <c r="CT33" i="22" s="1"/>
  <c r="BX24" i="22"/>
  <c r="BX32" i="22"/>
  <c r="CV34" i="22"/>
  <c r="CM38" i="22"/>
  <c r="CM18" i="23" s="1"/>
  <c r="BV38" i="22"/>
  <c r="BV18" i="23" s="1"/>
  <c r="CS37" i="22"/>
  <c r="CV37" i="22" s="1"/>
  <c r="CS19" i="22"/>
  <c r="CW19" i="22" s="1"/>
  <c r="BX20" i="22"/>
  <c r="CS21" i="22"/>
  <c r="CT21" i="22" s="1"/>
  <c r="CS38" i="21"/>
  <c r="CV22" i="21"/>
  <c r="CT27" i="21"/>
  <c r="CM38" i="21"/>
  <c r="CM18" i="22" s="1"/>
  <c r="BX32" i="21"/>
  <c r="CS23" i="21"/>
  <c r="CT23" i="21" s="1"/>
  <c r="CW21" i="20"/>
  <c r="CU21" i="20"/>
  <c r="CT21" i="20"/>
  <c r="CV21" i="20"/>
  <c r="CU32" i="20"/>
  <c r="CS20" i="20"/>
  <c r="CT20" i="20" s="1"/>
  <c r="CW32" i="20"/>
  <c r="CS27" i="20"/>
  <c r="CW27" i="20" s="1"/>
  <c r="CS26" i="20"/>
  <c r="CU26" i="20" s="1"/>
  <c r="CW36" i="19"/>
  <c r="CT36" i="19"/>
  <c r="CV36" i="19"/>
  <c r="CV31" i="19"/>
  <c r="BW18" i="20"/>
  <c r="BY19" i="20" s="1"/>
  <c r="BY27" i="18"/>
  <c r="BX27" i="18"/>
  <c r="CS25" i="18"/>
  <c r="CT25" i="18" s="1"/>
  <c r="BY24" i="18"/>
  <c r="CS23" i="18"/>
  <c r="CW23" i="18" s="1"/>
  <c r="CS20" i="18"/>
  <c r="CU20" i="18" s="1"/>
  <c r="CT30" i="17"/>
  <c r="CW30" i="17"/>
  <c r="CU30" i="17"/>
  <c r="CV30" i="17"/>
  <c r="CS25" i="17"/>
  <c r="CW25" i="17" s="1"/>
  <c r="BX35" i="17"/>
  <c r="CW31" i="17"/>
  <c r="CS33" i="17"/>
  <c r="CV33" i="17" s="1"/>
  <c r="CS23" i="17"/>
  <c r="CV23" i="17" s="1"/>
  <c r="BY35" i="17"/>
  <c r="BV18" i="18"/>
  <c r="BW38" i="17"/>
  <c r="CV38" i="17" s="1"/>
  <c r="CV18" i="18" s="1"/>
  <c r="BY34" i="17"/>
  <c r="CU31" i="16"/>
  <c r="CK18" i="17"/>
  <c r="CN38" i="16"/>
  <c r="CN18" i="17" s="1"/>
  <c r="CT31" i="16"/>
  <c r="BY32" i="16"/>
  <c r="CS33" i="16"/>
  <c r="CT33" i="16" s="1"/>
  <c r="CW32" i="16"/>
  <c r="CU36" i="15"/>
  <c r="BY32" i="15"/>
  <c r="CS33" i="15"/>
  <c r="CV33" i="15" s="1"/>
  <c r="CV27" i="15"/>
  <c r="BX25" i="15"/>
  <c r="BY25" i="15"/>
  <c r="BY24" i="15"/>
  <c r="CS29" i="15"/>
  <c r="CV29" i="15" s="1"/>
  <c r="CR30" i="12"/>
  <c r="CR22" i="12"/>
  <c r="CQ36" i="12"/>
  <c r="BX23" i="12"/>
  <c r="CQ21" i="12"/>
  <c r="BY24" i="12"/>
  <c r="CW27" i="15"/>
  <c r="CU35" i="17"/>
  <c r="CS26" i="18"/>
  <c r="CW26" i="18" s="1"/>
  <c r="BX24" i="18"/>
  <c r="BY31" i="18"/>
  <c r="BX32" i="15"/>
  <c r="CS27" i="16"/>
  <c r="CT27" i="16" s="1"/>
  <c r="CS24" i="15"/>
  <c r="CT24" i="15" s="1"/>
  <c r="CS29" i="19"/>
  <c r="CT29" i="19" s="1"/>
  <c r="BX30" i="18"/>
  <c r="BX31" i="15"/>
  <c r="CU35" i="15"/>
  <c r="BX31" i="18"/>
  <c r="BY35" i="23"/>
  <c r="CT35" i="20"/>
  <c r="CS34" i="19"/>
  <c r="CV34" i="19" s="1"/>
  <c r="CS29" i="18"/>
  <c r="CV29" i="18" s="1"/>
  <c r="CT35" i="21"/>
  <c r="BX25" i="22"/>
  <c r="CU27" i="15"/>
  <c r="CV35" i="21"/>
  <c r="BX36" i="20"/>
  <c r="CS36" i="22"/>
  <c r="CT36" i="22" s="1"/>
  <c r="BX35" i="21"/>
  <c r="BY36" i="21"/>
  <c r="BY35" i="20"/>
  <c r="CR33" i="12"/>
  <c r="CS36" i="16"/>
  <c r="CV36" i="16" s="1"/>
  <c r="CS25" i="22"/>
  <c r="CV25" i="22" s="1"/>
  <c r="BY20" i="12"/>
  <c r="CQ20" i="12"/>
  <c r="CQ33" i="1"/>
  <c r="CR21" i="12"/>
  <c r="CT24" i="20"/>
  <c r="CW24" i="20"/>
  <c r="CW35" i="17"/>
  <c r="CV30" i="20"/>
  <c r="BX32" i="19"/>
  <c r="CV35" i="17"/>
  <c r="BY31" i="19"/>
  <c r="BY24" i="21"/>
  <c r="BX23" i="22"/>
  <c r="CS26" i="22"/>
  <c r="BX22" i="22"/>
  <c r="CV23" i="16"/>
  <c r="CU32" i="16"/>
  <c r="BX22" i="12"/>
  <c r="CS25" i="15"/>
  <c r="CT25" i="15" s="1"/>
  <c r="CS35" i="16"/>
  <c r="CT35" i="16" s="1"/>
  <c r="BX24" i="19"/>
  <c r="BY33" i="19"/>
  <c r="CS21" i="17"/>
  <c r="CV21" i="17" s="1"/>
  <c r="BY20" i="16"/>
  <c r="BY23" i="22"/>
  <c r="BY30" i="12"/>
  <c r="CV32" i="20"/>
  <c r="CT24" i="18"/>
  <c r="BX33" i="19"/>
  <c r="CS30" i="18"/>
  <c r="CW30" i="18" s="1"/>
  <c r="BY31" i="21"/>
  <c r="BX23" i="19"/>
  <c r="BX33" i="18"/>
  <c r="CT31" i="19"/>
  <c r="CT30" i="20"/>
  <c r="CT34" i="16"/>
  <c r="CV31" i="15"/>
  <c r="CV37" i="15"/>
  <c r="BY23" i="18"/>
  <c r="CR27" i="12"/>
  <c r="CS32" i="15"/>
  <c r="CU32" i="15" s="1"/>
  <c r="BX31" i="21"/>
  <c r="BY36" i="23"/>
  <c r="BX23" i="21"/>
  <c r="BY23" i="21"/>
  <c r="BY32" i="19"/>
  <c r="CV31" i="20"/>
  <c r="BY25" i="12"/>
  <c r="BX31" i="12"/>
  <c r="CS20" i="22"/>
  <c r="CV20" i="22" s="1"/>
  <c r="CS29" i="23"/>
  <c r="CU29" i="23" s="1"/>
  <c r="CQ26" i="1"/>
  <c r="CS33" i="23"/>
  <c r="CS32" i="23"/>
  <c r="CV34" i="23"/>
  <c r="CU34" i="23"/>
  <c r="CT34" i="23"/>
  <c r="CS31" i="23"/>
  <c r="CT29" i="22"/>
  <c r="CU29" i="22"/>
  <c r="CW29" i="22"/>
  <c r="CV29" i="22"/>
  <c r="CS28" i="22"/>
  <c r="CW28" i="22" s="1"/>
  <c r="CU34" i="22"/>
  <c r="CW34" i="22"/>
  <c r="CW22" i="21"/>
  <c r="CT22" i="21"/>
  <c r="CS29" i="21"/>
  <c r="CS28" i="21"/>
  <c r="CS36" i="21"/>
  <c r="CS37" i="21"/>
  <c r="CS25" i="20"/>
  <c r="CV24" i="20"/>
  <c r="CS33" i="20"/>
  <c r="CS34" i="20"/>
  <c r="CU24" i="20"/>
  <c r="CS28" i="20"/>
  <c r="BS18" i="21"/>
  <c r="BV38" i="20"/>
  <c r="CS37" i="20"/>
  <c r="CS36" i="20"/>
  <c r="CS38" i="19"/>
  <c r="CU38" i="19" s="1"/>
  <c r="CU18" i="20" s="1"/>
  <c r="CS37" i="19"/>
  <c r="CW37" i="19" s="1"/>
  <c r="CT35" i="18"/>
  <c r="CS27" i="18"/>
  <c r="CV27" i="18" s="1"/>
  <c r="CS31" i="18"/>
  <c r="CU31" i="18" s="1"/>
  <c r="CV36" i="17"/>
  <c r="CU36" i="17"/>
  <c r="CT36" i="17"/>
  <c r="BW38" i="16"/>
  <c r="BV18" i="17"/>
  <c r="CS20" i="16"/>
  <c r="CV20" i="16" s="1"/>
  <c r="CS25" i="16"/>
  <c r="CU25" i="16" s="1"/>
  <c r="CS28" i="16"/>
  <c r="CW35" i="15"/>
  <c r="CT35" i="15"/>
  <c r="CS30" i="15"/>
  <c r="CU37" i="15"/>
  <c r="BX20" i="15"/>
  <c r="CQ33" i="12"/>
  <c r="CQ30" i="12"/>
  <c r="BX35" i="12"/>
  <c r="BY36" i="12"/>
  <c r="BX21" i="1"/>
  <c r="CQ35" i="1"/>
  <c r="CR30" i="1"/>
  <c r="BX28" i="1"/>
  <c r="BX29" i="1"/>
  <c r="CR33" i="1"/>
  <c r="BX31" i="1"/>
  <c r="CQ29" i="1"/>
  <c r="CR27" i="1"/>
  <c r="BY26" i="1"/>
  <c r="BX37" i="1"/>
  <c r="CR35" i="1"/>
  <c r="CR26" i="1"/>
  <c r="CQ37" i="1"/>
  <c r="BX26" i="1"/>
  <c r="CR25" i="12"/>
  <c r="CQ19" i="12"/>
  <c r="CG18" i="15"/>
  <c r="CM38" i="12"/>
  <c r="CN38" i="12"/>
  <c r="BX20" i="12"/>
  <c r="BX27" i="1"/>
  <c r="BY22" i="1"/>
  <c r="BY21" i="1"/>
  <c r="BY37" i="1"/>
  <c r="BX33" i="1"/>
  <c r="T40" i="20"/>
  <c r="T40" i="18"/>
  <c r="T40" i="17"/>
  <c r="CW19" i="18"/>
  <c r="CR31" i="1"/>
  <c r="BX34" i="1"/>
  <c r="BY35" i="1"/>
  <c r="CR34" i="1"/>
  <c r="BX35" i="1"/>
  <c r="CQ34" i="1"/>
  <c r="BY27" i="1"/>
  <c r="BY28" i="1"/>
  <c r="CQ19" i="1"/>
  <c r="CR19" i="1" s="1"/>
  <c r="CR29" i="1"/>
  <c r="CQ31" i="1"/>
  <c r="BY34" i="1"/>
  <c r="BX36" i="1"/>
  <c r="BY36" i="1"/>
  <c r="CQ30" i="1"/>
  <c r="BY23" i="1"/>
  <c r="BX24" i="1"/>
  <c r="CQ23" i="1"/>
  <c r="BX22" i="1"/>
  <c r="CQ36" i="1"/>
  <c r="CQ24" i="1"/>
  <c r="CQ27" i="1"/>
  <c r="CR28" i="1"/>
  <c r="BX25" i="1"/>
  <c r="CR20" i="1"/>
  <c r="BY31" i="1"/>
  <c r="BY33" i="1"/>
  <c r="CR25" i="1"/>
  <c r="CR32" i="1"/>
  <c r="CQ32" i="1"/>
  <c r="CQ28" i="1"/>
  <c r="CR24" i="1"/>
  <c r="CR23" i="1"/>
  <c r="CQ25" i="1"/>
  <c r="CQ22" i="1"/>
  <c r="CR22" i="1"/>
  <c r="CQ21" i="1"/>
  <c r="CR21" i="1"/>
  <c r="CR37" i="1"/>
  <c r="CR36" i="1"/>
  <c r="CQ20" i="1"/>
  <c r="T40" i="15"/>
  <c r="T40" i="22"/>
  <c r="CS28" i="19"/>
  <c r="CU28" i="19" s="1"/>
  <c r="CS33" i="19"/>
  <c r="CT33" i="19" s="1"/>
  <c r="CS33" i="18"/>
  <c r="CU33" i="18" s="1"/>
  <c r="CT38" i="23"/>
  <c r="BX20" i="1"/>
  <c r="BY20" i="1"/>
  <c r="T40" i="12"/>
  <c r="CW35" i="18"/>
  <c r="CS37" i="18"/>
  <c r="CT37" i="18" s="1"/>
  <c r="CS19" i="19"/>
  <c r="CW19" i="19" s="1"/>
  <c r="CS32" i="18"/>
  <c r="CW31" i="19"/>
  <c r="T40" i="19"/>
  <c r="CS24" i="19"/>
  <c r="CS25" i="19"/>
  <c r="CS22" i="19"/>
  <c r="CS23" i="19"/>
  <c r="CG18" i="20"/>
  <c r="CM38" i="19"/>
  <c r="CM18" i="20" s="1"/>
  <c r="CS26" i="19"/>
  <c r="CS27" i="19"/>
  <c r="CN38" i="19"/>
  <c r="CN18" i="20" s="1"/>
  <c r="CJ18" i="20"/>
  <c r="CS32" i="19"/>
  <c r="CS19" i="20"/>
  <c r="CS35" i="19"/>
  <c r="CJ18" i="19"/>
  <c r="CN38" i="18"/>
  <c r="CN18" i="19" s="1"/>
  <c r="CG18" i="19"/>
  <c r="CM38" i="18"/>
  <c r="CM18" i="19" s="1"/>
  <c r="CS38" i="18"/>
  <c r="CW38" i="18" s="1"/>
  <c r="CW18" i="19" s="1"/>
  <c r="CV35" i="18"/>
  <c r="BY37" i="18"/>
  <c r="CS36" i="18"/>
  <c r="CW24" i="18"/>
  <c r="CU24" i="18"/>
  <c r="CV24" i="18"/>
  <c r="T40" i="16"/>
  <c r="T40" i="21"/>
  <c r="BS18" i="12"/>
  <c r="BV38" i="1"/>
  <c r="BY30" i="1"/>
  <c r="BY29" i="1"/>
  <c r="BX23" i="1"/>
  <c r="CM38" i="1"/>
  <c r="BX30" i="1"/>
  <c r="BY24" i="1"/>
  <c r="CN38" i="1"/>
  <c r="BY32" i="1"/>
  <c r="BY25" i="1"/>
  <c r="BX32" i="1"/>
  <c r="BW38" i="21"/>
  <c r="BV18" i="22"/>
  <c r="CU31" i="20"/>
  <c r="CW31" i="20"/>
  <c r="CT29" i="20"/>
  <c r="CV29" i="20"/>
  <c r="CW28" i="17"/>
  <c r="CV28" i="17"/>
  <c r="CT28" i="17"/>
  <c r="CU28" i="17"/>
  <c r="CW37" i="17"/>
  <c r="CU34" i="17"/>
  <c r="CT34" i="17"/>
  <c r="CW34" i="17"/>
  <c r="CV34" i="17"/>
  <c r="CU34" i="16"/>
  <c r="CW34" i="16"/>
  <c r="CT37" i="19"/>
  <c r="CW22" i="15"/>
  <c r="CU22" i="15"/>
  <c r="CV22" i="15"/>
  <c r="CT22" i="15"/>
  <c r="CW38" i="15"/>
  <c r="CW18" i="16" s="1"/>
  <c r="CU38" i="15"/>
  <c r="CU18" i="16" s="1"/>
  <c r="CS18" i="16"/>
  <c r="CW38" i="16"/>
  <c r="CW18" i="17" s="1"/>
  <c r="CS18" i="17"/>
  <c r="CU24" i="16"/>
  <c r="CW24" i="16"/>
  <c r="CT24" i="16"/>
  <c r="CV24" i="16"/>
  <c r="BW38" i="15"/>
  <c r="BV18" i="16"/>
  <c r="CW23" i="15"/>
  <c r="CU23" i="15"/>
  <c r="CV23" i="15"/>
  <c r="CT23" i="15"/>
  <c r="Q40" i="15"/>
  <c r="CT36" i="23"/>
  <c r="CW36" i="23"/>
  <c r="CV36" i="23"/>
  <c r="CU36" i="23"/>
  <c r="CU38" i="23"/>
  <c r="CW38" i="23"/>
  <c r="CU35" i="23"/>
  <c r="CW35" i="23"/>
  <c r="CV35" i="23"/>
  <c r="CT35" i="23"/>
  <c r="CW31" i="22"/>
  <c r="CU31" i="22"/>
  <c r="CT31" i="22"/>
  <c r="CV31" i="22"/>
  <c r="CT32" i="22"/>
  <c r="CV32" i="22"/>
  <c r="CW32" i="22"/>
  <c r="CU32" i="22"/>
  <c r="CW35" i="22"/>
  <c r="CV35" i="22"/>
  <c r="CU35" i="22"/>
  <c r="CT35" i="22"/>
  <c r="CT25" i="23"/>
  <c r="CV28" i="23"/>
  <c r="CW28" i="23"/>
  <c r="CT28" i="23"/>
  <c r="CU28" i="23"/>
  <c r="CU24" i="23"/>
  <c r="CW24" i="23"/>
  <c r="CT24" i="23"/>
  <c r="CV24" i="23"/>
  <c r="CU34" i="21" l="1"/>
  <c r="CV34" i="21"/>
  <c r="CT34" i="21"/>
  <c r="CU26" i="16"/>
  <c r="CU26" i="15"/>
  <c r="CW36" i="16"/>
  <c r="CW19" i="16"/>
  <c r="CT21" i="23"/>
  <c r="CU21" i="15"/>
  <c r="CW21" i="15"/>
  <c r="CV21" i="15"/>
  <c r="BW38" i="12"/>
  <c r="BX38" i="12" s="1"/>
  <c r="BX18" i="15" s="1"/>
  <c r="CW31" i="15"/>
  <c r="CW33" i="16"/>
  <c r="CU36" i="22"/>
  <c r="CW26" i="21"/>
  <c r="CU37" i="23"/>
  <c r="CS33" i="12"/>
  <c r="CU33" i="12" s="1"/>
  <c r="CV21" i="23"/>
  <c r="CT37" i="15"/>
  <c r="CX37" i="15" s="1"/>
  <c r="P37" i="15" s="1"/>
  <c r="CU19" i="23"/>
  <c r="CV36" i="22"/>
  <c r="CV26" i="21"/>
  <c r="CU19" i="17"/>
  <c r="CU26" i="21"/>
  <c r="CW38" i="20"/>
  <c r="CW18" i="21" s="1"/>
  <c r="CW21" i="23"/>
  <c r="CW24" i="15"/>
  <c r="CX30" i="19"/>
  <c r="CT26" i="18"/>
  <c r="CU28" i="15"/>
  <c r="CV28" i="15"/>
  <c r="CU26" i="18"/>
  <c r="CS26" i="12"/>
  <c r="CW26" i="12" s="1"/>
  <c r="CT28" i="15"/>
  <c r="CV26" i="18"/>
  <c r="CX26" i="18" s="1"/>
  <c r="CV25" i="23"/>
  <c r="CW29" i="20"/>
  <c r="CS31" i="12"/>
  <c r="CV31" i="12" s="1"/>
  <c r="CW34" i="15"/>
  <c r="CW25" i="23"/>
  <c r="CS29" i="12"/>
  <c r="CV29" i="12" s="1"/>
  <c r="CS21" i="12"/>
  <c r="CT21" i="12" s="1"/>
  <c r="CV20" i="15"/>
  <c r="CW20" i="15"/>
  <c r="CU20" i="15"/>
  <c r="CX36" i="15"/>
  <c r="P36" i="15" s="1"/>
  <c r="CT29" i="15"/>
  <c r="CV26" i="15"/>
  <c r="CW26" i="15"/>
  <c r="CX26" i="15" s="1"/>
  <c r="P26" i="15" s="1"/>
  <c r="CW29" i="15"/>
  <c r="CU29" i="15"/>
  <c r="CU21" i="16"/>
  <c r="CT38" i="16"/>
  <c r="CT18" i="17" s="1"/>
  <c r="CV37" i="16"/>
  <c r="CU36" i="16"/>
  <c r="CU37" i="16"/>
  <c r="CT37" i="16"/>
  <c r="CT29" i="16"/>
  <c r="CV33" i="16"/>
  <c r="CU33" i="16"/>
  <c r="CV22" i="17"/>
  <c r="CW22" i="17"/>
  <c r="CT22" i="17"/>
  <c r="CT23" i="17"/>
  <c r="CU24" i="17"/>
  <c r="CV24" i="17"/>
  <c r="CW24" i="17"/>
  <c r="CW26" i="17"/>
  <c r="CV26" i="17"/>
  <c r="CU26" i="17"/>
  <c r="CX27" i="17"/>
  <c r="P27" i="17" s="1"/>
  <c r="CX31" i="17"/>
  <c r="P31" i="17" s="1"/>
  <c r="CT32" i="17"/>
  <c r="CW32" i="17"/>
  <c r="CU32" i="17"/>
  <c r="CU37" i="17"/>
  <c r="CT37" i="17"/>
  <c r="CW34" i="18"/>
  <c r="CT34" i="18"/>
  <c r="CV34" i="18"/>
  <c r="CW33" i="18"/>
  <c r="CW28" i="18"/>
  <c r="CT21" i="18"/>
  <c r="CW21" i="18"/>
  <c r="CW22" i="18"/>
  <c r="CV21" i="18"/>
  <c r="CU22" i="18"/>
  <c r="CV22" i="18"/>
  <c r="CV21" i="19"/>
  <c r="CU19" i="21"/>
  <c r="CS18" i="21"/>
  <c r="CW26" i="20"/>
  <c r="CT26" i="20"/>
  <c r="CX23" i="20"/>
  <c r="P23" i="20" s="1"/>
  <c r="CX22" i="20"/>
  <c r="P22" i="20" s="1"/>
  <c r="CT20" i="21"/>
  <c r="CV20" i="21"/>
  <c r="CT21" i="21"/>
  <c r="CU21" i="21"/>
  <c r="CV21" i="21"/>
  <c r="CT24" i="21"/>
  <c r="CV23" i="21"/>
  <c r="CU23" i="21"/>
  <c r="CX27" i="21"/>
  <c r="P27" i="21" s="1"/>
  <c r="CT30" i="21"/>
  <c r="CW31" i="21"/>
  <c r="CU31" i="21"/>
  <c r="CT31" i="21"/>
  <c r="CU32" i="21"/>
  <c r="CV32" i="21"/>
  <c r="CT32" i="21"/>
  <c r="CU33" i="21"/>
  <c r="CV33" i="21"/>
  <c r="CT33" i="21"/>
  <c r="CU30" i="22"/>
  <c r="CV30" i="22"/>
  <c r="CW30" i="22"/>
  <c r="CX27" i="22"/>
  <c r="P27" i="22" s="1"/>
  <c r="CW22" i="22"/>
  <c r="CT22" i="22"/>
  <c r="CU22" i="22"/>
  <c r="CU21" i="22"/>
  <c r="CT30" i="23"/>
  <c r="CX22" i="23"/>
  <c r="P22" i="23" s="1"/>
  <c r="CX27" i="23"/>
  <c r="P27" i="23" s="1"/>
  <c r="CT24" i="22"/>
  <c r="CW24" i="22"/>
  <c r="CU24" i="22"/>
  <c r="CT37" i="22"/>
  <c r="CU23" i="22"/>
  <c r="CU28" i="22"/>
  <c r="CV23" i="22"/>
  <c r="CT23" i="22"/>
  <c r="CU37" i="22"/>
  <c r="CV25" i="21"/>
  <c r="CU30" i="21"/>
  <c r="CU25" i="21"/>
  <c r="CV24" i="21"/>
  <c r="CW30" i="21"/>
  <c r="CT25" i="21"/>
  <c r="CW24" i="21"/>
  <c r="CW20" i="21"/>
  <c r="CV27" i="20"/>
  <c r="CU27" i="20"/>
  <c r="CT27" i="20"/>
  <c r="CX35" i="20"/>
  <c r="P35" i="20" s="1"/>
  <c r="CW21" i="19"/>
  <c r="CW34" i="19"/>
  <c r="CU21" i="19"/>
  <c r="CT20" i="19"/>
  <c r="CV33" i="18"/>
  <c r="CU23" i="18"/>
  <c r="BW38" i="18"/>
  <c r="CT38" i="18" s="1"/>
  <c r="CT23" i="18"/>
  <c r="CT20" i="17"/>
  <c r="CV29" i="16"/>
  <c r="CT21" i="16"/>
  <c r="CW22" i="16"/>
  <c r="CW21" i="16"/>
  <c r="CX32" i="16"/>
  <c r="CV22" i="16"/>
  <c r="CU35" i="16"/>
  <c r="CW35" i="16"/>
  <c r="CV35" i="16"/>
  <c r="CU29" i="16"/>
  <c r="CT22" i="16"/>
  <c r="CS28" i="12"/>
  <c r="CT28" i="12" s="1"/>
  <c r="CS22" i="12"/>
  <c r="CT22" i="12" s="1"/>
  <c r="CS36" i="12"/>
  <c r="CT36" i="12" s="1"/>
  <c r="CU25" i="15"/>
  <c r="CV25" i="15"/>
  <c r="CX27" i="15"/>
  <c r="CU34" i="15"/>
  <c r="CX31" i="15"/>
  <c r="CT34" i="15"/>
  <c r="CW25" i="15"/>
  <c r="CW33" i="15"/>
  <c r="CV27" i="16"/>
  <c r="CX23" i="16"/>
  <c r="CV26" i="16"/>
  <c r="CU30" i="16"/>
  <c r="CT30" i="16"/>
  <c r="CV30" i="16"/>
  <c r="CW30" i="16"/>
  <c r="CW26" i="16"/>
  <c r="CU27" i="16"/>
  <c r="CW27" i="16"/>
  <c r="CX30" i="17"/>
  <c r="P30" i="17" s="1"/>
  <c r="CV25" i="17"/>
  <c r="CW20" i="17"/>
  <c r="CX36" i="17"/>
  <c r="CV20" i="17"/>
  <c r="CT25" i="17"/>
  <c r="CW29" i="17"/>
  <c r="CU29" i="17"/>
  <c r="CU25" i="17"/>
  <c r="CV29" i="17"/>
  <c r="CV23" i="18"/>
  <c r="CT28" i="18"/>
  <c r="CU28" i="18"/>
  <c r="CW20" i="19"/>
  <c r="CU34" i="19"/>
  <c r="CW29" i="19"/>
  <c r="CT19" i="20"/>
  <c r="CV20" i="20"/>
  <c r="CT34" i="19"/>
  <c r="CU20" i="19"/>
  <c r="CV29" i="19"/>
  <c r="CX36" i="19"/>
  <c r="P36" i="19" s="1"/>
  <c r="CU29" i="19"/>
  <c r="CU20" i="20"/>
  <c r="CW20" i="20"/>
  <c r="CX21" i="20"/>
  <c r="P21" i="20" s="1"/>
  <c r="CX31" i="20"/>
  <c r="P31" i="20" s="1"/>
  <c r="CX32" i="20"/>
  <c r="P32" i="20" s="1"/>
  <c r="CU19" i="22"/>
  <c r="CU38" i="22"/>
  <c r="CU18" i="23" s="1"/>
  <c r="CW38" i="22"/>
  <c r="CW18" i="23" s="1"/>
  <c r="CW37" i="22"/>
  <c r="BW38" i="22"/>
  <c r="CV38" i="22" s="1"/>
  <c r="CV18" i="23" s="1"/>
  <c r="CU30" i="23"/>
  <c r="CV26" i="23"/>
  <c r="CW30" i="23"/>
  <c r="CW26" i="23"/>
  <c r="CU26" i="23"/>
  <c r="CX23" i="23"/>
  <c r="P23" i="23" s="1"/>
  <c r="CV29" i="23"/>
  <c r="CW29" i="23"/>
  <c r="CT29" i="23"/>
  <c r="CW37" i="23"/>
  <c r="CV37" i="23"/>
  <c r="CV20" i="23"/>
  <c r="CT20" i="23"/>
  <c r="CW20" i="23"/>
  <c r="CV33" i="22"/>
  <c r="CU33" i="22"/>
  <c r="CW33" i="22"/>
  <c r="CX34" i="22"/>
  <c r="P34" i="22" s="1"/>
  <c r="CV21" i="22"/>
  <c r="CW21" i="22"/>
  <c r="CW38" i="21"/>
  <c r="CW18" i="22" s="1"/>
  <c r="CU38" i="21"/>
  <c r="CU18" i="22" s="1"/>
  <c r="CW23" i="21"/>
  <c r="CS18" i="22"/>
  <c r="CV38" i="21"/>
  <c r="CV18" i="22" s="1"/>
  <c r="CX34" i="21"/>
  <c r="P34" i="21" s="1"/>
  <c r="CX35" i="21"/>
  <c r="P35" i="21" s="1"/>
  <c r="CV26" i="20"/>
  <c r="CW33" i="19"/>
  <c r="CW38" i="19"/>
  <c r="CW18" i="20" s="1"/>
  <c r="CV33" i="19"/>
  <c r="CU33" i="19"/>
  <c r="CX31" i="19"/>
  <c r="CV31" i="18"/>
  <c r="CW25" i="18"/>
  <c r="CW31" i="18"/>
  <c r="CW29" i="18"/>
  <c r="CT31" i="18"/>
  <c r="CV25" i="18"/>
  <c r="CT29" i="18"/>
  <c r="CU29" i="18"/>
  <c r="CU25" i="18"/>
  <c r="CX22" i="18"/>
  <c r="P22" i="18" s="1"/>
  <c r="CT30" i="18"/>
  <c r="CT20" i="18"/>
  <c r="CV20" i="18"/>
  <c r="CW20" i="18"/>
  <c r="BW18" i="18"/>
  <c r="CV19" i="18" s="1"/>
  <c r="BX38" i="17"/>
  <c r="BX18" i="18" s="1"/>
  <c r="BY38" i="17"/>
  <c r="BY18" i="18" s="1"/>
  <c r="CT38" i="17"/>
  <c r="CU23" i="17"/>
  <c r="CX35" i="17"/>
  <c r="CU33" i="17"/>
  <c r="CT33" i="17"/>
  <c r="CW33" i="17"/>
  <c r="CW23" i="17"/>
  <c r="CT36" i="16"/>
  <c r="CX31" i="16"/>
  <c r="P31" i="16" s="1"/>
  <c r="CT33" i="15"/>
  <c r="CV24" i="15"/>
  <c r="CU33" i="15"/>
  <c r="CU24" i="15"/>
  <c r="CS30" i="12"/>
  <c r="CW35" i="12"/>
  <c r="CS37" i="12"/>
  <c r="CV37" i="12" s="1"/>
  <c r="CS23" i="12"/>
  <c r="CU23" i="12" s="1"/>
  <c r="CW36" i="22"/>
  <c r="CV35" i="12"/>
  <c r="CS27" i="12"/>
  <c r="CV27" i="12" s="1"/>
  <c r="CX35" i="15"/>
  <c r="CW25" i="22"/>
  <c r="CT25" i="16"/>
  <c r="CT35" i="12"/>
  <c r="CU25" i="22"/>
  <c r="CT25" i="22"/>
  <c r="CW20" i="22"/>
  <c r="CU20" i="22"/>
  <c r="CT20" i="22"/>
  <c r="CX30" i="20"/>
  <c r="P30" i="20" s="1"/>
  <c r="CV37" i="18"/>
  <c r="CU30" i="18"/>
  <c r="CW26" i="22"/>
  <c r="CV26" i="22"/>
  <c r="CU26" i="22"/>
  <c r="CT26" i="22"/>
  <c r="CV30" i="18"/>
  <c r="CV38" i="16"/>
  <c r="CV18" i="17" s="1"/>
  <c r="CU37" i="18"/>
  <c r="CW21" i="17"/>
  <c r="CV32" i="15"/>
  <c r="CT32" i="15"/>
  <c r="CW32" i="15"/>
  <c r="CX24" i="20"/>
  <c r="P24" i="20" s="1"/>
  <c r="CT21" i="17"/>
  <c r="CS18" i="19"/>
  <c r="CS34" i="12"/>
  <c r="CT34" i="12" s="1"/>
  <c r="CU21" i="17"/>
  <c r="CU32" i="23"/>
  <c r="CW32" i="23"/>
  <c r="CT32" i="23"/>
  <c r="CV32" i="23"/>
  <c r="CX34" i="23"/>
  <c r="CU33" i="23"/>
  <c r="CW33" i="23"/>
  <c r="CT33" i="23"/>
  <c r="CV33" i="23"/>
  <c r="CW31" i="23"/>
  <c r="CU31" i="23"/>
  <c r="CV31" i="23"/>
  <c r="CT31" i="23"/>
  <c r="CX29" i="22"/>
  <c r="P29" i="22" s="1"/>
  <c r="CT28" i="22"/>
  <c r="CV28" i="22"/>
  <c r="CW29" i="21"/>
  <c r="CU29" i="21"/>
  <c r="CV29" i="21"/>
  <c r="CT29" i="21"/>
  <c r="CV28" i="21"/>
  <c r="CT28" i="21"/>
  <c r="CW28" i="21"/>
  <c r="CU28" i="21"/>
  <c r="CW36" i="21"/>
  <c r="CU36" i="21"/>
  <c r="CT36" i="21"/>
  <c r="CV36" i="21"/>
  <c r="CX22" i="21"/>
  <c r="P22" i="21" s="1"/>
  <c r="CW37" i="21"/>
  <c r="CT37" i="21"/>
  <c r="CU37" i="21"/>
  <c r="CV37" i="21"/>
  <c r="CU25" i="20"/>
  <c r="CW25" i="20"/>
  <c r="CV25" i="20"/>
  <c r="CT25" i="20"/>
  <c r="CT36" i="20"/>
  <c r="CU36" i="20"/>
  <c r="CW36" i="20"/>
  <c r="CV36" i="20"/>
  <c r="CW28" i="20"/>
  <c r="CU28" i="20"/>
  <c r="CT28" i="20"/>
  <c r="CV28" i="20"/>
  <c r="CW33" i="20"/>
  <c r="CU33" i="20"/>
  <c r="CT33" i="20"/>
  <c r="CV33" i="20"/>
  <c r="CV34" i="20"/>
  <c r="CW34" i="20"/>
  <c r="CT34" i="20"/>
  <c r="CU34" i="20"/>
  <c r="BW38" i="20"/>
  <c r="BV18" i="21"/>
  <c r="CU37" i="20"/>
  <c r="CW37" i="20"/>
  <c r="CT37" i="20"/>
  <c r="CV37" i="20"/>
  <c r="CS18" i="20"/>
  <c r="CT38" i="19"/>
  <c r="CT18" i="20" s="1"/>
  <c r="CV37" i="19"/>
  <c r="CU37" i="19"/>
  <c r="P30" i="19"/>
  <c r="P31" i="19"/>
  <c r="P21" i="18"/>
  <c r="CW37" i="18"/>
  <c r="CT33" i="18"/>
  <c r="CU27" i="18"/>
  <c r="CT27" i="18"/>
  <c r="CW27" i="18"/>
  <c r="P34" i="18"/>
  <c r="P22" i="17"/>
  <c r="P36" i="17"/>
  <c r="P35" i="17"/>
  <c r="CW28" i="16"/>
  <c r="CU28" i="16"/>
  <c r="CV28" i="16"/>
  <c r="CT28" i="16"/>
  <c r="CW25" i="16"/>
  <c r="CV25" i="16"/>
  <c r="P23" i="16"/>
  <c r="P32" i="16"/>
  <c r="BW18" i="17"/>
  <c r="BX38" i="16"/>
  <c r="BX18" i="17" s="1"/>
  <c r="BY38" i="16"/>
  <c r="BY18" i="17" s="1"/>
  <c r="CU20" i="16"/>
  <c r="CT20" i="16"/>
  <c r="CW20" i="16"/>
  <c r="P22" i="16"/>
  <c r="P35" i="15"/>
  <c r="P27" i="15"/>
  <c r="P28" i="15"/>
  <c r="P31" i="15"/>
  <c r="CT30" i="15"/>
  <c r="CW30" i="15"/>
  <c r="CU30" i="15"/>
  <c r="CV30" i="15"/>
  <c r="CU32" i="12"/>
  <c r="CS27" i="1"/>
  <c r="CV27" i="1" s="1"/>
  <c r="CV32" i="12"/>
  <c r="CS25" i="12"/>
  <c r="CW32" i="12"/>
  <c r="CU24" i="12"/>
  <c r="CT24" i="12"/>
  <c r="CW24" i="12"/>
  <c r="CV24" i="12"/>
  <c r="CU31" i="12"/>
  <c r="CN18" i="15"/>
  <c r="CP38" i="12"/>
  <c r="CP18" i="15" s="1"/>
  <c r="CM18" i="15"/>
  <c r="CO38" i="12"/>
  <c r="CS34" i="1"/>
  <c r="CV34" i="1" s="1"/>
  <c r="CS30" i="1"/>
  <c r="CV30" i="1" s="1"/>
  <c r="CV19" i="20"/>
  <c r="CU19" i="19"/>
  <c r="CS19" i="1"/>
  <c r="CX19" i="1" s="1"/>
  <c r="CS35" i="1"/>
  <c r="CU35" i="1" s="1"/>
  <c r="CS31" i="1"/>
  <c r="CW31" i="1" s="1"/>
  <c r="CS25" i="1"/>
  <c r="CT25" i="1" s="1"/>
  <c r="CS26" i="1"/>
  <c r="CW26" i="1" s="1"/>
  <c r="CS28" i="1"/>
  <c r="CU28" i="1" s="1"/>
  <c r="CS36" i="1"/>
  <c r="CW36" i="1" s="1"/>
  <c r="CS29" i="1"/>
  <c r="CW29" i="1" s="1"/>
  <c r="CS33" i="1"/>
  <c r="CT33" i="1" s="1"/>
  <c r="CS37" i="1"/>
  <c r="CW37" i="1" s="1"/>
  <c r="CS23" i="1"/>
  <c r="CW23" i="1" s="1"/>
  <c r="CS21" i="1"/>
  <c r="CW21" i="1" s="1"/>
  <c r="CS22" i="1"/>
  <c r="CS24" i="1"/>
  <c r="CS32" i="1"/>
  <c r="CN18" i="12"/>
  <c r="CP38" i="1"/>
  <c r="CP18" i="12" s="1"/>
  <c r="CR19" i="12" s="1"/>
  <c r="CS20" i="12" s="1"/>
  <c r="CT20" i="12" s="1"/>
  <c r="CM18" i="12"/>
  <c r="CO38" i="1"/>
  <c r="CS20" i="1"/>
  <c r="CV20" i="1" s="1"/>
  <c r="CW28" i="19"/>
  <c r="CV28" i="19"/>
  <c r="CT28" i="19"/>
  <c r="CX34" i="17"/>
  <c r="CT32" i="18"/>
  <c r="CU32" i="18"/>
  <c r="CW32" i="18"/>
  <c r="CV32" i="18"/>
  <c r="CX24" i="18"/>
  <c r="CX35" i="18"/>
  <c r="CU35" i="19"/>
  <c r="CT35" i="19"/>
  <c r="CW35" i="19"/>
  <c r="CV35" i="19"/>
  <c r="CT32" i="19"/>
  <c r="CU32" i="19"/>
  <c r="CW32" i="19"/>
  <c r="CV32" i="19"/>
  <c r="CU26" i="19"/>
  <c r="CT26" i="19"/>
  <c r="CV26" i="19"/>
  <c r="CW26" i="19"/>
  <c r="CU22" i="19"/>
  <c r="CT22" i="19"/>
  <c r="CW22" i="19"/>
  <c r="CV22" i="19"/>
  <c r="CU24" i="19"/>
  <c r="CV24" i="19"/>
  <c r="CT24" i="19"/>
  <c r="CW24" i="19"/>
  <c r="CU19" i="20"/>
  <c r="CW19" i="20"/>
  <c r="CT27" i="19"/>
  <c r="CU27" i="19"/>
  <c r="CV27" i="19"/>
  <c r="CW27" i="19"/>
  <c r="CU23" i="19"/>
  <c r="CW23" i="19"/>
  <c r="CV23" i="19"/>
  <c r="CT23" i="19"/>
  <c r="CU25" i="19"/>
  <c r="CW25" i="19"/>
  <c r="CT25" i="19"/>
  <c r="CV25" i="19"/>
  <c r="CV38" i="19"/>
  <c r="CV18" i="20" s="1"/>
  <c r="CW36" i="18"/>
  <c r="CV36" i="18"/>
  <c r="CU36" i="18"/>
  <c r="CT36" i="18"/>
  <c r="CU38" i="18"/>
  <c r="CU18" i="19" s="1"/>
  <c r="CX24" i="16"/>
  <c r="CX22" i="15"/>
  <c r="BV18" i="12"/>
  <c r="BW38" i="1"/>
  <c r="CX34" i="16"/>
  <c r="BW18" i="22"/>
  <c r="CV19" i="22" s="1"/>
  <c r="BX38" i="21"/>
  <c r="BX18" i="22" s="1"/>
  <c r="BY38" i="21"/>
  <c r="BY18" i="22" s="1"/>
  <c r="CT38" i="21"/>
  <c r="CX29" i="20"/>
  <c r="P29" i="20" s="1"/>
  <c r="CX28" i="17"/>
  <c r="BY38" i="15"/>
  <c r="BY18" i="16" s="1"/>
  <c r="BW18" i="16"/>
  <c r="BX38" i="15"/>
  <c r="BX18" i="16" s="1"/>
  <c r="CT38" i="15"/>
  <c r="CV38" i="15"/>
  <c r="CV18" i="16" s="1"/>
  <c r="CX35" i="23"/>
  <c r="CX38" i="23"/>
  <c r="CX23" i="15"/>
  <c r="CX24" i="23"/>
  <c r="CX28" i="23"/>
  <c r="CX36" i="23"/>
  <c r="CX35" i="22"/>
  <c r="P35" i="22" s="1"/>
  <c r="CX31" i="22"/>
  <c r="P31" i="22" s="1"/>
  <c r="CX32" i="22"/>
  <c r="P32" i="22" s="1"/>
  <c r="CX36" i="16" l="1"/>
  <c r="CT23" i="12"/>
  <c r="CX30" i="22"/>
  <c r="P30" i="22" s="1"/>
  <c r="CW33" i="12"/>
  <c r="CX21" i="18"/>
  <c r="CW27" i="12"/>
  <c r="CX27" i="16"/>
  <c r="P27" i="16" s="1"/>
  <c r="CX29" i="15"/>
  <c r="P29" i="15" s="1"/>
  <c r="CW29" i="12"/>
  <c r="CX21" i="23"/>
  <c r="P21" i="23" s="1"/>
  <c r="CX21" i="15"/>
  <c r="CU26" i="12"/>
  <c r="CV38" i="18"/>
  <c r="CV18" i="19" s="1"/>
  <c r="CT33" i="12"/>
  <c r="CV26" i="12"/>
  <c r="CX26" i="21"/>
  <c r="P26" i="21" s="1"/>
  <c r="CV33" i="12"/>
  <c r="CT26" i="12"/>
  <c r="CX33" i="16"/>
  <c r="CX25" i="23"/>
  <c r="CT37" i="12"/>
  <c r="BW18" i="15"/>
  <c r="BY19" i="15" s="1"/>
  <c r="CX29" i="16"/>
  <c r="P29" i="16" s="1"/>
  <c r="BY38" i="12"/>
  <c r="BY18" i="15" s="1"/>
  <c r="CX22" i="17"/>
  <c r="CW31" i="12"/>
  <c r="CX36" i="22"/>
  <c r="CT31" i="12"/>
  <c r="CX23" i="22"/>
  <c r="P23" i="22" s="1"/>
  <c r="CX28" i="15"/>
  <c r="CX21" i="21"/>
  <c r="P21" i="21" s="1"/>
  <c r="CX24" i="17"/>
  <c r="P24" i="17" s="1"/>
  <c r="CX34" i="19"/>
  <c r="P34" i="19" s="1"/>
  <c r="CX22" i="16"/>
  <c r="CX37" i="16"/>
  <c r="P37" i="16" s="1"/>
  <c r="CX32" i="21"/>
  <c r="P32" i="21" s="1"/>
  <c r="CX31" i="21"/>
  <c r="P31" i="21" s="1"/>
  <c r="P19" i="1"/>
  <c r="CV21" i="12"/>
  <c r="CV34" i="12"/>
  <c r="CU29" i="12"/>
  <c r="CW34" i="12"/>
  <c r="CT29" i="12"/>
  <c r="CX20" i="15"/>
  <c r="CW21" i="12"/>
  <c r="CU21" i="12"/>
  <c r="CX25" i="15"/>
  <c r="CX24" i="15"/>
  <c r="P24" i="15" s="1"/>
  <c r="CX21" i="16"/>
  <c r="P21" i="16" s="1"/>
  <c r="CX38" i="16"/>
  <c r="P38" i="16" s="1"/>
  <c r="CX26" i="16"/>
  <c r="CX35" i="16"/>
  <c r="P35" i="16" s="1"/>
  <c r="CX25" i="17"/>
  <c r="CX26" i="17"/>
  <c r="P26" i="17" s="1"/>
  <c r="CX32" i="17"/>
  <c r="P32" i="17" s="1"/>
  <c r="CX37" i="17"/>
  <c r="P37" i="17" s="1"/>
  <c r="BY38" i="18"/>
  <c r="BY18" i="19" s="1"/>
  <c r="CX34" i="18"/>
  <c r="CX23" i="18"/>
  <c r="P23" i="18" s="1"/>
  <c r="CX21" i="19"/>
  <c r="P21" i="19" s="1"/>
  <c r="CX29" i="19"/>
  <c r="CX20" i="20"/>
  <c r="P20" i="20" s="1"/>
  <c r="CX27" i="20"/>
  <c r="P27" i="20" s="1"/>
  <c r="CX26" i="20"/>
  <c r="P26" i="20" s="1"/>
  <c r="CX20" i="21"/>
  <c r="CX23" i="21"/>
  <c r="P23" i="21" s="1"/>
  <c r="CX24" i="21"/>
  <c r="P24" i="21" s="1"/>
  <c r="CX25" i="21"/>
  <c r="P25" i="21" s="1"/>
  <c r="CX30" i="21"/>
  <c r="P30" i="21" s="1"/>
  <c r="CX33" i="21"/>
  <c r="P33" i="21" s="1"/>
  <c r="CX22" i="22"/>
  <c r="P22" i="22" s="1"/>
  <c r="CX24" i="22"/>
  <c r="P24" i="22" s="1"/>
  <c r="CX29" i="23"/>
  <c r="CX26" i="23"/>
  <c r="CX37" i="23"/>
  <c r="CX30" i="23"/>
  <c r="P30" i="23" s="1"/>
  <c r="CX28" i="22"/>
  <c r="P28" i="22" s="1"/>
  <c r="CX37" i="22"/>
  <c r="P37" i="22" s="1"/>
  <c r="CX20" i="19"/>
  <c r="P20" i="19" s="1"/>
  <c r="BW18" i="19"/>
  <c r="CT19" i="19" s="1"/>
  <c r="BX38" i="18"/>
  <c r="BX18" i="19" s="1"/>
  <c r="CX33" i="18"/>
  <c r="CX28" i="18"/>
  <c r="P28" i="18" s="1"/>
  <c r="CX25" i="18"/>
  <c r="P25" i="18" s="1"/>
  <c r="CX31" i="18"/>
  <c r="CX29" i="17"/>
  <c r="P29" i="17" s="1"/>
  <c r="CX20" i="17"/>
  <c r="P20" i="17" s="1"/>
  <c r="CX34" i="15"/>
  <c r="P34" i="15" s="1"/>
  <c r="CW28" i="12"/>
  <c r="CV28" i="12"/>
  <c r="CU28" i="12"/>
  <c r="CU37" i="12"/>
  <c r="CW22" i="12"/>
  <c r="CW36" i="12"/>
  <c r="CU36" i="12"/>
  <c r="CU27" i="12"/>
  <c r="CV22" i="12"/>
  <c r="CV23" i="12"/>
  <c r="CV36" i="12"/>
  <c r="CW23" i="12"/>
  <c r="CU34" i="12"/>
  <c r="CU22" i="12"/>
  <c r="CX30" i="16"/>
  <c r="P30" i="16" s="1"/>
  <c r="CX23" i="17"/>
  <c r="P23" i="17" s="1"/>
  <c r="CX30" i="18"/>
  <c r="CX20" i="18"/>
  <c r="P20" i="18" s="1"/>
  <c r="CX33" i="19"/>
  <c r="P33" i="19" s="1"/>
  <c r="BW18" i="23"/>
  <c r="CV19" i="23" s="1"/>
  <c r="BX38" i="22"/>
  <c r="BX18" i="23" s="1"/>
  <c r="BY38" i="22"/>
  <c r="BY18" i="23" s="1"/>
  <c r="CX33" i="22"/>
  <c r="P33" i="22" s="1"/>
  <c r="CT38" i="22"/>
  <c r="CT18" i="23" s="1"/>
  <c r="CX21" i="22"/>
  <c r="P21" i="22" s="1"/>
  <c r="CX20" i="23"/>
  <c r="CX25" i="22"/>
  <c r="P25" i="22" s="1"/>
  <c r="CX29" i="18"/>
  <c r="P29" i="18" s="1"/>
  <c r="BY19" i="18"/>
  <c r="CT19" i="18"/>
  <c r="CX19" i="18" s="1"/>
  <c r="P19" i="18" s="1"/>
  <c r="CX38" i="17"/>
  <c r="CT18" i="18"/>
  <c r="CX33" i="17"/>
  <c r="P33" i="17" s="1"/>
  <c r="CX32" i="15"/>
  <c r="P32" i="15" s="1"/>
  <c r="CX33" i="15"/>
  <c r="P33" i="15" s="1"/>
  <c r="CW37" i="12"/>
  <c r="CU30" i="12"/>
  <c r="CV30" i="12"/>
  <c r="CT30" i="12"/>
  <c r="CW30" i="12"/>
  <c r="CX35" i="12"/>
  <c r="P35" i="12" s="1"/>
  <c r="CX21" i="17"/>
  <c r="P21" i="17" s="1"/>
  <c r="CT27" i="12"/>
  <c r="CX20" i="22"/>
  <c r="P20" i="22" s="1"/>
  <c r="CX20" i="16"/>
  <c r="P20" i="16" s="1"/>
  <c r="CX31" i="23"/>
  <c r="P31" i="23" s="1"/>
  <c r="CX37" i="20"/>
  <c r="P37" i="20" s="1"/>
  <c r="CX25" i="16"/>
  <c r="CX37" i="19"/>
  <c r="P37" i="19" s="1"/>
  <c r="CX26" i="22"/>
  <c r="P26" i="22" s="1"/>
  <c r="CX27" i="18"/>
  <c r="P27" i="18" s="1"/>
  <c r="CX32" i="12"/>
  <c r="P32" i="12" s="1"/>
  <c r="CX30" i="15"/>
  <c r="P30" i="15" s="1"/>
  <c r="CX37" i="18"/>
  <c r="P37" i="18" s="1"/>
  <c r="P24" i="23"/>
  <c r="P26" i="23"/>
  <c r="P28" i="23"/>
  <c r="P34" i="23"/>
  <c r="P36" i="23"/>
  <c r="P29" i="23"/>
  <c r="P35" i="23"/>
  <c r="P38" i="23"/>
  <c r="CX32" i="23"/>
  <c r="P25" i="23"/>
  <c r="P37" i="23"/>
  <c r="CX33" i="23"/>
  <c r="P36" i="22"/>
  <c r="CX29" i="21"/>
  <c r="P29" i="21" s="1"/>
  <c r="P20" i="21"/>
  <c r="CX36" i="21"/>
  <c r="P36" i="21" s="1"/>
  <c r="CX37" i="21"/>
  <c r="P37" i="21" s="1"/>
  <c r="CX28" i="21"/>
  <c r="P28" i="21" s="1"/>
  <c r="CX34" i="20"/>
  <c r="P34" i="20" s="1"/>
  <c r="CX28" i="20"/>
  <c r="P28" i="20" s="1"/>
  <c r="CV38" i="20"/>
  <c r="CV18" i="21" s="1"/>
  <c r="BY38" i="20"/>
  <c r="BY18" i="21" s="1"/>
  <c r="BW18" i="21"/>
  <c r="BX38" i="20"/>
  <c r="BX18" i="21" s="1"/>
  <c r="CT38" i="20"/>
  <c r="CX25" i="20"/>
  <c r="P25" i="20" s="1"/>
  <c r="CX36" i="20"/>
  <c r="P36" i="20" s="1"/>
  <c r="CX33" i="20"/>
  <c r="P33" i="20" s="1"/>
  <c r="P29" i="19"/>
  <c r="CX23" i="19"/>
  <c r="CX28" i="19"/>
  <c r="CX35" i="19"/>
  <c r="P33" i="18"/>
  <c r="P30" i="18"/>
  <c r="P24" i="18"/>
  <c r="P35" i="18"/>
  <c r="P31" i="18"/>
  <c r="P26" i="18"/>
  <c r="P25" i="17"/>
  <c r="P28" i="17"/>
  <c r="P34" i="17"/>
  <c r="P25" i="16"/>
  <c r="P26" i="16"/>
  <c r="P34" i="16"/>
  <c r="BY19" i="17"/>
  <c r="CT19" i="17"/>
  <c r="CV19" i="17"/>
  <c r="CX28" i="16"/>
  <c r="P28" i="16" s="1"/>
  <c r="P36" i="16"/>
  <c r="P24" i="16"/>
  <c r="P33" i="16"/>
  <c r="P22" i="15"/>
  <c r="P25" i="15"/>
  <c r="P21" i="15"/>
  <c r="P23" i="15"/>
  <c r="P20" i="15"/>
  <c r="CX26" i="12"/>
  <c r="P36" i="12"/>
  <c r="CW27" i="1"/>
  <c r="CT27" i="1"/>
  <c r="CU27" i="1"/>
  <c r="CU36" i="1"/>
  <c r="CV31" i="1"/>
  <c r="CW28" i="1"/>
  <c r="CU31" i="1"/>
  <c r="CT30" i="1"/>
  <c r="CT25" i="12"/>
  <c r="CV25" i="12"/>
  <c r="CW25" i="12"/>
  <c r="CU25" i="12"/>
  <c r="CQ38" i="12"/>
  <c r="CO18" i="15"/>
  <c r="CR38" i="12"/>
  <c r="CR18" i="15" s="1"/>
  <c r="CX31" i="12"/>
  <c r="P31" i="12" s="1"/>
  <c r="CX24" i="12"/>
  <c r="CU20" i="12"/>
  <c r="CV20" i="12"/>
  <c r="CW20" i="12"/>
  <c r="CT34" i="1"/>
  <c r="CT31" i="1"/>
  <c r="CU34" i="1"/>
  <c r="CW30" i="1"/>
  <c r="CW34" i="1"/>
  <c r="CU30" i="1"/>
  <c r="CT35" i="1"/>
  <c r="CV35" i="1"/>
  <c r="CW35" i="1"/>
  <c r="CX19" i="20"/>
  <c r="CU29" i="1"/>
  <c r="CV28" i="1"/>
  <c r="CT28" i="1"/>
  <c r="CV25" i="1"/>
  <c r="CU26" i="1"/>
  <c r="CW25" i="1"/>
  <c r="CU25" i="1"/>
  <c r="CT26" i="1"/>
  <c r="CV26" i="1"/>
  <c r="CU33" i="1"/>
  <c r="CT36" i="1"/>
  <c r="CV36" i="1"/>
  <c r="CT37" i="1"/>
  <c r="CV29" i="1"/>
  <c r="CT29" i="1"/>
  <c r="CV37" i="1"/>
  <c r="CV33" i="1"/>
  <c r="CW33" i="1"/>
  <c r="CU37" i="1"/>
  <c r="CV23" i="1"/>
  <c r="CU23" i="1"/>
  <c r="CV21" i="1"/>
  <c r="CT23" i="1"/>
  <c r="CT21" i="1"/>
  <c r="CU21" i="1"/>
  <c r="CW24" i="1"/>
  <c r="CV24" i="1"/>
  <c r="CU24" i="1"/>
  <c r="CT24" i="1"/>
  <c r="CW32" i="1"/>
  <c r="CU32" i="1"/>
  <c r="CV32" i="1"/>
  <c r="CT32" i="1"/>
  <c r="CU22" i="1"/>
  <c r="CV22" i="1"/>
  <c r="CW22" i="1"/>
  <c r="CT22" i="1"/>
  <c r="CR38" i="1"/>
  <c r="CR18" i="12" s="1"/>
  <c r="CQ38" i="1"/>
  <c r="CO18" i="12"/>
  <c r="CW20" i="1"/>
  <c r="CT20" i="1"/>
  <c r="CU20" i="1"/>
  <c r="CX32" i="18"/>
  <c r="CX22" i="19"/>
  <c r="CX26" i="19"/>
  <c r="CX38" i="19"/>
  <c r="P38" i="19" s="1"/>
  <c r="CX25" i="19"/>
  <c r="CX27" i="19"/>
  <c r="CX24" i="19"/>
  <c r="CX32" i="19"/>
  <c r="CX36" i="18"/>
  <c r="BW18" i="12"/>
  <c r="BY38" i="1"/>
  <c r="BY18" i="12" s="1"/>
  <c r="BX38" i="1"/>
  <c r="BX18" i="12" s="1"/>
  <c r="CX38" i="21"/>
  <c r="CT18" i="22"/>
  <c r="BY19" i="22"/>
  <c r="CT19" i="22"/>
  <c r="CX19" i="22" s="1"/>
  <c r="CT18" i="16"/>
  <c r="CX38" i="15"/>
  <c r="P38" i="15" s="1"/>
  <c r="CT18" i="19"/>
  <c r="CX38" i="18"/>
  <c r="P38" i="18" s="1"/>
  <c r="BY19" i="16"/>
  <c r="CV19" i="16"/>
  <c r="CT19" i="16"/>
  <c r="CX33" i="12" l="1"/>
  <c r="BY19" i="19"/>
  <c r="CV19" i="19"/>
  <c r="CX19" i="19" s="1"/>
  <c r="CX36" i="12"/>
  <c r="CX28" i="12"/>
  <c r="P28" i="12" s="1"/>
  <c r="CX29" i="12"/>
  <c r="P29" i="12" s="1"/>
  <c r="CX34" i="12"/>
  <c r="CX21" i="12"/>
  <c r="P21" i="12" s="1"/>
  <c r="CX18" i="17"/>
  <c r="CX38" i="22"/>
  <c r="CX18" i="23" s="1"/>
  <c r="CX23" i="12"/>
  <c r="P23" i="12" s="1"/>
  <c r="CX27" i="12"/>
  <c r="P27" i="12" s="1"/>
  <c r="CX22" i="12"/>
  <c r="P22" i="12" s="1"/>
  <c r="CX37" i="12"/>
  <c r="P37" i="12" s="1"/>
  <c r="CT19" i="23"/>
  <c r="CX19" i="23" s="1"/>
  <c r="BY19" i="23"/>
  <c r="P38" i="17"/>
  <c r="CX18" i="18"/>
  <c r="CX30" i="12"/>
  <c r="P30" i="12" s="1"/>
  <c r="CX19" i="17"/>
  <c r="P19" i="17" s="1"/>
  <c r="P32" i="23"/>
  <c r="P33" i="23"/>
  <c r="P19" i="22"/>
  <c r="P38" i="22"/>
  <c r="CX18" i="22"/>
  <c r="P38" i="21"/>
  <c r="P19" i="20"/>
  <c r="CV19" i="21"/>
  <c r="CT19" i="21"/>
  <c r="BY19" i="21"/>
  <c r="CT18" i="21"/>
  <c r="CX38" i="20"/>
  <c r="P32" i="19"/>
  <c r="P23" i="19"/>
  <c r="P25" i="19"/>
  <c r="P35" i="19"/>
  <c r="P27" i="19"/>
  <c r="P24" i="19"/>
  <c r="P22" i="19"/>
  <c r="P28" i="19"/>
  <c r="P26" i="19"/>
  <c r="P36" i="18"/>
  <c r="P32" i="18"/>
  <c r="P34" i="12"/>
  <c r="CX25" i="12"/>
  <c r="P33" i="12"/>
  <c r="P26" i="12"/>
  <c r="P24" i="12"/>
  <c r="CX27" i="1"/>
  <c r="CX31" i="1"/>
  <c r="CX34" i="1"/>
  <c r="CX29" i="1"/>
  <c r="CX35" i="1"/>
  <c r="CX30" i="1"/>
  <c r="CS38" i="12"/>
  <c r="CQ18" i="15"/>
  <c r="CS19" i="15" s="1"/>
  <c r="CX20" i="12"/>
  <c r="P20" i="12" s="1"/>
  <c r="CX36" i="1"/>
  <c r="CX28" i="1"/>
  <c r="CX25" i="1"/>
  <c r="CX26" i="1"/>
  <c r="CX37" i="1"/>
  <c r="CX33" i="1"/>
  <c r="P33" i="1" s="1"/>
  <c r="CX21" i="1"/>
  <c r="P21" i="1" s="1"/>
  <c r="CX23" i="1"/>
  <c r="CX22" i="1"/>
  <c r="P22" i="1" s="1"/>
  <c r="CX32" i="1"/>
  <c r="P32" i="1" s="1"/>
  <c r="CX24" i="1"/>
  <c r="P24" i="1" s="1"/>
  <c r="CQ18" i="12"/>
  <c r="CS19" i="12" s="1"/>
  <c r="CT19" i="12" s="1"/>
  <c r="CS38" i="1"/>
  <c r="CX20" i="1"/>
  <c r="P20" i="1" s="1"/>
  <c r="CX18" i="20"/>
  <c r="CX18" i="19"/>
  <c r="CX18" i="16"/>
  <c r="BY19" i="12"/>
  <c r="CX19" i="16"/>
  <c r="P40" i="17" l="1"/>
  <c r="S43" i="17" s="1"/>
  <c r="A49" i="17" s="1"/>
  <c r="P40" i="22"/>
  <c r="S43" i="22" s="1"/>
  <c r="A49" i="22" s="1"/>
  <c r="CX19" i="21"/>
  <c r="P19" i="21" s="1"/>
  <c r="CX18" i="21"/>
  <c r="P38" i="20"/>
  <c r="P19" i="19"/>
  <c r="P19" i="16"/>
  <c r="P25" i="12"/>
  <c r="P31" i="1"/>
  <c r="P27" i="1"/>
  <c r="P28" i="1"/>
  <c r="P29" i="1"/>
  <c r="P25" i="1"/>
  <c r="P35" i="1"/>
  <c r="P23" i="1"/>
  <c r="P34" i="1"/>
  <c r="P26" i="1"/>
  <c r="P30" i="1"/>
  <c r="P37" i="1"/>
  <c r="P36" i="1"/>
  <c r="CW19" i="15"/>
  <c r="CU19" i="15"/>
  <c r="CV19" i="15"/>
  <c r="CT19" i="15"/>
  <c r="CW38" i="12"/>
  <c r="CW18" i="15" s="1"/>
  <c r="CV38" i="12"/>
  <c r="CV18" i="15" s="1"/>
  <c r="CU38" i="12"/>
  <c r="CU18" i="15" s="1"/>
  <c r="CS18" i="15"/>
  <c r="CT38" i="12"/>
  <c r="CV19" i="12"/>
  <c r="CS18" i="12"/>
  <c r="CW38" i="1"/>
  <c r="CW18" i="12" s="1"/>
  <c r="CU38" i="1"/>
  <c r="CU18" i="12" s="1"/>
  <c r="CT38" i="1"/>
  <c r="CV38" i="1"/>
  <c r="CV18" i="12" s="1"/>
  <c r="CW19" i="12"/>
  <c r="CU19" i="12"/>
  <c r="P40" i="18"/>
  <c r="S43" i="18" s="1"/>
  <c r="A49" i="18" s="1"/>
  <c r="P40" i="16" l="1"/>
  <c r="S43" i="16" s="1"/>
  <c r="A49" i="16" s="1"/>
  <c r="P40" i="19"/>
  <c r="S43" i="19" s="1"/>
  <c r="A49" i="19" s="1"/>
  <c r="P40" i="21"/>
  <c r="S43" i="21" s="1"/>
  <c r="A49" i="21" s="1"/>
  <c r="P40" i="20"/>
  <c r="S43" i="20" s="1"/>
  <c r="A49" i="20" s="1"/>
  <c r="CX38" i="12"/>
  <c r="CT18" i="15"/>
  <c r="CX19" i="15"/>
  <c r="P19" i="15" s="1"/>
  <c r="CX19" i="12"/>
  <c r="P19" i="12" s="1"/>
  <c r="CT18" i="12"/>
  <c r="CX38" i="1"/>
  <c r="P38" i="1" s="1"/>
  <c r="P40" i="15" l="1"/>
  <c r="S43" i="15" s="1"/>
  <c r="A49" i="15" s="1"/>
  <c r="CX18" i="15"/>
  <c r="P38" i="12"/>
  <c r="CX18" i="12"/>
  <c r="P40" i="12" l="1"/>
  <c r="S43" i="12" s="1"/>
  <c r="A49" i="12" s="1"/>
  <c r="P40" i="1"/>
  <c r="S43" i="1" s="1"/>
  <c r="A49" i="1" s="1"/>
  <c r="AF19" i="23"/>
  <c r="AG18" i="23" s="1"/>
  <c r="AG19" i="23" s="1"/>
  <c r="T19" i="23" s="1"/>
  <c r="P19" i="23"/>
  <c r="A20" i="23" l="1"/>
  <c r="L19" i="23"/>
  <c r="N19" i="23" s="1"/>
  <c r="AF21" i="23" l="1"/>
  <c r="AG21" i="23" s="1"/>
  <c r="T21" i="23" s="1"/>
  <c r="L21" i="23" s="1"/>
  <c r="N21" i="23" s="1"/>
  <c r="P20" i="23"/>
  <c r="P40" i="23" s="1"/>
  <c r="AF20" i="23"/>
  <c r="AG20" i="23" s="1"/>
  <c r="T20" i="23" s="1"/>
  <c r="L20" i="23" l="1"/>
  <c r="N20" i="23" s="1"/>
  <c r="T40" i="23"/>
  <c r="S43" i="23" s="1"/>
  <c r="A49" i="23" s="1"/>
</calcChain>
</file>

<file path=xl/sharedStrings.xml><?xml version="1.0" encoding="utf-8"?>
<sst xmlns="http://schemas.openxmlformats.org/spreadsheetml/2006/main" count="989" uniqueCount="264">
  <si>
    <t>MEHRAN UNIVERSITY OF ENGINEERING AND TECHNOLOGY, JAMSHORO</t>
  </si>
  <si>
    <t>Award List of Theory</t>
  </si>
  <si>
    <t>Semester</t>
  </si>
  <si>
    <t>Year</t>
  </si>
  <si>
    <t>Batch</t>
  </si>
  <si>
    <t>Subject</t>
  </si>
  <si>
    <t>Date of Conduct</t>
  </si>
  <si>
    <t>S#</t>
  </si>
  <si>
    <t>ID NUMBER</t>
  </si>
  <si>
    <t>SESSIONAL MARKS + MID SEMESTER EXAM MARKS + FINAL SEMESTER EXAM MARKS</t>
  </si>
  <si>
    <t>Attendance Marks</t>
  </si>
  <si>
    <t>Mid Semester Exam</t>
  </si>
  <si>
    <t>Final Semester Exam</t>
  </si>
  <si>
    <t>Out of</t>
  </si>
  <si>
    <t>Total Marks</t>
  </si>
  <si>
    <t>Grade</t>
  </si>
  <si>
    <t>Signature of the Concerned Director/Chairman of Institute / Department</t>
  </si>
  <si>
    <t xml:space="preserve">Note: 1) Use Times New Roman Font. 2) Abbreviations are not allowed. 3) Twelve (12) Font Size is allowed. For Further help download sample filled award list from internet ( http://www.muet.edu.pk ).
</t>
  </si>
  <si>
    <t>Note:</t>
  </si>
  <si>
    <t>Name of Internal Examiner</t>
  </si>
  <si>
    <t>Chemical Engineering</t>
  </si>
  <si>
    <t>First</t>
  </si>
  <si>
    <t>14CH</t>
  </si>
  <si>
    <t>Regular Exam</t>
  </si>
  <si>
    <t>Civil Engineering</t>
  </si>
  <si>
    <t>Mechanical Engineering</t>
  </si>
  <si>
    <t>Electrical Engineering</t>
  </si>
  <si>
    <t>Electronic Engineering</t>
  </si>
  <si>
    <t>Telecommunication Engineering</t>
  </si>
  <si>
    <t>Biomedical Engineering</t>
  </si>
  <si>
    <t>Computer Systems Engineering</t>
  </si>
  <si>
    <t>Software Engineering</t>
  </si>
  <si>
    <t>Mining Engineering</t>
  </si>
  <si>
    <t>Textile Engineering</t>
  </si>
  <si>
    <t>Industrial Engineering and Management</t>
  </si>
  <si>
    <t>Architecture</t>
  </si>
  <si>
    <t>City and Regional Planning</t>
  </si>
  <si>
    <t>Environmental Engineering</t>
  </si>
  <si>
    <t>Petroleum and Natural Gas Engineering</t>
  </si>
  <si>
    <t>B.E</t>
  </si>
  <si>
    <t>13CE</t>
  </si>
  <si>
    <t>13ME</t>
  </si>
  <si>
    <t>13EL</t>
  </si>
  <si>
    <t>13ES</t>
  </si>
  <si>
    <t>13TL</t>
  </si>
  <si>
    <t>13BM</t>
  </si>
  <si>
    <t>13CS</t>
  </si>
  <si>
    <t>13SW</t>
  </si>
  <si>
    <t>13CH</t>
  </si>
  <si>
    <t>13PG</t>
  </si>
  <si>
    <t>13MN</t>
  </si>
  <si>
    <t>13MT</t>
  </si>
  <si>
    <t>13TE</t>
  </si>
  <si>
    <t>13IN</t>
  </si>
  <si>
    <t>13AR</t>
  </si>
  <si>
    <t>13CRP</t>
  </si>
  <si>
    <t>13EE</t>
  </si>
  <si>
    <t>14CE</t>
  </si>
  <si>
    <t>14ME</t>
  </si>
  <si>
    <t>14EL</t>
  </si>
  <si>
    <t>14ES</t>
  </si>
  <si>
    <t>14TL</t>
  </si>
  <si>
    <t>14BM</t>
  </si>
  <si>
    <t>14CS</t>
  </si>
  <si>
    <t>14SW</t>
  </si>
  <si>
    <t>14PG</t>
  </si>
  <si>
    <t>14MN</t>
  </si>
  <si>
    <t>14MT</t>
  </si>
  <si>
    <t>14TE</t>
  </si>
  <si>
    <t>14IN</t>
  </si>
  <si>
    <t>14AR</t>
  </si>
  <si>
    <t>14CRP</t>
  </si>
  <si>
    <t>14EE</t>
  </si>
  <si>
    <t>15CE</t>
  </si>
  <si>
    <t>15ME</t>
  </si>
  <si>
    <t>15EL</t>
  </si>
  <si>
    <t>15ES</t>
  </si>
  <si>
    <t>15TL</t>
  </si>
  <si>
    <t>15BM</t>
  </si>
  <si>
    <t>15CS</t>
  </si>
  <si>
    <t>15SW</t>
  </si>
  <si>
    <t>15CH</t>
  </si>
  <si>
    <t>15PG</t>
  </si>
  <si>
    <t>15MN</t>
  </si>
  <si>
    <t>15MT</t>
  </si>
  <si>
    <t>15TE</t>
  </si>
  <si>
    <t>15IN</t>
  </si>
  <si>
    <t>15AR</t>
  </si>
  <si>
    <t>15CRP</t>
  </si>
  <si>
    <t>15EE</t>
  </si>
  <si>
    <t>16CE</t>
  </si>
  <si>
    <t>16ME</t>
  </si>
  <si>
    <t>16EL</t>
  </si>
  <si>
    <t>16ES</t>
  </si>
  <si>
    <t>16TL</t>
  </si>
  <si>
    <t>16BM</t>
  </si>
  <si>
    <t>16CS</t>
  </si>
  <si>
    <t>16SW</t>
  </si>
  <si>
    <t>16CH</t>
  </si>
  <si>
    <t>16PG</t>
  </si>
  <si>
    <t>16MN</t>
  </si>
  <si>
    <t>16MT</t>
  </si>
  <si>
    <t>16TE</t>
  </si>
  <si>
    <t>16IN</t>
  </si>
  <si>
    <t>16AR</t>
  </si>
  <si>
    <t>16CRP</t>
  </si>
  <si>
    <t>16EE</t>
  </si>
  <si>
    <t>Second</t>
  </si>
  <si>
    <t>Third</t>
  </si>
  <si>
    <t>Fourth</t>
  </si>
  <si>
    <t>Fifth</t>
  </si>
  <si>
    <t>Sixth</t>
  </si>
  <si>
    <t>Seventh</t>
  </si>
  <si>
    <t>Eighth</t>
  </si>
  <si>
    <t>Ninth</t>
  </si>
  <si>
    <t>Final</t>
  </si>
  <si>
    <t>Tenth</t>
  </si>
  <si>
    <t>Special Regular</t>
  </si>
  <si>
    <t>Signature of the Director/Chairman of Teacher's Institute / Department</t>
  </si>
  <si>
    <t>Error Notification Area</t>
  </si>
  <si>
    <t>Metallurgy and Materials Engineering</t>
  </si>
  <si>
    <t>B.CRP</t>
  </si>
  <si>
    <t>Departments</t>
  </si>
  <si>
    <t>Functional English</t>
  </si>
  <si>
    <t>Calculus &amp; Statistical Methods</t>
  </si>
  <si>
    <t>Surveying</t>
  </si>
  <si>
    <t>Surveying-I</t>
  </si>
  <si>
    <t>Architectural Design for Planners</t>
  </si>
  <si>
    <t>Planning Data Analysis</t>
  </si>
  <si>
    <t>B.ARCH</t>
  </si>
  <si>
    <t>ATTENDANCE ERRORS</t>
  </si>
  <si>
    <t>OTHER FORMAT ERRORS</t>
  </si>
  <si>
    <t>DEPARTMENT / INSTITUTE</t>
  </si>
  <si>
    <t>PROGRAM</t>
  </si>
  <si>
    <t>ROLL# ERRORS</t>
  </si>
  <si>
    <t>INSTRUCTIONS:</t>
  </si>
  <si>
    <t>Note: Please do not write or cross anything  with Pen / Pencil above this area.</t>
  </si>
  <si>
    <t>Signature of the Subject Teacher</t>
  </si>
  <si>
    <t>TOTAL ERRORS IN A SHEET</t>
  </si>
  <si>
    <t>Total Heading Errors</t>
  </si>
  <si>
    <t xml:space="preserve">Architecture </t>
  </si>
  <si>
    <t>City &amp; Regional Planning</t>
  </si>
  <si>
    <t>ABS</t>
  </si>
  <si>
    <t>---</t>
  </si>
  <si>
    <r>
      <t xml:space="preserve">1. Please Start from Sheet1 and use Sheet2 (if needed) in same Workbook. After Completing, make sure </t>
    </r>
    <r>
      <rPr>
        <b/>
        <sz val="8"/>
        <color indexed="8"/>
        <rFont val="Times New Roman"/>
        <family val="1"/>
      </rPr>
      <t>there will no Error shown with Red Fonts</t>
    </r>
    <r>
      <rPr>
        <sz val="8"/>
        <color indexed="8"/>
        <rFont val="Times New Roman"/>
        <family val="1"/>
      </rPr>
      <t/>
    </r>
  </si>
  <si>
    <t>ROLL # ENTRY FORMAT AND SEQUENCE SAMPLE</t>
  </si>
  <si>
    <t>FOR SZAB CAMPUS</t>
  </si>
  <si>
    <t>13CE01</t>
  </si>
  <si>
    <t>K13CE01</t>
  </si>
  <si>
    <t>13CE02</t>
  </si>
  <si>
    <t>K13CE02</t>
  </si>
  <si>
    <t>13-12CE01</t>
  </si>
  <si>
    <t>K13-12CE01</t>
  </si>
  <si>
    <t>13-12CE02</t>
  </si>
  <si>
    <t>K13-12CE02</t>
  </si>
  <si>
    <t>13-11CE01</t>
  </si>
  <si>
    <t>K13-11CE01</t>
  </si>
  <si>
    <t>13-11CE02</t>
  </si>
  <si>
    <t>K13-11CE02</t>
  </si>
  <si>
    <t>13-10CE01</t>
  </si>
  <si>
    <t>K13-10CE01</t>
  </si>
  <si>
    <t>IF BLANK ROWS LEFT AT LAST THEN PLEASE USE FILTER BY SELECTING SMALL CIRCLE BELOW OF S# AND UNCHECK (BLANKS) AND PRESS OK.</t>
  </si>
  <si>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t>
    </r>
    <r>
      <rPr>
        <sz val="10"/>
        <color indexed="10"/>
        <rFont val="Times New Roman"/>
        <family val="1"/>
      </rPr>
      <t>ORRECT</t>
    </r>
    <r>
      <rPr>
        <sz val="10"/>
        <color indexed="8"/>
        <rFont val="Times New Roman"/>
        <family val="1"/>
      </rPr>
      <t xml:space="preserve"> will be shown if improper format OR Sequence of ID # is entered in the Cell. The </t>
    </r>
    <r>
      <rPr>
        <sz val="10"/>
        <rFont val="Times New Roman"/>
        <family val="1"/>
      </rPr>
      <t xml:space="preserve">Error </t>
    </r>
    <r>
      <rPr>
        <sz val="10"/>
        <color indexed="10"/>
        <rFont val="Times New Roman"/>
        <family val="1"/>
      </rPr>
      <t>Attendance Marks Incorrect</t>
    </r>
    <r>
      <rPr>
        <sz val="10"/>
        <color indexed="8"/>
        <rFont val="Times New Roman"/>
        <family val="1"/>
      </rPr>
      <t xml:space="preserve"> will be shown if Attendance Marks less than 70% of Attendance Marks or greater than Total Allowed Range of Attendance Marks. </t>
    </r>
    <r>
      <rPr>
        <b/>
        <sz val="8"/>
        <color indexed="8"/>
        <rFont val="Times New Roman"/>
        <family val="1"/>
      </rPr>
      <t>ONLY THIS PROFORMA WILL BE ACCEPTED FOR RESULTS.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</si>
  <si>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 xml:space="preserve">FORMAT OR SEQUENCE </t>
    </r>
    <r>
      <rPr>
        <sz val="10"/>
        <color indexed="10"/>
        <rFont val="Times New Roman"/>
        <family val="1"/>
      </rPr>
      <t>INCORRECT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</si>
  <si>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INCORRE</t>
    </r>
    <r>
      <rPr>
        <sz val="10"/>
        <color indexed="10"/>
        <rFont val="Times New Roman"/>
        <family val="1"/>
      </rPr>
      <t>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</si>
  <si>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t>
    </r>
    <r>
      <rPr>
        <sz val="10"/>
        <color indexed="10"/>
        <rFont val="Times New Roman"/>
        <family val="1"/>
      </rPr>
      <t>CORRECT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</si>
  <si>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INCO</t>
    </r>
    <r>
      <rPr>
        <sz val="10"/>
        <color indexed="10"/>
        <rFont val="Times New Roman"/>
        <family val="1"/>
      </rPr>
      <t>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</si>
  <si>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t>
    </r>
    <r>
      <rPr>
        <sz val="10"/>
        <color indexed="10"/>
        <rFont val="Times New Roman"/>
        <family val="1"/>
      </rPr>
      <t>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</si>
  <si>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INCOR</t>
    </r>
    <r>
      <rPr>
        <sz val="10"/>
        <color indexed="10"/>
        <rFont val="Times New Roman"/>
        <family val="1"/>
      </rPr>
      <t>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</si>
  <si>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t>
    </r>
    <r>
      <rPr>
        <sz val="10"/>
        <color indexed="10"/>
        <rFont val="Times New Roman"/>
        <family val="1"/>
      </rPr>
      <t xml:space="preserve"> FORMAT OR SEQUENCE IN</t>
    </r>
    <r>
      <rPr>
        <sz val="10"/>
        <color indexed="10"/>
        <rFont val="Times New Roman"/>
        <family val="1"/>
      </rPr>
      <t>CORRECT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</si>
  <si>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t xml:space="preserve">3. S# (E.g. 1  2 and so on) ID # Format 14CE55 if Double no.14-13CE55, for Khairpur Campus Batch is K14CE and ID # Format K14CE55 Double no.K14-13CE55.  in case of  Absent Write </t>
    </r>
    <r>
      <rPr>
        <b/>
        <sz val="8"/>
        <color indexed="8"/>
        <rFont val="Times New Roman"/>
        <family val="1"/>
      </rPr>
      <t>ABS. There must be no any symbol, (-) or cross in Sheet.</t>
    </r>
  </si>
  <si>
    <t xml:space="preserve">Technical Drawing </t>
  </si>
  <si>
    <t xml:space="preserve">Islamic Studies/Ethics </t>
  </si>
  <si>
    <t xml:space="preserve">Pakistan Studies </t>
  </si>
  <si>
    <t>Visual Communication</t>
  </si>
  <si>
    <t xml:space="preserve">Sociology </t>
  </si>
  <si>
    <t>Please Do Not Use Copy or Cut Paste Option, it will distrub the Entire Sheet</t>
  </si>
  <si>
    <r>
      <t>2. Select (Deptt, Program, Semester, Batch, Exams, Subject from Drop Down List. Write Exams Helding Month(E.g. Nov/Dec, 2014), Date of Conduct (E.g. 25/04/2014), Name of Internal and Select Subject Total Marks given in Total Marks Column. Total Marks and Grade will be calculated automatically.</t>
    </r>
    <r>
      <rPr>
        <b/>
        <sz val="9"/>
        <color indexed="8"/>
        <rFont val="Times New Roman"/>
        <family val="1"/>
      </rPr>
      <t xml:space="preserve">Please Download Fresh Copy of Award List. </t>
    </r>
  </si>
  <si>
    <t>BatchNo</t>
  </si>
  <si>
    <t>SeatRollNo</t>
  </si>
  <si>
    <t>Subject Title</t>
  </si>
  <si>
    <t>Mid Semester</t>
  </si>
  <si>
    <t>Final Exam Marks</t>
  </si>
  <si>
    <t>Lab Marks</t>
  </si>
  <si>
    <t>Credit Hours</t>
  </si>
  <si>
    <t>NOTE: THE MARKS SHOULD NOT BE AWARDED IN FRACTION</t>
  </si>
  <si>
    <t>Foundation Studio-I</t>
  </si>
  <si>
    <t xml:space="preserve">For queries and problems contact to Aijaz Ali Brohi, Senior Software Engineer at 7609 </t>
  </si>
  <si>
    <t>Building Materials-I</t>
  </si>
  <si>
    <t>Foundation Studio-II</t>
  </si>
  <si>
    <t>Assignments/ Project/ Presentation</t>
  </si>
  <si>
    <t>Quizzes / Test(s)</t>
  </si>
  <si>
    <t xml:space="preserve"> Quizzes / Test(s) </t>
  </si>
  <si>
    <t>Assignments / Project / Presentation</t>
  </si>
  <si>
    <t xml:space="preserve">Transportation Engineering </t>
  </si>
  <si>
    <t>Physical Environmental Studies</t>
  </si>
  <si>
    <t xml:space="preserve">Architectural Design-I </t>
  </si>
  <si>
    <t>History of Art &amp; Architecture-I</t>
  </si>
  <si>
    <t xml:space="preserve">Statics </t>
  </si>
  <si>
    <t>Building Materials-II</t>
  </si>
  <si>
    <t>Computer Aided Design-I</t>
  </si>
  <si>
    <t xml:space="preserve">History of Urban Planning </t>
  </si>
  <si>
    <t xml:space="preserve">Communication Skills and Report Writing </t>
  </si>
  <si>
    <t xml:space="preserve">Construction Technology </t>
  </si>
  <si>
    <t>Summer Regular</t>
  </si>
  <si>
    <t>Housing</t>
  </si>
  <si>
    <t>Transportation Planning</t>
  </si>
  <si>
    <t>Architectural Design-II</t>
  </si>
  <si>
    <t>Building Services-I</t>
  </si>
  <si>
    <t>History of Art &amp; Architecture-II</t>
  </si>
  <si>
    <t>Building Construction-I</t>
  </si>
  <si>
    <t>Structure in Architecture-I</t>
  </si>
  <si>
    <t>Computer Aided Design-II</t>
  </si>
  <si>
    <t>Dr.</t>
  </si>
  <si>
    <t>Building Construction-II</t>
  </si>
  <si>
    <t>Architectural Design-III</t>
  </si>
  <si>
    <t>Building Services-II</t>
  </si>
  <si>
    <t>History of Art &amp; Architecture-III</t>
  </si>
  <si>
    <t>Computer Aided Design-III</t>
  </si>
  <si>
    <t>Structure in Architecture-II</t>
  </si>
  <si>
    <t xml:space="preserve">Planning Techniques </t>
  </si>
  <si>
    <t xml:space="preserve">Urban Renewal   </t>
  </si>
  <si>
    <t xml:space="preserve">Environmental Engineering </t>
  </si>
  <si>
    <t xml:space="preserve">Site Planning &amp; Urban Design </t>
  </si>
  <si>
    <t xml:space="preserve">Information &amp; Database Management    </t>
  </si>
  <si>
    <t>Summer Special Regular</t>
  </si>
  <si>
    <t xml:space="preserve">Landscape Design </t>
  </si>
  <si>
    <t>Muslim Architecture</t>
  </si>
  <si>
    <t>Structure in Architecture-III</t>
  </si>
  <si>
    <t>Theories &amp; Criticism in Architecture</t>
  </si>
  <si>
    <t>Architectural Design-IV</t>
  </si>
  <si>
    <t>Working Drawing &amp; Details-I</t>
  </si>
  <si>
    <t>Research Methods</t>
  </si>
  <si>
    <t>Planning of New Towns</t>
  </si>
  <si>
    <t>Rural Planning</t>
  </si>
  <si>
    <t>Environmental Planning &amp; Management</t>
  </si>
  <si>
    <t>Introduction to Geographical Information Systems</t>
  </si>
  <si>
    <t>23AR</t>
  </si>
  <si>
    <t>24AR</t>
  </si>
  <si>
    <t>25AR</t>
  </si>
  <si>
    <t>23CRP</t>
  </si>
  <si>
    <t>24CRP</t>
  </si>
  <si>
    <t>25CRP</t>
  </si>
  <si>
    <t xml:space="preserve">History of Cities &amp; Urban Planning </t>
  </si>
  <si>
    <t xml:space="preserve">Planning Theory </t>
  </si>
  <si>
    <t>Model Making</t>
  </si>
  <si>
    <t>Introduction to Town Planning</t>
  </si>
  <si>
    <t>Surveying-II</t>
  </si>
  <si>
    <t>Social Town Planning</t>
  </si>
  <si>
    <t>Computer Aided Design &amp; Modeling</t>
  </si>
  <si>
    <t xml:space="preserve">Communication Skills </t>
  </si>
  <si>
    <t>Building Construction</t>
  </si>
  <si>
    <t>Architectural Design-I</t>
  </si>
  <si>
    <t>Statics</t>
  </si>
  <si>
    <t>Planning Surveys &amp; Data Analysis</t>
  </si>
  <si>
    <t xml:space="preserve">Rural Planning </t>
  </si>
  <si>
    <t>Site Planning</t>
  </si>
  <si>
    <t>Urban Design &amp; Lanscape Planning</t>
  </si>
  <si>
    <t>26AR</t>
  </si>
  <si>
    <t>27AR</t>
  </si>
  <si>
    <t>26CRP</t>
  </si>
  <si>
    <t>27CRP</t>
  </si>
  <si>
    <t>Dec, 2024</t>
  </si>
  <si>
    <t>09/12/2024</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</si>
</sst>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b/>
      <sz val="12"/>
      <name val="Times New Roman"/>
      <family val="1"/>
    </font>
    <font>
      <b/>
      <sz val="8"/>
      <color indexed="8"/>
      <name val="Times New Roman"/>
      <family val="1"/>
    </font>
    <font>
      <b/>
      <sz val="12"/>
      <color indexed="8"/>
      <name val="Times New Roman"/>
      <family val="1"/>
    </font>
    <font>
      <sz val="10"/>
      <color indexed="8"/>
      <name val="Times New Roman"/>
      <family val="1"/>
    </font>
    <font>
      <sz val="10"/>
      <color indexed="10"/>
      <name val="Times New Roman"/>
      <family val="1"/>
    </font>
    <font>
      <sz val="10"/>
      <name val="Times New Roman"/>
      <family val="1"/>
    </font>
    <font>
      <sz val="8"/>
      <color indexed="8"/>
      <name val="Times New Roman"/>
      <family val="1"/>
    </font>
    <font>
      <sz val="7"/>
      <color indexed="8"/>
      <name val="Times New Roman"/>
      <family val="1"/>
    </font>
    <font>
      <b/>
      <sz val="9"/>
      <color indexed="8"/>
      <name val="Times New Roman"/>
      <family val="1"/>
    </font>
    <font>
      <sz val="11"/>
      <color rgb="FFFF0000"/>
      <name val="Calibri"/>
      <family val="2"/>
      <scheme val="minor"/>
    </font>
    <font>
      <sz val="12"/>
      <color theme="1"/>
      <name val="Times New Roman"/>
      <family val="1"/>
    </font>
    <font>
      <b/>
      <sz val="12"/>
      <color theme="1"/>
      <name val="Times New Roman"/>
      <family val="1"/>
    </font>
    <font>
      <sz val="10"/>
      <color theme="1"/>
      <name val="Times New Roman"/>
      <family val="1"/>
    </font>
    <font>
      <b/>
      <sz val="11"/>
      <color rgb="FFFF0000"/>
      <name val="Calibri"/>
      <family val="2"/>
      <scheme val="minor"/>
    </font>
    <font>
      <b/>
      <sz val="16"/>
      <color rgb="FFFF0000"/>
      <name val="Times New Roman"/>
      <family val="1"/>
    </font>
    <font>
      <sz val="12"/>
      <color rgb="FFFF0000"/>
      <name val="Times New Roman"/>
      <family val="1"/>
    </font>
    <font>
      <b/>
      <sz val="12"/>
      <color rgb="FF00B050"/>
      <name val="Times New Roman"/>
      <family val="1"/>
    </font>
    <font>
      <b/>
      <sz val="12"/>
      <color rgb="FF7030A0"/>
      <name val="Times New Roman"/>
      <family val="1"/>
    </font>
    <font>
      <b/>
      <sz val="12"/>
      <color rgb="FF00B0F0"/>
      <name val="Times New Roman"/>
      <family val="1"/>
    </font>
    <font>
      <b/>
      <sz val="12"/>
      <color rgb="FFFF0000"/>
      <name val="Times New Roman"/>
      <family val="1"/>
    </font>
    <font>
      <b/>
      <sz val="14"/>
      <color rgb="FFFF0000"/>
      <name val="Times New Roman"/>
      <family val="1"/>
    </font>
    <font>
      <b/>
      <sz val="18"/>
      <color rgb="FFFF0000"/>
      <name val="Calibri"/>
      <family val="2"/>
      <scheme val="minor"/>
    </font>
    <font>
      <b/>
      <sz val="9"/>
      <color theme="1"/>
      <name val="Times New Roman"/>
      <family val="1"/>
    </font>
    <font>
      <sz val="7"/>
      <color theme="1"/>
      <name val="Times New Roman"/>
      <family val="1"/>
    </font>
    <font>
      <b/>
      <sz val="12"/>
      <color theme="0"/>
      <name val="Times New Roman"/>
      <family val="1"/>
    </font>
    <font>
      <sz val="12"/>
      <color theme="0"/>
      <name val="Times New Roman"/>
      <family val="1"/>
    </font>
    <font>
      <b/>
      <sz val="11"/>
      <color theme="0"/>
      <name val="Times New Roman"/>
      <family val="1"/>
    </font>
    <font>
      <sz val="11"/>
      <color theme="0"/>
      <name val="Times New Roman"/>
      <family val="1"/>
    </font>
    <font>
      <sz val="9"/>
      <color theme="1"/>
      <name val="Times New Roman"/>
      <family val="1"/>
    </font>
    <font>
      <sz val="8"/>
      <color theme="1"/>
      <name val="Times New Roman"/>
      <family val="1"/>
    </font>
    <font>
      <b/>
      <sz val="11"/>
      <color rgb="FFFF0000"/>
      <name val="Times New Roman"/>
      <family val="1"/>
    </font>
    <font>
      <sz val="10"/>
      <color rgb="FFFF0000"/>
      <name val="Times New Roman"/>
      <family val="1"/>
    </font>
    <font>
      <b/>
      <sz val="16"/>
      <color theme="1"/>
      <name val="Times New Roman"/>
      <family val="1"/>
    </font>
    <font>
      <b/>
      <sz val="14"/>
      <color theme="1"/>
      <name val="Times New Roman"/>
      <family val="1"/>
    </font>
    <font>
      <b/>
      <sz val="12"/>
      <color rgb="FFC00000"/>
      <name val="Times New Roman"/>
      <family val="1"/>
    </font>
    <font>
      <sz val="36"/>
      <color rgb="FFFF0000"/>
      <name val="Times New Roman"/>
      <family val="1"/>
    </font>
    <font>
      <sz val="8"/>
      <color rgb="FFFF0000"/>
      <name val="Times New Roman"/>
      <family val="1"/>
    </font>
    <font>
      <sz val="36"/>
      <color rgb="FFFF0000"/>
      <name val="Calibri"/>
      <family val="2"/>
      <scheme val="minor"/>
    </font>
    <font>
      <b/>
      <sz val="28"/>
      <color rgb="FFFF0000"/>
      <name val="Calibri"/>
      <family val="2"/>
      <scheme val="minor"/>
    </font>
    <font>
      <sz val="11"/>
      <name val="Calibri"/>
      <family val="2"/>
      <scheme val="minor"/>
    </font>
    <font>
      <b/>
      <sz val="10"/>
      <color theme="1"/>
      <name val="Times New Roman"/>
      <family val="1"/>
    </font>
    <font>
      <sz val="12"/>
      <color theme="3"/>
      <name val="Times New Roman"/>
      <family val="1"/>
    </font>
    <font>
      <b/>
      <sz val="12"/>
      <color theme="3"/>
      <name val="Times New Roman"/>
      <family val="1"/>
    </font>
    <font>
      <sz val="12"/>
      <name val="Times New Roman"/>
      <family val="1"/>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bgColor indexed="64"/>
      </patternFill>
    </fill>
  </fills>
  <borders count="5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rgb="FF7030A0"/>
      </left>
      <right/>
      <top style="thin">
        <color indexed="64"/>
      </top>
      <bottom style="thin">
        <color indexed="64"/>
      </bottom>
      <diagonal/>
    </border>
    <border>
      <left/>
      <right/>
      <top/>
      <bottom style="thin">
        <color rgb="FFC00000"/>
      </bottom>
      <diagonal/>
    </border>
    <border>
      <left/>
      <right/>
      <top style="thin">
        <color rgb="FFC00000"/>
      </top>
      <bottom style="thin">
        <color rgb="FFC00000"/>
      </bottom>
      <diagonal/>
    </border>
    <border>
      <left style="medium">
        <color rgb="FF7030A0"/>
      </left>
      <right style="medium">
        <color rgb="FF7030A0"/>
      </right>
      <top style="medium">
        <color rgb="FF7030A0"/>
      </top>
      <bottom style="medium">
        <color rgb="FF7030A0"/>
      </bottom>
      <diagonal/>
    </border>
    <border>
      <left style="medium">
        <color rgb="FF7030A0"/>
      </left>
      <right style="medium">
        <color rgb="FF7030A0"/>
      </right>
      <top/>
      <bottom style="medium">
        <color rgb="FF7030A0"/>
      </bottom>
      <diagonal/>
    </border>
    <border>
      <left/>
      <right style="medium">
        <color rgb="FF7030A0"/>
      </right>
      <top style="medium">
        <color rgb="FF7030A0"/>
      </top>
      <bottom style="medium">
        <color rgb="FF7030A0"/>
      </bottom>
      <diagonal/>
    </border>
    <border>
      <left style="medium">
        <color rgb="FF7030A0"/>
      </left>
      <right style="medium">
        <color rgb="FF7030A0"/>
      </right>
      <top style="medium">
        <color rgb="FF7030A0"/>
      </top>
      <bottom style="thin">
        <color indexed="64"/>
      </bottom>
      <diagonal/>
    </border>
    <border>
      <left/>
      <right/>
      <top style="thin">
        <color indexed="64"/>
      </top>
      <bottom style="thin">
        <color rgb="FFC00000"/>
      </bottom>
      <diagonal/>
    </border>
    <border>
      <left/>
      <right style="medium">
        <color rgb="FF7030A0"/>
      </right>
      <top/>
      <bottom style="medium">
        <color rgb="FF7030A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8">
    <xf numFmtId="0" fontId="0" fillId="0" borderId="0" xfId="0"/>
    <xf numFmtId="0" fontId="11" fillId="0" borderId="0" xfId="0" applyFont="1" applyAlignment="1">
      <alignment horizontal="center" vertical="center" shrinkToFit="1"/>
    </xf>
    <xf numFmtId="0" fontId="11" fillId="0" borderId="0" xfId="0" applyFont="1" applyAlignment="1">
      <alignment shrinkToFit="1"/>
    </xf>
    <xf numFmtId="0" fontId="11" fillId="0" borderId="0" xfId="0" applyFont="1" applyAlignment="1">
      <alignment horizontal="center" vertical="center" shrinkToFit="1"/>
    </xf>
    <xf numFmtId="0" fontId="11" fillId="0" borderId="0" xfId="0" applyFont="1" applyAlignment="1">
      <alignment horizontal="center" vertical="center" shrinkToFit="1"/>
    </xf>
    <xf numFmtId="0" fontId="12" fillId="0" borderId="0" xfId="0" applyFont="1"/>
    <xf numFmtId="0" fontId="12" fillId="0" borderId="0" xfId="0" applyFont="1" applyAlignment="1">
      <alignment horizontal="left"/>
    </xf>
    <xf numFmtId="0" fontId="12"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3" fillId="0" borderId="0" xfId="0" applyFont="1" applyAlignment="1">
      <alignment shrinkToFit="1"/>
    </xf>
    <xf numFmtId="0" fontId="11" fillId="0" borderId="0" xfId="0" applyFont="1" applyAlignment="1">
      <alignment horizontal="center" shrinkToFit="1"/>
    </xf>
    <xf numFmtId="0" fontId="1" fillId="0" borderId="2" xfId="0" applyFont="1" applyBorder="1" applyAlignment="1" applyProtection="1">
      <alignment horizontal="center" vertical="center" shrinkToFit="1"/>
    </xf>
    <xf numFmtId="0" fontId="14" fillId="0" borderId="0" xfId="0" applyFont="1" applyAlignment="1">
      <alignment horizontal="center"/>
    </xf>
    <xf numFmtId="0" fontId="12" fillId="0" borderId="0" xfId="0" applyFont="1" applyProtection="1">
      <protection hidden="1"/>
    </xf>
    <xf numFmtId="0" fontId="11" fillId="0" borderId="0" xfId="0" applyFont="1" applyProtection="1">
      <protection hidden="1"/>
    </xf>
    <xf numFmtId="0" fontId="12" fillId="0" borderId="0" xfId="0" applyFont="1" applyBorder="1" applyAlignment="1">
      <alignment horizontal="center" vertical="center" shrinkToFit="1"/>
    </xf>
    <xf numFmtId="0" fontId="11" fillId="0" borderId="0" xfId="0" applyFont="1" applyAlignment="1">
      <alignment horizontal="center" vertical="center" shrinkToFit="1"/>
    </xf>
    <xf numFmtId="0" fontId="15" fillId="0" borderId="0" xfId="0" applyFont="1" applyBorder="1" applyAlignment="1" applyProtection="1">
      <alignment horizontal="center" vertical="center" shrinkToFit="1"/>
      <protection hidden="1"/>
    </xf>
    <xf numFmtId="0" fontId="16" fillId="0" borderId="0" xfId="0" applyFont="1" applyBorder="1" applyAlignment="1">
      <alignment horizontal="center" vertical="center" shrinkToFit="1"/>
    </xf>
    <xf numFmtId="0" fontId="16" fillId="0" borderId="0" xfId="0" applyFont="1" applyBorder="1" applyAlignment="1">
      <alignment horizontal="left" vertical="center" shrinkToFit="1"/>
    </xf>
    <xf numFmtId="0" fontId="17" fillId="0" borderId="47" xfId="0" applyFont="1" applyBorder="1" applyAlignment="1" applyProtection="1">
      <alignment vertical="center" shrinkToFit="1"/>
      <protection locked="0"/>
    </xf>
    <xf numFmtId="0" fontId="18" fillId="0" borderId="4" xfId="0" applyFont="1" applyBorder="1" applyAlignment="1">
      <alignment horizontal="center" vertical="center" shrinkToFit="1"/>
    </xf>
    <xf numFmtId="0" fontId="19" fillId="0" borderId="2" xfId="0" applyFont="1" applyBorder="1" applyAlignment="1">
      <alignment horizontal="center" vertical="center" shrinkToFit="1"/>
    </xf>
    <xf numFmtId="0" fontId="11" fillId="0" borderId="0" xfId="0" applyFont="1" applyAlignment="1">
      <alignment horizontal="center" vertical="center" shrinkToFit="1"/>
    </xf>
    <xf numFmtId="0" fontId="11" fillId="0" borderId="0" xfId="0" applyFont="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center" vertical="center" shrinkToFit="1"/>
    </xf>
    <xf numFmtId="0" fontId="20" fillId="2" borderId="6" xfId="0" applyFont="1" applyFill="1" applyBorder="1" applyAlignment="1">
      <alignment horizontal="center" shrinkToFit="1"/>
    </xf>
    <xf numFmtId="0" fontId="11" fillId="0" borderId="0" xfId="0" applyFont="1" applyAlignment="1">
      <alignment horizontal="center" shrinkToFit="1"/>
    </xf>
    <xf numFmtId="0" fontId="11" fillId="0" borderId="0" xfId="0" applyFont="1" applyAlignment="1">
      <alignment horizontal="center" vertical="center" shrinkToFit="1"/>
    </xf>
    <xf numFmtId="0" fontId="12" fillId="0" borderId="3" xfId="0" applyFont="1" applyBorder="1" applyAlignment="1">
      <alignment horizontal="center" vertical="center" shrinkToFit="1"/>
    </xf>
    <xf numFmtId="0" fontId="12" fillId="0" borderId="1" xfId="0" applyFont="1" applyBorder="1" applyAlignment="1">
      <alignment horizontal="center" vertical="center" shrinkToFit="1"/>
    </xf>
    <xf numFmtId="0" fontId="21" fillId="2" borderId="7" xfId="0" applyFont="1" applyFill="1" applyBorder="1" applyAlignment="1">
      <alignment horizontal="center" vertical="center" shrinkToFit="1"/>
    </xf>
    <xf numFmtId="0" fontId="11" fillId="0" borderId="0" xfId="0" applyFont="1" applyAlignment="1">
      <alignment horizontal="center" vertical="center" shrinkToFit="1"/>
    </xf>
    <xf numFmtId="0" fontId="12" fillId="0" borderId="0" xfId="0" applyFont="1" applyBorder="1" applyAlignment="1">
      <alignment horizontal="center" vertical="center" shrinkToFit="1"/>
    </xf>
    <xf numFmtId="0" fontId="11" fillId="0" borderId="0" xfId="0" applyFont="1" applyAlignment="1">
      <alignment horizontal="center" shrinkToFit="1"/>
    </xf>
    <xf numFmtId="0" fontId="12" fillId="0" borderId="1"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Border="1" applyAlignment="1">
      <alignment horizontal="left" vertical="center" shrinkToFit="1"/>
    </xf>
    <xf numFmtId="0" fontId="1" fillId="0" borderId="4" xfId="0" applyFont="1" applyBorder="1" applyAlignment="1" applyProtection="1">
      <alignment horizontal="center" vertical="center" shrinkToFit="1"/>
    </xf>
    <xf numFmtId="0" fontId="1" fillId="0" borderId="8" xfId="0" applyFont="1" applyBorder="1" applyAlignment="1" applyProtection="1">
      <alignment horizontal="center" vertical="center" shrinkToFit="1"/>
    </xf>
    <xf numFmtId="49" fontId="1" fillId="0" borderId="8" xfId="0" applyNumberFormat="1" applyFont="1" applyBorder="1" applyAlignment="1" applyProtection="1">
      <alignment horizontal="left" vertical="center" shrinkToFit="1"/>
    </xf>
    <xf numFmtId="0" fontId="11" fillId="0" borderId="0" xfId="0" applyFont="1" applyAlignment="1">
      <alignment horizontal="center" vertical="center" shrinkToFit="1"/>
    </xf>
    <xf numFmtId="0" fontId="0" fillId="0" borderId="0" xfId="0"/>
    <xf numFmtId="0" fontId="12" fillId="0" borderId="1" xfId="0" applyFont="1" applyBorder="1" applyAlignment="1">
      <alignment horizontal="center" vertical="center" shrinkToFit="1"/>
    </xf>
    <xf numFmtId="0" fontId="0" fillId="0" borderId="0" xfId="0" applyFont="1"/>
    <xf numFmtId="0" fontId="22" fillId="2" borderId="0" xfId="0" applyFont="1" applyFill="1" applyAlignment="1">
      <alignment horizontal="center"/>
    </xf>
    <xf numFmtId="0" fontId="23" fillId="0" borderId="9" xfId="0" applyFont="1" applyBorder="1" applyAlignment="1">
      <alignment vertical="top" shrinkToFit="1"/>
    </xf>
    <xf numFmtId="0" fontId="24" fillId="0" borderId="3" xfId="0" applyFont="1" applyBorder="1" applyAlignment="1">
      <alignment horizontal="left" vertical="center" shrinkToFit="1"/>
    </xf>
    <xf numFmtId="0" fontId="8" fillId="0" borderId="3" xfId="0" applyFont="1" applyBorder="1" applyAlignment="1">
      <alignment horizontal="left" vertical="center" shrinkToFit="1"/>
    </xf>
    <xf numFmtId="0" fontId="1" fillId="0" borderId="48"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49" fontId="1" fillId="0" borderId="49" xfId="0" applyNumberFormat="1" applyFont="1" applyBorder="1" applyAlignment="1" applyProtection="1">
      <alignment horizontal="left" vertical="center" shrinkToFit="1"/>
      <protection locked="0"/>
    </xf>
    <xf numFmtId="0" fontId="11" fillId="0" borderId="0" xfId="0" applyFont="1" applyAlignment="1">
      <alignment horizontal="center" vertical="center" shrinkToFit="1"/>
    </xf>
    <xf numFmtId="0" fontId="12" fillId="0" borderId="0" xfId="0" applyFont="1" applyBorder="1" applyAlignment="1">
      <alignment horizontal="center" vertical="center" shrinkToFit="1"/>
    </xf>
    <xf numFmtId="0" fontId="12"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6" fillId="0" borderId="11" xfId="0" applyFont="1" applyBorder="1" applyAlignment="1">
      <alignment horizontal="center" vertical="center" shrinkToFit="1"/>
    </xf>
    <xf numFmtId="0" fontId="17" fillId="0" borderId="0" xfId="0" applyFont="1" applyBorder="1" applyAlignment="1" applyProtection="1">
      <alignment vertical="center" shrinkToFit="1"/>
      <protection locked="0"/>
    </xf>
    <xf numFmtId="0" fontId="18" fillId="0" borderId="0" xfId="0" applyFont="1" applyBorder="1" applyAlignment="1">
      <alignment horizontal="center" vertical="center" shrinkToFit="1"/>
    </xf>
    <xf numFmtId="0" fontId="19" fillId="0" borderId="0" xfId="0" applyFont="1" applyBorder="1" applyAlignment="1">
      <alignment horizontal="center" vertical="center" shrinkToFit="1"/>
    </xf>
    <xf numFmtId="0" fontId="25" fillId="0" borderId="0" xfId="0" quotePrefix="1" applyFont="1" applyBorder="1" applyAlignment="1" applyProtection="1">
      <alignment horizontal="center" vertical="center" shrinkToFit="1"/>
    </xf>
    <xf numFmtId="0" fontId="11" fillId="0" borderId="0" xfId="0" applyFont="1" applyAlignment="1">
      <alignment horizontal="center" vertical="center" shrinkToFit="1"/>
    </xf>
    <xf numFmtId="0" fontId="11" fillId="2" borderId="0" xfId="0" applyNumberFormat="1" applyFont="1" applyFill="1" applyAlignment="1">
      <alignment horizontal="center" vertical="center" shrinkToFit="1"/>
    </xf>
    <xf numFmtId="0" fontId="11" fillId="3" borderId="0" xfId="0" applyFont="1" applyFill="1" applyAlignment="1">
      <alignment horizontal="center" vertical="center" shrinkToFit="1"/>
    </xf>
    <xf numFmtId="0" fontId="11" fillId="2" borderId="0" xfId="0" applyFont="1" applyFill="1" applyAlignment="1">
      <alignment horizontal="center" vertical="center" shrinkToFit="1"/>
    </xf>
    <xf numFmtId="0" fontId="11" fillId="4" borderId="0" xfId="0" applyFont="1" applyFill="1" applyAlignment="1">
      <alignment horizontal="center" vertical="center" shrinkToFit="1"/>
    </xf>
    <xf numFmtId="0" fontId="11" fillId="5" borderId="0" xfId="0" applyFont="1" applyFill="1" applyAlignment="1">
      <alignment horizontal="center" vertical="center" shrinkToFit="1"/>
    </xf>
    <xf numFmtId="0" fontId="1" fillId="0" borderId="12" xfId="0" applyFont="1" applyBorder="1" applyAlignment="1" applyProtection="1">
      <alignment horizontal="center" vertical="center" shrinkToFit="1"/>
      <protection locked="0"/>
    </xf>
    <xf numFmtId="0" fontId="15" fillId="2" borderId="6" xfId="0" applyFont="1" applyFill="1" applyBorder="1" applyAlignment="1">
      <alignment horizontal="center" shrinkToFit="1"/>
    </xf>
    <xf numFmtId="0" fontId="12" fillId="0" borderId="6" xfId="0" applyFont="1" applyBorder="1" applyAlignment="1">
      <alignment horizontal="center" vertical="center" shrinkToFit="1"/>
    </xf>
    <xf numFmtId="0" fontId="20" fillId="0" borderId="13" xfId="0" applyFont="1" applyBorder="1" applyAlignment="1">
      <alignment horizontal="center" vertical="center" shrinkToFit="1"/>
    </xf>
    <xf numFmtId="0" fontId="11" fillId="0" borderId="0" xfId="0" applyFont="1" applyAlignment="1">
      <alignment horizontal="center" vertical="center" shrinkToFit="1"/>
    </xf>
    <xf numFmtId="0" fontId="26" fillId="0" borderId="0" xfId="0" quotePrefix="1" applyFont="1" applyAlignment="1">
      <alignment horizontal="center" vertical="center" shrinkToFit="1"/>
    </xf>
    <xf numFmtId="0" fontId="25" fillId="0" borderId="14" xfId="0" quotePrefix="1" applyFont="1" applyBorder="1" applyAlignment="1" applyProtection="1">
      <alignment vertical="center" shrinkToFit="1"/>
    </xf>
    <xf numFmtId="0" fontId="25" fillId="0" borderId="0" xfId="0" applyFont="1" applyBorder="1" applyAlignment="1">
      <alignment horizontal="center" vertical="center" shrinkToFit="1"/>
    </xf>
    <xf numFmtId="0" fontId="1" fillId="0" borderId="2" xfId="0" applyFont="1" applyBorder="1" applyAlignment="1" applyProtection="1">
      <alignment horizontal="center" vertical="center" shrinkToFit="1"/>
      <protection locked="0"/>
    </xf>
    <xf numFmtId="0" fontId="0" fillId="0" borderId="0" xfId="0"/>
    <xf numFmtId="0" fontId="0" fillId="2" borderId="0" xfId="0" applyFill="1"/>
    <xf numFmtId="0" fontId="0" fillId="0" borderId="0" xfId="0" applyAlignment="1">
      <alignment horizontal="center" vertical="center"/>
    </xf>
    <xf numFmtId="0" fontId="0" fillId="2" borderId="0" xfId="0" applyFill="1" applyAlignment="1">
      <alignment horizontal="center" vertical="center"/>
    </xf>
    <xf numFmtId="0" fontId="0" fillId="0" borderId="0" xfId="0"/>
    <xf numFmtId="0" fontId="0" fillId="0" borderId="0" xfId="0"/>
    <xf numFmtId="49" fontId="0" fillId="0" borderId="0" xfId="0" applyNumberFormat="1"/>
    <xf numFmtId="0" fontId="0" fillId="0" borderId="0" xfId="0"/>
    <xf numFmtId="0" fontId="29" fillId="0" borderId="0" xfId="0" applyFont="1" applyBorder="1" applyAlignment="1">
      <alignment horizontal="justify" vertical="top" wrapText="1" shrinkToFit="1"/>
    </xf>
    <xf numFmtId="0" fontId="30" fillId="0" borderId="0" xfId="0" applyFont="1" applyBorder="1" applyAlignment="1">
      <alignment horizontal="justify" vertical="top" wrapText="1" shrinkToFit="1"/>
    </xf>
    <xf numFmtId="0" fontId="11" fillId="0" borderId="0" xfId="0" applyFont="1" applyAlignment="1">
      <alignment horizontal="center" shrinkToFit="1"/>
    </xf>
    <xf numFmtId="0" fontId="20" fillId="0" borderId="0" xfId="0" applyFont="1" applyAlignment="1">
      <alignment horizontal="center" wrapText="1" shrinkToFit="1"/>
    </xf>
    <xf numFmtId="0" fontId="12" fillId="0" borderId="0" xfId="0" applyFont="1" applyBorder="1" applyAlignment="1">
      <alignment horizontal="center" vertical="center" shrinkToFit="1"/>
    </xf>
    <xf numFmtId="0" fontId="13" fillId="0" borderId="0" xfId="0" applyFont="1" applyBorder="1" applyAlignment="1">
      <alignment horizontal="justify" vertical="top" wrapText="1" shrinkToFit="1"/>
    </xf>
    <xf numFmtId="0" fontId="15" fillId="2" borderId="0" xfId="0" applyFont="1" applyFill="1" applyBorder="1" applyAlignment="1">
      <alignment horizontal="center" vertical="center" shrinkToFit="1"/>
    </xf>
    <xf numFmtId="0" fontId="42" fillId="0" borderId="0" xfId="0" applyFont="1" applyAlignment="1">
      <alignment horizontal="center" vertical="center" shrinkToFit="1"/>
    </xf>
    <xf numFmtId="0" fontId="16" fillId="0" borderId="0" xfId="0" applyFont="1" applyBorder="1" applyAlignment="1">
      <alignment horizontal="center" vertical="center" shrinkToFit="1"/>
    </xf>
    <xf numFmtId="0" fontId="0" fillId="0" borderId="0" xfId="0"/>
    <xf numFmtId="0" fontId="20" fillId="2" borderId="0" xfId="0" applyFont="1" applyFill="1" applyBorder="1" applyAlignment="1">
      <alignment horizontal="center" shrinkToFit="1"/>
    </xf>
    <xf numFmtId="0" fontId="42" fillId="0" borderId="0" xfId="0" applyFont="1" applyBorder="1" applyAlignment="1">
      <alignment horizontal="center" vertical="center" shrinkToFit="1"/>
    </xf>
    <xf numFmtId="0" fontId="20" fillId="0" borderId="0" xfId="0" applyFont="1" applyBorder="1" applyAlignment="1">
      <alignment horizontal="center" wrapText="1" shrinkToFit="1"/>
    </xf>
    <xf numFmtId="0" fontId="21" fillId="2" borderId="0" xfId="0" applyFont="1" applyFill="1" applyBorder="1" applyAlignment="1">
      <alignment horizontal="center" vertical="center" shrinkToFit="1"/>
    </xf>
    <xf numFmtId="0" fontId="11" fillId="0" borderId="0" xfId="0" applyFont="1" applyAlignment="1">
      <alignment horizontal="center" shrinkToFit="1"/>
    </xf>
    <xf numFmtId="0" fontId="20" fillId="0" borderId="0" xfId="0" applyFont="1" applyAlignment="1">
      <alignment horizontal="center" wrapText="1" shrinkToFit="1"/>
    </xf>
    <xf numFmtId="0" fontId="12" fillId="0" borderId="0" xfId="0" applyFont="1" applyBorder="1" applyAlignment="1">
      <alignment horizontal="center" vertical="center" shrinkToFit="1"/>
    </xf>
    <xf numFmtId="0" fontId="13" fillId="0" borderId="0" xfId="0" applyFont="1" applyBorder="1" applyAlignment="1">
      <alignment horizontal="justify" vertical="top" wrapText="1" shrinkToFit="1"/>
    </xf>
    <xf numFmtId="0" fontId="11" fillId="0" borderId="0" xfId="0" applyFont="1" applyBorder="1" applyAlignment="1">
      <alignment horizontal="center" shrinkToFit="1"/>
    </xf>
    <xf numFmtId="0" fontId="15" fillId="2" borderId="0" xfId="0" applyFont="1" applyFill="1" applyBorder="1" applyAlignment="1">
      <alignment horizontal="center" vertical="center" shrinkToFit="1"/>
    </xf>
    <xf numFmtId="0" fontId="16"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15" fillId="2" borderId="0" xfId="0" applyFont="1" applyFill="1" applyBorder="1" applyAlignment="1">
      <alignment horizontal="center" vertical="center" shrinkToFit="1"/>
    </xf>
    <xf numFmtId="0" fontId="42" fillId="0" borderId="0" xfId="0" applyFont="1" applyAlignment="1">
      <alignment horizontal="center" vertical="center" shrinkToFit="1"/>
    </xf>
    <xf numFmtId="0" fontId="11" fillId="0" borderId="0" xfId="0" applyFont="1" applyAlignment="1">
      <alignment horizontal="center" shrinkToFit="1"/>
    </xf>
    <xf numFmtId="0" fontId="13" fillId="0" borderId="0" xfId="0" applyFont="1" applyBorder="1" applyAlignment="1">
      <alignment horizontal="justify" vertical="top" wrapText="1" shrinkToFit="1"/>
    </xf>
    <xf numFmtId="0" fontId="11" fillId="0" borderId="0" xfId="0" applyFont="1" applyBorder="1" applyAlignment="1">
      <alignment horizontal="center" shrinkToFit="1"/>
    </xf>
    <xf numFmtId="0" fontId="12" fillId="0" borderId="0" xfId="0" applyFont="1" applyBorder="1" applyAlignment="1">
      <alignment horizontal="center" vertical="center" shrinkToFit="1"/>
    </xf>
    <xf numFmtId="0" fontId="20" fillId="0" borderId="0" xfId="0" applyFont="1" applyAlignment="1">
      <alignment horizontal="center" wrapText="1" shrinkToFit="1"/>
    </xf>
    <xf numFmtId="0" fontId="29" fillId="0" borderId="0" xfId="0" applyFont="1" applyBorder="1" applyAlignment="1">
      <alignment horizontal="justify" vertical="top" wrapText="1" shrinkToFit="1"/>
    </xf>
    <xf numFmtId="0" fontId="30" fillId="0" borderId="0" xfId="0" applyFont="1" applyBorder="1" applyAlignment="1">
      <alignment horizontal="justify" vertical="top" wrapText="1" shrinkToFit="1"/>
    </xf>
    <xf numFmtId="0" fontId="16"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0" fillId="0" borderId="0" xfId="0" applyAlignment="1">
      <alignment horizontal="left"/>
    </xf>
    <xf numFmtId="0" fontId="12" fillId="0" borderId="0" xfId="0" applyFont="1" applyBorder="1" applyAlignment="1">
      <alignment horizontal="center" vertical="center" shrinkToFit="1"/>
    </xf>
    <xf numFmtId="0" fontId="0" fillId="0" borderId="0" xfId="0"/>
    <xf numFmtId="0" fontId="0" fillId="0" borderId="0" xfId="0" applyAlignment="1">
      <alignment horizontal="center"/>
    </xf>
    <xf numFmtId="0" fontId="40" fillId="0" borderId="0" xfId="0" applyFont="1"/>
    <xf numFmtId="0" fontId="0" fillId="0" borderId="0" xfId="0" applyAlignment="1">
      <alignment horizontal="left" vertical="center"/>
    </xf>
    <xf numFmtId="0" fontId="0" fillId="2" borderId="0" xfId="0" applyFill="1" applyAlignment="1">
      <alignment horizontal="center"/>
    </xf>
    <xf numFmtId="0" fontId="0" fillId="2" borderId="0" xfId="0" applyFont="1" applyFill="1" applyAlignment="1">
      <alignment horizontal="center"/>
    </xf>
    <xf numFmtId="0" fontId="0" fillId="0" borderId="0" xfId="0" applyFont="1" applyAlignment="1">
      <alignment horizontal="center"/>
    </xf>
    <xf numFmtId="0" fontId="0" fillId="0" borderId="0" xfId="0"/>
    <xf numFmtId="0" fontId="0" fillId="0" borderId="0" xfId="0" applyFont="1" applyFill="1" applyAlignment="1">
      <alignment horizontal="center"/>
    </xf>
    <xf numFmtId="0" fontId="0" fillId="0" borderId="0" xfId="0"/>
    <xf numFmtId="0" fontId="10" fillId="0" borderId="0" xfId="0" applyFont="1" applyAlignment="1">
      <alignment horizontal="center"/>
    </xf>
    <xf numFmtId="0" fontId="44" fillId="2" borderId="0" xfId="0" applyFont="1" applyFill="1" applyBorder="1" applyAlignment="1">
      <alignment horizontal="center"/>
    </xf>
    <xf numFmtId="0" fontId="40" fillId="2" borderId="0" xfId="0" applyFont="1" applyFill="1" applyAlignment="1">
      <alignment horizontal="center"/>
    </xf>
    <xf numFmtId="0" fontId="33" fillId="0" borderId="0" xfId="0" applyFont="1" applyBorder="1" applyAlignment="1">
      <alignment horizontal="center" vertical="center" shrinkToFit="1"/>
    </xf>
    <xf numFmtId="0" fontId="41"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2" xfId="0" applyFont="1" applyBorder="1" applyAlignment="1">
      <alignment horizontal="center" vertical="center" shrinkToFit="1"/>
    </xf>
    <xf numFmtId="0" fontId="35" fillId="0" borderId="14" xfId="0" applyFont="1" applyBorder="1" applyAlignment="1" applyProtection="1">
      <alignment horizontal="left" vertical="center" shrinkToFit="1"/>
    </xf>
    <xf numFmtId="0" fontId="35" fillId="0" borderId="0" xfId="0" applyFont="1" applyBorder="1" applyAlignment="1" applyProtection="1">
      <alignment horizontal="left" vertical="center" shrinkToFit="1"/>
    </xf>
    <xf numFmtId="0" fontId="35" fillId="0" borderId="4" xfId="0" applyFont="1" applyBorder="1" applyAlignment="1" applyProtection="1">
      <alignment horizontal="left" vertical="center" shrinkToFit="1"/>
    </xf>
    <xf numFmtId="0" fontId="15" fillId="2" borderId="21" xfId="0" applyFont="1" applyFill="1" applyBorder="1" applyAlignment="1">
      <alignment horizontal="center" vertical="center" shrinkToFit="1"/>
    </xf>
    <xf numFmtId="0" fontId="15" fillId="2" borderId="14"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6" xfId="0" applyFont="1" applyFill="1" applyBorder="1" applyAlignment="1">
      <alignment horizontal="center" shrinkToFit="1"/>
    </xf>
    <xf numFmtId="0" fontId="21" fillId="2" borderId="6"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43" fillId="0" borderId="26"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0" xfId="0" applyFont="1" applyAlignment="1">
      <alignment horizontal="center" vertical="center" shrinkToFit="1"/>
    </xf>
    <xf numFmtId="0" fontId="11" fillId="0" borderId="14" xfId="0" applyFont="1" applyBorder="1" applyAlignment="1">
      <alignment horizontal="center" shrinkToFit="1"/>
    </xf>
    <xf numFmtId="0" fontId="11" fillId="0" borderId="0" xfId="0" applyFont="1" applyAlignment="1">
      <alignment horizontal="center" shrinkToFit="1"/>
    </xf>
    <xf numFmtId="0" fontId="13" fillId="0" borderId="25" xfId="0" applyFont="1" applyBorder="1" applyAlignment="1">
      <alignment horizontal="justify" vertical="top" wrapText="1" shrinkToFit="1"/>
    </xf>
    <xf numFmtId="0" fontId="13" fillId="0" borderId="26" xfId="0" applyFont="1" applyBorder="1" applyAlignment="1">
      <alignment horizontal="justify" vertical="top" wrapText="1" shrinkToFit="1"/>
    </xf>
    <xf numFmtId="0" fontId="13" fillId="0" borderId="27" xfId="0" applyFont="1" applyBorder="1" applyAlignment="1">
      <alignment horizontal="justify" vertical="top" wrapText="1" shrinkToFit="1"/>
    </xf>
    <xf numFmtId="0" fontId="13" fillId="0" borderId="20" xfId="0" applyFont="1" applyBorder="1" applyAlignment="1">
      <alignment horizontal="justify" vertical="top" wrapText="1" shrinkToFit="1"/>
    </xf>
    <xf numFmtId="0" fontId="13" fillId="0" borderId="0" xfId="0" applyFont="1" applyBorder="1" applyAlignment="1">
      <alignment horizontal="justify" vertical="top" wrapText="1" shrinkToFit="1"/>
    </xf>
    <xf numFmtId="0" fontId="13" fillId="0" borderId="19" xfId="0" applyFont="1" applyBorder="1" applyAlignment="1">
      <alignment horizontal="justify" vertical="top" wrapText="1" shrinkToFit="1"/>
    </xf>
    <xf numFmtId="0" fontId="13" fillId="0" borderId="28" xfId="0" applyFont="1" applyBorder="1" applyAlignment="1">
      <alignment horizontal="justify" vertical="top" wrapText="1" shrinkToFit="1"/>
    </xf>
    <xf numFmtId="0" fontId="13" fillId="0" borderId="18" xfId="0" applyFont="1" applyBorder="1" applyAlignment="1">
      <alignment horizontal="justify" vertical="top" wrapText="1" shrinkToFit="1"/>
    </xf>
    <xf numFmtId="0" fontId="13" fillId="0" borderId="29" xfId="0" applyFont="1" applyBorder="1" applyAlignment="1">
      <alignment horizontal="justify" vertical="top" wrapText="1" shrinkToFit="1"/>
    </xf>
    <xf numFmtId="0" fontId="29" fillId="0" borderId="21" xfId="0" applyFont="1" applyBorder="1" applyAlignment="1">
      <alignment horizontal="center" vertical="center" wrapText="1" shrinkToFit="1"/>
    </xf>
    <xf numFmtId="0" fontId="29" fillId="0" borderId="14" xfId="0" applyFont="1" applyBorder="1" applyAlignment="1">
      <alignment horizontal="center" vertical="center" wrapText="1" shrinkToFit="1"/>
    </xf>
    <xf numFmtId="0" fontId="29" fillId="0" borderId="22" xfId="0" applyFont="1" applyBorder="1" applyAlignment="1">
      <alignment horizontal="center" vertical="center" wrapText="1" shrinkToFit="1"/>
    </xf>
    <xf numFmtId="0" fontId="29" fillId="0" borderId="1" xfId="0" applyFont="1" applyBorder="1" applyAlignment="1">
      <alignment horizontal="center" vertical="center" wrapText="1" shrinkToFit="1"/>
    </xf>
    <xf numFmtId="0" fontId="29" fillId="0" borderId="4" xfId="0" applyFont="1" applyBorder="1" applyAlignment="1">
      <alignment horizontal="center" vertical="center" wrapText="1" shrinkToFit="1"/>
    </xf>
    <xf numFmtId="0" fontId="29" fillId="0" borderId="2" xfId="0" applyFont="1" applyBorder="1" applyAlignment="1">
      <alignment horizontal="center" vertical="center" wrapText="1" shrinkToFit="1"/>
    </xf>
    <xf numFmtId="0" fontId="12" fillId="0" borderId="14" xfId="0" applyFont="1" applyBorder="1" applyAlignment="1">
      <alignment horizontal="center" vertical="top" wrapText="1" shrinkToFit="1"/>
    </xf>
    <xf numFmtId="0" fontId="12" fillId="0" borderId="0" xfId="0" applyFont="1" applyBorder="1" applyAlignment="1">
      <alignment horizontal="center" vertical="top" wrapText="1" shrinkToFit="1"/>
    </xf>
    <xf numFmtId="0" fontId="12" fillId="0" borderId="4" xfId="0" applyFont="1" applyBorder="1" applyAlignment="1">
      <alignment horizontal="center" vertical="top" wrapText="1" shrinkToFit="1"/>
    </xf>
    <xf numFmtId="0" fontId="12" fillId="0" borderId="14" xfId="0" applyFont="1" applyBorder="1" applyAlignment="1">
      <alignment horizontal="center" vertical="center" wrapText="1" shrinkToFit="1"/>
    </xf>
    <xf numFmtId="0" fontId="0" fillId="0" borderId="14" xfId="0" applyBorder="1"/>
    <xf numFmtId="0" fontId="0" fillId="0" borderId="0" xfId="0"/>
    <xf numFmtId="0" fontId="0" fillId="0" borderId="4" xfId="0" applyBorder="1"/>
    <xf numFmtId="0" fontId="11" fillId="0" borderId="0" xfId="0" applyFont="1" applyBorder="1" applyAlignment="1">
      <alignment horizontal="center" shrinkToFit="1"/>
    </xf>
    <xf numFmtId="0" fontId="11" fillId="0" borderId="4" xfId="0" applyFont="1" applyBorder="1" applyAlignment="1">
      <alignment horizontal="center" shrinkToFit="1"/>
    </xf>
    <xf numFmtId="0" fontId="11" fillId="0" borderId="0" xfId="0" applyFont="1" applyBorder="1" applyAlignment="1">
      <alignment horizontal="center" vertical="center" shrinkToFit="1"/>
    </xf>
    <xf numFmtId="0" fontId="16" fillId="0" borderId="55" xfId="0" applyFont="1" applyBorder="1" applyAlignment="1">
      <alignment horizontal="left" vertical="center" shrinkToFit="1"/>
    </xf>
    <xf numFmtId="0" fontId="16" fillId="0" borderId="51" xfId="0" applyFont="1" applyBorder="1" applyAlignment="1">
      <alignment horizontal="left" vertical="center" shrinkToFit="1"/>
    </xf>
    <xf numFmtId="0" fontId="16" fillId="0" borderId="52" xfId="0" applyFont="1" applyBorder="1" applyAlignment="1">
      <alignment horizontal="left" vertical="center" shrinkToFit="1"/>
    </xf>
    <xf numFmtId="0" fontId="16" fillId="0" borderId="50" xfId="0" applyFont="1" applyBorder="1" applyAlignment="1">
      <alignment horizontal="left" vertical="center" shrinkToFit="1"/>
    </xf>
    <xf numFmtId="0" fontId="15" fillId="0" borderId="38" xfId="0" applyFont="1" applyBorder="1" applyAlignment="1" applyProtection="1">
      <alignment horizontal="center" vertical="center" shrinkToFit="1"/>
      <protection hidden="1"/>
    </xf>
    <xf numFmtId="0" fontId="15" fillId="0" borderId="39" xfId="0" applyFont="1" applyBorder="1" applyAlignment="1" applyProtection="1">
      <alignment horizontal="center" vertical="center" shrinkToFit="1"/>
      <protection hidden="1"/>
    </xf>
    <xf numFmtId="0" fontId="15" fillId="0" borderId="40" xfId="0" applyFont="1" applyBorder="1" applyAlignment="1" applyProtection="1">
      <alignment horizontal="center" vertical="center" shrinkToFit="1"/>
      <protection hidden="1"/>
    </xf>
    <xf numFmtId="0" fontId="15" fillId="0" borderId="41" xfId="0" applyFont="1" applyBorder="1" applyAlignment="1" applyProtection="1">
      <alignment horizontal="center" vertical="center" shrinkToFit="1"/>
      <protection hidden="1"/>
    </xf>
    <xf numFmtId="0" fontId="15" fillId="0" borderId="9" xfId="0" applyFont="1" applyBorder="1" applyAlignment="1" applyProtection="1">
      <alignment horizontal="center" vertical="center" shrinkToFit="1"/>
      <protection hidden="1"/>
    </xf>
    <xf numFmtId="0" fontId="15" fillId="0" borderId="42" xfId="0" applyFont="1" applyBorder="1" applyAlignment="1" applyProtection="1">
      <alignment horizontal="center" vertical="center" shrinkToFit="1"/>
      <protection hidden="1"/>
    </xf>
    <xf numFmtId="0" fontId="12" fillId="0" borderId="12" xfId="0" applyFont="1" applyBorder="1" applyAlignment="1">
      <alignment horizontal="center" vertical="center" shrinkToFit="1"/>
    </xf>
    <xf numFmtId="0" fontId="25" fillId="0" borderId="4" xfId="0" applyFont="1" applyBorder="1" applyAlignment="1">
      <alignment horizontal="center" vertical="center" shrinkToFit="1"/>
    </xf>
    <xf numFmtId="0" fontId="11" fillId="0" borderId="0" xfId="0" applyFont="1" applyAlignment="1">
      <alignment horizontal="center" vertical="center" shrinkToFit="1"/>
    </xf>
    <xf numFmtId="0" fontId="12" fillId="0" borderId="0" xfId="0" applyFont="1" applyBorder="1" applyAlignment="1">
      <alignment horizontal="center" vertical="center" shrinkToFit="1"/>
    </xf>
    <xf numFmtId="0" fontId="12" fillId="0" borderId="12" xfId="0" applyFont="1" applyBorder="1" applyAlignment="1">
      <alignment horizontal="center" vertical="center" wrapText="1" shrinkToFit="1"/>
    </xf>
    <xf numFmtId="0" fontId="12" fillId="0" borderId="0" xfId="0" applyFont="1" applyBorder="1" applyAlignment="1">
      <alignment horizontal="left" vertical="center" shrinkToFit="1"/>
    </xf>
    <xf numFmtId="0" fontId="31" fillId="6" borderId="20" xfId="0" applyFont="1" applyFill="1" applyBorder="1" applyAlignment="1">
      <alignment horizontal="center" vertical="center" shrinkToFit="1"/>
    </xf>
    <xf numFmtId="0" fontId="31" fillId="6" borderId="0" xfId="0" applyFont="1" applyFill="1" applyBorder="1" applyAlignment="1">
      <alignment horizontal="center" vertical="center" shrinkToFit="1"/>
    </xf>
    <xf numFmtId="0" fontId="31" fillId="6" borderId="19" xfId="0" applyFont="1" applyFill="1" applyBorder="1" applyAlignment="1">
      <alignment horizontal="center" vertical="center" shrinkToFit="1"/>
    </xf>
    <xf numFmtId="0" fontId="12" fillId="0" borderId="9" xfId="0" applyFont="1" applyBorder="1" applyAlignment="1">
      <alignment horizontal="center" vertical="center" wrapText="1" shrinkToFit="1"/>
    </xf>
    <xf numFmtId="49" fontId="1" fillId="0" borderId="54" xfId="0" applyNumberFormat="1" applyFont="1" applyBorder="1" applyAlignment="1" applyProtection="1">
      <alignment horizontal="left" vertical="center" shrinkToFit="1"/>
      <protection locked="0"/>
    </xf>
    <xf numFmtId="0" fontId="12" fillId="0" borderId="4" xfId="0" applyFont="1" applyBorder="1" applyAlignment="1">
      <alignment horizontal="center" vertical="center" shrinkToFit="1"/>
    </xf>
    <xf numFmtId="0" fontId="20" fillId="2" borderId="30" xfId="0" applyFont="1" applyFill="1" applyBorder="1" applyAlignment="1">
      <alignment horizontal="center" shrinkToFit="1"/>
    </xf>
    <xf numFmtId="0" fontId="20" fillId="2" borderId="31" xfId="0" applyFont="1" applyFill="1" applyBorder="1" applyAlignment="1">
      <alignment horizontal="center" shrinkToFit="1"/>
    </xf>
    <xf numFmtId="0" fontId="20" fillId="2" borderId="32" xfId="0" applyFont="1" applyFill="1" applyBorder="1" applyAlignment="1">
      <alignment horizontal="center" shrinkToFit="1"/>
    </xf>
    <xf numFmtId="0" fontId="11" fillId="0" borderId="20" xfId="0" applyFont="1" applyBorder="1" applyAlignment="1">
      <alignment horizont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20" fillId="0" borderId="26" xfId="0" applyFont="1" applyBorder="1" applyAlignment="1">
      <alignment horizontal="center" wrapText="1" shrinkToFit="1"/>
    </xf>
    <xf numFmtId="0" fontId="20" fillId="0" borderId="0" xfId="0" applyFont="1" applyAlignment="1">
      <alignment horizontal="center" wrapText="1" shrinkToFit="1"/>
    </xf>
    <xf numFmtId="0" fontId="20" fillId="0" borderId="4" xfId="0" applyFont="1" applyBorder="1" applyAlignment="1">
      <alignment horizontal="center" wrapText="1" shrinkToFit="1"/>
    </xf>
    <xf numFmtId="0" fontId="34" fillId="0" borderId="0" xfId="0" applyFont="1" applyBorder="1" applyAlignment="1">
      <alignment horizontal="center" vertical="center" shrinkToFit="1"/>
    </xf>
    <xf numFmtId="0" fontId="1" fillId="0" borderId="48" xfId="0" applyFont="1" applyBorder="1" applyAlignment="1" applyProtection="1">
      <alignment horizontal="left" vertical="center" shrinkToFit="1"/>
      <protection locked="0"/>
    </xf>
    <xf numFmtId="0" fontId="0" fillId="0" borderId="0" xfId="0" applyBorder="1"/>
    <xf numFmtId="0" fontId="1" fillId="0" borderId="54" xfId="0" applyFont="1" applyBorder="1" applyAlignment="1" applyProtection="1">
      <alignment horizontal="right" vertical="center" shrinkToFit="1"/>
      <protection locked="0"/>
    </xf>
    <xf numFmtId="0" fontId="1" fillId="0" borderId="1"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25" fillId="0" borderId="21" xfId="0" applyFont="1" applyBorder="1" applyAlignment="1" applyProtection="1">
      <alignment horizontal="center" vertical="center" shrinkToFit="1"/>
    </xf>
    <xf numFmtId="0" fontId="25" fillId="0" borderId="22" xfId="0" applyFont="1" applyBorder="1" applyAlignment="1" applyProtection="1">
      <alignment horizontal="center" vertical="center" shrinkToFit="1"/>
    </xf>
    <xf numFmtId="0" fontId="25" fillId="0" borderId="14" xfId="0" applyFont="1" applyBorder="1" applyAlignment="1" applyProtection="1">
      <alignment horizontal="center" vertical="center" shrinkToFit="1"/>
    </xf>
    <xf numFmtId="0" fontId="1" fillId="0" borderId="54" xfId="0" applyFont="1" applyBorder="1" applyAlignment="1" applyProtection="1">
      <alignment horizontal="center" vertical="center" shrinkToFit="1"/>
      <protection locked="0"/>
    </xf>
    <xf numFmtId="0" fontId="1" fillId="0" borderId="4" xfId="0" applyFont="1" applyBorder="1" applyAlignment="1" applyProtection="1">
      <alignment horizontal="left" vertical="center" shrinkToFit="1"/>
    </xf>
    <xf numFmtId="0" fontId="12" fillId="0" borderId="2" xfId="0" applyFont="1" applyBorder="1" applyAlignment="1">
      <alignment horizontal="center" vertical="center" shrinkToFit="1"/>
    </xf>
    <xf numFmtId="0" fontId="16" fillId="0" borderId="53" xfId="0" applyFont="1" applyBorder="1" applyAlignment="1">
      <alignment horizontal="left" vertical="center" shrinkToFit="1"/>
    </xf>
    <xf numFmtId="0" fontId="27" fillId="0" borderId="0" xfId="0" quotePrefix="1"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8" fillId="0" borderId="0" xfId="0" quotePrefix="1"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9" fillId="0" borderId="0" xfId="0" applyFont="1" applyBorder="1" applyAlignment="1">
      <alignment horizontal="justify" vertical="top" wrapText="1" shrinkToFit="1"/>
    </xf>
    <xf numFmtId="0" fontId="29" fillId="0" borderId="19" xfId="0" applyFont="1" applyBorder="1" applyAlignment="1">
      <alignment horizontal="justify" vertical="top" wrapText="1" shrinkToFit="1"/>
    </xf>
    <xf numFmtId="0" fontId="30" fillId="0" borderId="0" xfId="0" applyFont="1" applyBorder="1" applyAlignment="1">
      <alignment horizontal="justify" vertical="top" wrapText="1" shrinkToFit="1"/>
    </xf>
    <xf numFmtId="0" fontId="30" fillId="0" borderId="19" xfId="0" applyFont="1" applyBorder="1" applyAlignment="1">
      <alignment horizontal="justify" vertical="top" wrapText="1" shrinkToFit="1"/>
    </xf>
    <xf numFmtId="0" fontId="30" fillId="0" borderId="20" xfId="0" applyFont="1" applyBorder="1" applyAlignment="1">
      <alignment horizontal="justify" vertical="top" wrapText="1"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30" fillId="0" borderId="25" xfId="0" applyFont="1" applyBorder="1" applyAlignment="1">
      <alignment horizontal="justify" vertical="top" wrapText="1" shrinkToFit="1"/>
    </xf>
    <xf numFmtId="0" fontId="30" fillId="0" borderId="26" xfId="0" applyFont="1" applyBorder="1" applyAlignment="1">
      <alignment horizontal="justify" vertical="top" wrapText="1" shrinkToFit="1"/>
    </xf>
    <xf numFmtId="0" fontId="30" fillId="0" borderId="27" xfId="0" applyFont="1" applyBorder="1" applyAlignment="1">
      <alignment horizontal="justify" vertical="top" wrapText="1" shrinkToFit="1"/>
    </xf>
    <xf numFmtId="0" fontId="31" fillId="6" borderId="25" xfId="0" applyFont="1" applyFill="1" applyBorder="1" applyAlignment="1">
      <alignment horizontal="center" vertical="center" shrinkToFit="1"/>
    </xf>
    <xf numFmtId="0" fontId="31" fillId="6" borderId="26" xfId="0" applyFont="1" applyFill="1" applyBorder="1" applyAlignment="1">
      <alignment horizontal="center" vertical="center" shrinkToFit="1"/>
    </xf>
    <xf numFmtId="0" fontId="31" fillId="6" borderId="27" xfId="0" applyFont="1" applyFill="1" applyBorder="1" applyAlignment="1">
      <alignment horizontal="center" vertical="center" shrinkToFit="1"/>
    </xf>
    <xf numFmtId="0" fontId="32" fillId="0" borderId="25" xfId="0" applyFont="1" applyBorder="1" applyAlignment="1">
      <alignment horizontal="center" vertical="center" wrapText="1" shrinkToFit="1"/>
    </xf>
    <xf numFmtId="0" fontId="32" fillId="0" borderId="26" xfId="0" applyFont="1" applyBorder="1" applyAlignment="1">
      <alignment horizontal="center" vertical="center" wrapText="1" shrinkToFit="1"/>
    </xf>
    <xf numFmtId="0" fontId="32" fillId="0" borderId="27" xfId="0" applyFont="1" applyBorder="1" applyAlignment="1">
      <alignment horizontal="center" vertical="center" wrapText="1" shrinkToFit="1"/>
    </xf>
    <xf numFmtId="0" fontId="32" fillId="0" borderId="28" xfId="0" applyFont="1" applyBorder="1" applyAlignment="1">
      <alignment horizontal="center" vertical="center" wrapText="1" shrinkToFit="1"/>
    </xf>
    <xf numFmtId="0" fontId="32" fillId="0" borderId="18" xfId="0" applyFont="1" applyBorder="1" applyAlignment="1">
      <alignment horizontal="center" vertical="center" wrapText="1" shrinkToFit="1"/>
    </xf>
    <xf numFmtId="0" fontId="32" fillId="0" borderId="29" xfId="0" applyFont="1" applyBorder="1" applyAlignment="1">
      <alignment horizontal="center" vertical="center" wrapText="1" shrinkToFit="1"/>
    </xf>
    <xf numFmtId="0" fontId="16" fillId="0" borderId="30"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4" xfId="0" applyFont="1" applyBorder="1" applyAlignment="1">
      <alignment horizontal="center" vertical="center" shrinkToFit="1"/>
    </xf>
    <xf numFmtId="0" fontId="31" fillId="6" borderId="28" xfId="0" applyFont="1" applyFill="1" applyBorder="1" applyAlignment="1">
      <alignment horizontal="center" vertical="center" shrinkToFit="1"/>
    </xf>
    <xf numFmtId="0" fontId="31" fillId="6" borderId="18" xfId="0" applyFont="1" applyFill="1" applyBorder="1" applyAlignment="1">
      <alignment horizontal="center" vertical="center" shrinkToFit="1"/>
    </xf>
    <xf numFmtId="0" fontId="31" fillId="6" borderId="29" xfId="0" applyFont="1" applyFill="1" applyBorder="1" applyAlignment="1">
      <alignment horizontal="center" vertical="center" shrinkToFit="1"/>
    </xf>
    <xf numFmtId="0" fontId="12" fillId="0" borderId="31" xfId="0" applyFont="1" applyBorder="1" applyAlignment="1">
      <alignment horizontal="center" vertical="center" shrinkToFit="1"/>
    </xf>
    <xf numFmtId="0" fontId="12" fillId="0" borderId="36" xfId="0" applyFont="1" applyBorder="1" applyAlignment="1">
      <alignment horizontal="center" vertical="center" shrinkToFit="1"/>
    </xf>
    <xf numFmtId="0" fontId="16" fillId="2" borderId="37" xfId="0" applyFont="1" applyFill="1" applyBorder="1" applyAlignment="1">
      <alignment horizontal="center" vertical="center" shrinkToFit="1"/>
    </xf>
    <xf numFmtId="0" fontId="12" fillId="0" borderId="33" xfId="0" applyFont="1" applyBorder="1" applyAlignment="1">
      <alignment horizontal="center" vertical="center" shrinkToFit="1"/>
    </xf>
    <xf numFmtId="0" fontId="21" fillId="2" borderId="28" xfId="0" applyFont="1" applyFill="1" applyBorder="1" applyAlignment="1">
      <alignment horizontal="center" vertical="center" shrinkToFit="1"/>
    </xf>
    <xf numFmtId="0" fontId="21" fillId="2" borderId="18" xfId="0" applyFont="1" applyFill="1" applyBorder="1" applyAlignment="1">
      <alignment horizontal="center" vertical="center" shrinkToFit="1"/>
    </xf>
    <xf numFmtId="0" fontId="21" fillId="2" borderId="29" xfId="0" applyFont="1" applyFill="1" applyBorder="1" applyAlignment="1">
      <alignment horizontal="center" vertical="center" shrinkToFit="1"/>
    </xf>
    <xf numFmtId="0" fontId="12" fillId="0" borderId="25" xfId="0" applyFont="1" applyBorder="1" applyAlignment="1">
      <alignment horizontal="center" vertical="center" shrinkToFit="1"/>
    </xf>
    <xf numFmtId="0" fontId="1" fillId="0" borderId="8" xfId="0" applyFont="1" applyBorder="1" applyAlignment="1" applyProtection="1">
      <alignment horizontal="center" vertical="center" shrinkToFit="1"/>
    </xf>
    <xf numFmtId="0" fontId="1" fillId="0" borderId="0" xfId="0" applyFont="1" applyBorder="1" applyAlignment="1" applyProtection="1">
      <alignment horizontal="right" vertical="center" shrinkToFit="1"/>
    </xf>
    <xf numFmtId="49" fontId="1" fillId="0" borderId="8" xfId="0" applyNumberFormat="1" applyFont="1" applyBorder="1" applyAlignment="1" applyProtection="1">
      <alignment horizontal="left" vertical="center" shrinkToFit="1"/>
    </xf>
    <xf numFmtId="0" fontId="12" fillId="0" borderId="4" xfId="0" applyFont="1" applyBorder="1" applyAlignment="1">
      <alignment horizontal="left" vertical="center" shrinkToFit="1"/>
    </xf>
    <xf numFmtId="0" fontId="25" fillId="0" borderId="8" xfId="0" applyFont="1" applyBorder="1" applyAlignment="1">
      <alignment horizontal="center" vertical="center" shrinkToFit="1"/>
    </xf>
    <xf numFmtId="0" fontId="12" fillId="0" borderId="8" xfId="0" applyFont="1" applyBorder="1" applyAlignment="1">
      <alignment horizontal="center" vertical="center" shrinkToFit="1"/>
    </xf>
    <xf numFmtId="0" fontId="1" fillId="0" borderId="56" xfId="0" applyFont="1" applyBorder="1" applyAlignment="1" applyProtection="1">
      <alignment horizontal="center" vertical="center" shrinkToFit="1"/>
      <protection locked="0"/>
    </xf>
    <xf numFmtId="0" fontId="1" fillId="0" borderId="57" xfId="0" applyFont="1" applyBorder="1" applyAlignment="1" applyProtection="1">
      <alignment horizontal="center" vertical="center" shrinkToFit="1"/>
      <protection locked="0"/>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36" fillId="0" borderId="25"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19" xfId="0" applyFont="1" applyBorder="1" applyAlignment="1">
      <alignment horizontal="center" vertical="center" shrinkToFit="1"/>
    </xf>
    <xf numFmtId="0" fontId="16" fillId="0" borderId="28" xfId="0" applyFont="1" applyBorder="1" applyAlignment="1">
      <alignment horizontal="center" vertical="center" shrinkToFit="1"/>
    </xf>
    <xf numFmtId="0" fontId="37" fillId="0" borderId="18" xfId="0" applyFont="1" applyBorder="1" applyAlignment="1">
      <alignment horizontal="center" vertical="center" shrinkToFit="1"/>
    </xf>
    <xf numFmtId="0" fontId="37" fillId="0" borderId="2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14" xfId="0" applyFont="1" applyBorder="1" applyAlignment="1">
      <alignment horizontal="center" vertical="center" shrinkToFit="1"/>
    </xf>
    <xf numFmtId="0" fontId="27" fillId="0" borderId="4" xfId="0" quotePrefix="1" applyFont="1" applyBorder="1" applyAlignment="1">
      <alignment horizontal="center" vertical="center" wrapText="1" shrinkToFit="1"/>
    </xf>
    <xf numFmtId="0" fontId="10"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257175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1257300</xdr:colOff>
          <xdr:row>2</xdr:row>
          <xdr:rowOff>247650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247650</xdr:rowOff>
        </xdr:to>
        <xdr:sp macro="" textlink="">
          <xdr:nvSpPr>
            <xdr:cNvPr id="27649" name="Object 1" hidden="1">
              <a:extLst>
                <a:ext uri="{63B3BB69-23CF-44E3-9099-C40C66FF867C}">
                  <a14:compatExt spid="_x0000_s276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7650" name="Object 2" hidden="1">
              <a:extLst>
                <a:ext uri="{63B3BB69-23CF-44E3-9099-C40C66FF867C}">
                  <a14:compatExt spid="_x0000_s276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200025</xdr:rowOff>
        </xdr:to>
        <xdr:sp macro="" textlink="">
          <xdr:nvSpPr>
            <xdr:cNvPr id="28673" name="Object 1" hidden="1">
              <a:extLst>
                <a:ext uri="{63B3BB69-23CF-44E3-9099-C40C66FF867C}">
                  <a14:compatExt spid="_x0000_s286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8674" name="Object 2" hidden="1">
              <a:extLst>
                <a:ext uri="{63B3BB69-23CF-44E3-9099-C40C66FF867C}">
                  <a14:compatExt spid="_x0000_s286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247650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0481" name="Object 1" hidden="1">
              <a:extLst>
                <a:ext uri="{63B3BB69-23CF-44E3-9099-C40C66FF867C}">
                  <a14:compatExt spid="_x0000_s204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0482" name="Object 2" hidden="1">
              <a:extLst>
                <a:ext uri="{63B3BB69-23CF-44E3-9099-C40C66FF867C}">
                  <a14:compatExt spid="_x0000_s204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1505" name="Object 1" hidden="1">
              <a:extLst>
                <a:ext uri="{63B3BB69-23CF-44E3-9099-C40C66FF867C}">
                  <a14:compatExt spid="_x0000_s215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1506" name="Object 2" hidden="1">
              <a:extLst>
                <a:ext uri="{63B3BB69-23CF-44E3-9099-C40C66FF867C}">
                  <a14:compatExt spid="_x0000_s215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2529" name="Object 1" hidden="1">
              <a:extLst>
                <a:ext uri="{63B3BB69-23CF-44E3-9099-C40C66FF867C}">
                  <a14:compatExt spid="_x0000_s225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2530" name="Object 2" hidden="1">
              <a:extLst>
                <a:ext uri="{63B3BB69-23CF-44E3-9099-C40C66FF867C}">
                  <a14:compatExt spid="_x0000_s225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3554" name="Object 2" hidden="1">
              <a:extLst>
                <a:ext uri="{63B3BB69-23CF-44E3-9099-C40C66FF867C}">
                  <a14:compatExt spid="_x0000_s235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200025</xdr:rowOff>
        </xdr:to>
        <xdr:sp macro="" textlink="">
          <xdr:nvSpPr>
            <xdr:cNvPr id="24577" name="Object 1" hidden="1">
              <a:extLst>
                <a:ext uri="{63B3BB69-23CF-44E3-9099-C40C66FF867C}">
                  <a14:compatExt spid="_x0000_s245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4578" name="Object 2" hidden="1">
              <a:extLst>
                <a:ext uri="{63B3BB69-23CF-44E3-9099-C40C66FF867C}">
                  <a14:compatExt spid="_x0000_s245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200025</xdr:rowOff>
        </xdr:to>
        <xdr:sp macro="" textlink="">
          <xdr:nvSpPr>
            <xdr:cNvPr id="25601" name="Object 1" hidden="1">
              <a:extLst>
                <a:ext uri="{63B3BB69-23CF-44E3-9099-C40C66FF867C}">
                  <a14:compatExt spid="_x0000_s256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5602" name="Object 2" hidden="1">
              <a:extLst>
                <a:ext uri="{63B3BB69-23CF-44E3-9099-C40C66FF867C}">
                  <a14:compatExt spid="_x0000_s256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219075</xdr:rowOff>
        </xdr:to>
        <xdr:sp macro="" textlink="">
          <xdr:nvSpPr>
            <xdr:cNvPr id="26625" name="Object 1" hidden="1">
              <a:extLst>
                <a:ext uri="{63B3BB69-23CF-44E3-9099-C40C66FF867C}">
                  <a14:compatExt spid="_x0000_s266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6626" name="Object 2" hidden="1">
              <a:extLst>
                <a:ext uri="{63B3BB69-23CF-44E3-9099-C40C66FF867C}">
                  <a14:compatExt spid="_x0000_s266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2.emf"/><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oleObject" Target="../embeddings/oleObject20.bin"/><Relationship Id="rId5" Type="http://schemas.openxmlformats.org/officeDocument/2006/relationships/image" Target="../media/image1.emf"/><Relationship Id="rId4" Type="http://schemas.openxmlformats.org/officeDocument/2006/relationships/oleObject" Target="../embeddings/oleObject1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emf"/><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oleObject" Target="../embeddings/oleObject22.bin"/><Relationship Id="rId5" Type="http://schemas.openxmlformats.org/officeDocument/2006/relationships/image" Target="../media/image1.emf"/><Relationship Id="rId4" Type="http://schemas.openxmlformats.org/officeDocument/2006/relationships/oleObject" Target="../embeddings/oleObject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10.bin"/><Relationship Id="rId5" Type="http://schemas.openxmlformats.org/officeDocument/2006/relationships/image" Target="../media/image1.emf"/><Relationship Id="rId4" Type="http://schemas.openxmlformats.org/officeDocument/2006/relationships/oleObject" Target="../embeddings/oleObject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2.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12.bin"/><Relationship Id="rId5" Type="http://schemas.openxmlformats.org/officeDocument/2006/relationships/image" Target="../media/image1.emf"/><Relationship Id="rId4" Type="http://schemas.openxmlformats.org/officeDocument/2006/relationships/oleObject" Target="../embeddings/oleObject1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2.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14.bin"/><Relationship Id="rId5" Type="http://schemas.openxmlformats.org/officeDocument/2006/relationships/image" Target="../media/image1.emf"/><Relationship Id="rId4" Type="http://schemas.openxmlformats.org/officeDocument/2006/relationships/oleObject" Target="../embeddings/oleObject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2.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16.bin"/><Relationship Id="rId5" Type="http://schemas.openxmlformats.org/officeDocument/2006/relationships/image" Target="../media/image1.emf"/><Relationship Id="rId4" Type="http://schemas.openxmlformats.org/officeDocument/2006/relationships/oleObject" Target="../embeddings/oleObject1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oleObject" Target="../embeddings/oleObject18.bin"/><Relationship Id="rId5" Type="http://schemas.openxmlformats.org/officeDocument/2006/relationships/image" Target="../media/image1.emf"/><Relationship Id="rId4" Type="http://schemas.openxmlformats.org/officeDocument/2006/relationships/oleObject" Target="../embeddings/oleObject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Y62"/>
  <sheetViews>
    <sheetView tabSelected="1" workbookViewId="0">
      <selection activeCell="A19" sqref="A19"/>
    </sheetView>
  </sheetViews>
  <sheetFormatPr defaultColWidth="9.140625" defaultRowHeight="15.75" x14ac:dyDescent="0.25"/>
  <cols>
    <col min="1" max="1" width="9.140625" style="2" customWidth="1"/>
    <col min="2" max="2" width="9.140625" style="10"/>
    <col min="3" max="3" width="5.7109375" style="10"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6.7109375" style="2" customWidth="1"/>
    <col min="20" max="20" width="0.85546875" style="2" customWidth="1"/>
    <col min="21" max="21" width="8" style="2" customWidth="1"/>
    <col min="22" max="22" width="7.140625" style="2" customWidth="1"/>
    <col min="23" max="23" width="7.7109375" style="2" customWidth="1"/>
    <col min="24" max="24" width="16.5703125" style="2" customWidth="1"/>
    <col min="25" max="25" width="16.5703125" style="2" hidden="1" customWidth="1"/>
    <col min="26" max="26" width="15.28515625" style="2" hidden="1" customWidth="1"/>
    <col min="27" max="27" width="16.5703125" style="2" hidden="1" customWidth="1"/>
    <col min="28" max="28" width="10.42578125" style="2" hidden="1" customWidth="1"/>
    <col min="29" max="29" width="9.7109375" style="2" hidden="1" customWidth="1"/>
    <col min="30" max="30" width="9" style="2" hidden="1" customWidth="1"/>
    <col min="31" max="31" width="7.7109375" style="2" hidden="1" customWidth="1"/>
    <col min="32" max="32" width="10.28515625" style="2" hidden="1" customWidth="1"/>
    <col min="33" max="33" width="9.7109375" style="2" hidden="1" customWidth="1"/>
    <col min="34" max="34" width="11" style="2" hidden="1" customWidth="1"/>
    <col min="35" max="35" width="14.7109375" style="2" hidden="1" customWidth="1"/>
    <col min="36" max="36" width="11.42578125" style="2" hidden="1" customWidth="1"/>
    <col min="37" max="37" width="11.28515625" style="2" hidden="1" customWidth="1"/>
    <col min="38" max="38" width="11.42578125" style="2" hidden="1" customWidth="1"/>
    <col min="39" max="39" width="12.28515625" style="2" hidden="1" customWidth="1"/>
    <col min="40" max="40" width="9.85546875" style="2" hidden="1" customWidth="1"/>
    <col min="41" max="41" width="14.42578125" style="2" hidden="1" customWidth="1"/>
    <col min="42" max="42" width="8.140625" style="2" hidden="1" customWidth="1"/>
    <col min="43" max="43" width="6.7109375" style="2" hidden="1" customWidth="1"/>
    <col min="44" max="44" width="8.7109375" style="2" hidden="1" customWidth="1"/>
    <col min="45" max="45" width="8.42578125" style="2" hidden="1" customWidth="1"/>
    <col min="46" max="46" width="11.85546875" style="2" hidden="1" customWidth="1"/>
    <col min="47" max="47" width="9.85546875" style="2" hidden="1" customWidth="1"/>
    <col min="48" max="48" width="9.42578125" style="2" hidden="1" customWidth="1"/>
    <col min="49" max="49" width="10" style="2" hidden="1" customWidth="1"/>
    <col min="50" max="50" width="14.7109375" style="2" hidden="1" customWidth="1"/>
    <col min="51" max="51" width="13.42578125" style="2" hidden="1" customWidth="1"/>
    <col min="52" max="52" width="13.28515625" style="2" hidden="1" customWidth="1"/>
    <col min="53" max="53" width="11.85546875" style="2" hidden="1" customWidth="1"/>
    <col min="54" max="54" width="8.5703125" style="2" hidden="1" customWidth="1"/>
    <col min="55" max="55" width="10.140625" style="2" hidden="1" customWidth="1"/>
    <col min="56" max="57" width="8.7109375" style="2" hidden="1" customWidth="1"/>
    <col min="58" max="58" width="8.140625" style="2" hidden="1" customWidth="1"/>
    <col min="59" max="59" width="11.28515625" style="2" hidden="1" customWidth="1"/>
    <col min="60" max="63" width="6.7109375" style="2" hidden="1" customWidth="1"/>
    <col min="64" max="64" width="8.42578125" style="2" hidden="1" customWidth="1"/>
    <col min="65" max="65" width="3.7109375" style="2" hidden="1" customWidth="1"/>
    <col min="66" max="66" width="5.140625" style="2" hidden="1" customWidth="1"/>
    <col min="67" max="67" width="8.7109375" style="2" hidden="1" customWidth="1"/>
    <col min="68" max="68" width="7.28515625" style="2" hidden="1" customWidth="1"/>
    <col min="69" max="69" width="9.28515625" style="2" hidden="1" customWidth="1"/>
    <col min="70" max="70" width="5.85546875" style="2" hidden="1" customWidth="1"/>
    <col min="71" max="71" width="5" style="2" hidden="1" customWidth="1"/>
    <col min="72" max="72" width="5.85546875" style="2" hidden="1" customWidth="1"/>
    <col min="73" max="73" width="8.42578125" style="2" hidden="1" customWidth="1"/>
    <col min="74" max="74" width="5.28515625" style="2" hidden="1" customWidth="1"/>
    <col min="75" max="75" width="6" style="2" hidden="1" customWidth="1"/>
    <col min="76" max="76" width="9.7109375" style="2" hidden="1" customWidth="1"/>
    <col min="77" max="77" width="4.85546875" style="2" hidden="1" customWidth="1"/>
    <col min="78" max="78" width="7.140625" style="2" hidden="1" customWidth="1"/>
    <col min="79" max="79" width="6.140625" style="2" hidden="1" customWidth="1"/>
    <col min="80" max="80" width="6.5703125" style="2" hidden="1" customWidth="1"/>
    <col min="81" max="81" width="6.7109375" style="2" hidden="1" customWidth="1"/>
    <col min="82" max="82" width="6.28515625" style="2" hidden="1" customWidth="1"/>
    <col min="83" max="83" width="9" style="2" hidden="1" customWidth="1"/>
    <col min="84" max="84" width="7.140625" style="2" hidden="1" customWidth="1"/>
    <col min="85" max="85" width="6.42578125" style="2" hidden="1" customWidth="1"/>
    <col min="86" max="86" width="5.85546875" style="2" hidden="1" customWidth="1"/>
    <col min="87" max="87" width="6.28515625" style="2" hidden="1" customWidth="1"/>
    <col min="88" max="88" width="5.85546875" style="2" hidden="1" customWidth="1"/>
    <col min="89" max="90" width="6.85546875" style="2" hidden="1" customWidth="1"/>
    <col min="91" max="91" width="9" style="2" hidden="1" customWidth="1"/>
    <col min="92" max="92" width="9.85546875" style="2" hidden="1" customWidth="1"/>
    <col min="93" max="93" width="8.42578125" style="2" hidden="1" customWidth="1"/>
    <col min="94" max="94" width="6.28515625" style="2" hidden="1" customWidth="1"/>
    <col min="95" max="95" width="31.42578125" style="2" hidden="1" customWidth="1"/>
    <col min="96" max="96" width="37.85546875" style="2" hidden="1" customWidth="1"/>
    <col min="97" max="97" width="44.85546875" style="2" hidden="1" customWidth="1"/>
    <col min="98" max="98" width="41" style="2" hidden="1" customWidth="1"/>
    <col min="99" max="99" width="49" style="2" hidden="1" customWidth="1"/>
    <col min="100" max="100" width="42.140625" style="2" hidden="1" customWidth="1"/>
    <col min="101" max="101" width="44.7109375" style="2" hidden="1" customWidth="1"/>
    <col min="102" max="102" width="40.7109375" style="2" hidden="1" customWidth="1"/>
    <col min="103" max="103" width="41.28515625" style="2" hidden="1" customWidth="1"/>
    <col min="104" max="16384" width="9.140625" style="2"/>
  </cols>
  <sheetData>
    <row r="1" spans="1:35" s="1" customFormat="1" ht="12" customHeight="1" thickBot="1" x14ac:dyDescent="0.3">
      <c r="A1" s="182"/>
      <c r="B1" s="135" t="s">
        <v>185</v>
      </c>
      <c r="C1" s="134"/>
      <c r="D1" s="134"/>
      <c r="E1" s="134"/>
      <c r="F1" s="134"/>
      <c r="G1" s="134"/>
      <c r="H1" s="134"/>
      <c r="I1" s="134"/>
      <c r="J1" s="134"/>
      <c r="K1" s="134"/>
      <c r="L1" s="134"/>
      <c r="M1" s="134"/>
      <c r="N1" s="195"/>
      <c r="O1" s="195"/>
      <c r="P1" s="248" t="s">
        <v>176</v>
      </c>
      <c r="Q1" s="249"/>
      <c r="R1" s="249"/>
      <c r="S1" s="249"/>
      <c r="T1" s="250"/>
      <c r="U1" s="254" t="s">
        <v>135</v>
      </c>
      <c r="V1" s="255"/>
      <c r="W1" s="255"/>
      <c r="X1" s="256"/>
      <c r="Y1" s="117"/>
      <c r="Z1" s="94"/>
      <c r="AA1" s="94"/>
      <c r="AB1" s="16"/>
      <c r="AC1" s="16"/>
      <c r="AD1" s="16"/>
      <c r="AE1" s="16"/>
    </row>
    <row r="2" spans="1:35" s="1" customFormat="1" ht="12.95" customHeight="1" thickBot="1" x14ac:dyDescent="0.3">
      <c r="A2" s="182"/>
      <c r="B2" s="134" t="s">
        <v>0</v>
      </c>
      <c r="C2" s="134"/>
      <c r="D2" s="134"/>
      <c r="E2" s="134"/>
      <c r="F2" s="134"/>
      <c r="G2" s="134"/>
      <c r="H2" s="134"/>
      <c r="I2" s="134"/>
      <c r="J2" s="134"/>
      <c r="K2" s="134"/>
      <c r="L2" s="134"/>
      <c r="M2" s="134"/>
      <c r="N2" s="195"/>
      <c r="O2" s="195"/>
      <c r="P2" s="251"/>
      <c r="Q2" s="252"/>
      <c r="R2" s="252"/>
      <c r="S2" s="252"/>
      <c r="T2" s="253"/>
      <c r="U2" s="242" t="s">
        <v>144</v>
      </c>
      <c r="V2" s="243"/>
      <c r="W2" s="243"/>
      <c r="X2" s="244"/>
      <c r="Y2" s="116"/>
      <c r="Z2" s="87"/>
      <c r="AA2" s="87"/>
      <c r="AB2" s="16"/>
      <c r="AC2" s="16"/>
      <c r="AD2" s="16"/>
      <c r="AE2" s="16"/>
    </row>
    <row r="3" spans="1:35" s="1" customFormat="1" ht="12.95" customHeight="1" x14ac:dyDescent="0.25">
      <c r="A3" s="182"/>
      <c r="B3" s="134"/>
      <c r="C3" s="134"/>
      <c r="D3" s="134"/>
      <c r="E3" s="134"/>
      <c r="F3" s="134"/>
      <c r="G3" s="134"/>
      <c r="H3" s="134"/>
      <c r="I3" s="134"/>
      <c r="J3" s="134"/>
      <c r="K3" s="134"/>
      <c r="L3" s="134"/>
      <c r="M3" s="134"/>
      <c r="N3" s="195"/>
      <c r="O3" s="195"/>
      <c r="P3" s="187" t="s">
        <v>119</v>
      </c>
      <c r="Q3" s="188"/>
      <c r="R3" s="188"/>
      <c r="S3" s="188"/>
      <c r="T3" s="189"/>
      <c r="U3" s="235"/>
      <c r="V3" s="235"/>
      <c r="W3" s="235"/>
      <c r="X3" s="236"/>
      <c r="Y3" s="116"/>
      <c r="Z3" s="87"/>
      <c r="AA3" s="87"/>
      <c r="AB3" s="16"/>
      <c r="AC3" s="16"/>
      <c r="AD3" s="16"/>
      <c r="AE3" s="16"/>
    </row>
    <row r="4" spans="1:35" s="1" customFormat="1" ht="15" customHeight="1" thickBot="1" x14ac:dyDescent="0.3">
      <c r="A4" s="182"/>
      <c r="B4" s="182"/>
      <c r="C4" s="182"/>
      <c r="D4" s="216" t="s">
        <v>1</v>
      </c>
      <c r="E4" s="216"/>
      <c r="F4" s="216"/>
      <c r="G4" s="216"/>
      <c r="H4" s="216"/>
      <c r="I4" s="216"/>
      <c r="J4" s="216"/>
      <c r="K4" s="216"/>
      <c r="L4" s="195"/>
      <c r="M4" s="195"/>
      <c r="N4" s="195"/>
      <c r="O4" s="195"/>
      <c r="P4" s="190"/>
      <c r="Q4" s="191"/>
      <c r="R4" s="191"/>
      <c r="S4" s="191"/>
      <c r="T4" s="192"/>
      <c r="U4" s="235"/>
      <c r="V4" s="235"/>
      <c r="W4" s="235"/>
      <c r="X4" s="236"/>
      <c r="Y4" s="116"/>
      <c r="Z4" s="87"/>
      <c r="AA4" s="87"/>
      <c r="AB4" s="17"/>
      <c r="AC4" s="17"/>
      <c r="AD4" s="17"/>
      <c r="AE4" s="17"/>
    </row>
    <row r="5" spans="1:35" s="1" customFormat="1" ht="10.5" customHeight="1" x14ac:dyDescent="0.25">
      <c r="A5" s="182"/>
      <c r="B5" s="182"/>
      <c r="C5" s="182"/>
      <c r="D5" s="182"/>
      <c r="E5" s="182"/>
      <c r="F5" s="182"/>
      <c r="G5" s="182"/>
      <c r="H5" s="182"/>
      <c r="I5" s="182"/>
      <c r="J5" s="182"/>
      <c r="K5" s="182"/>
      <c r="L5" s="182"/>
      <c r="M5" s="182"/>
      <c r="N5" s="182"/>
      <c r="O5" s="195"/>
      <c r="P5" s="245" t="str">
        <f>IF(E6="", "Department can not be left blank", "")</f>
        <v/>
      </c>
      <c r="Q5" s="246"/>
      <c r="R5" s="246"/>
      <c r="S5" s="246"/>
      <c r="T5" s="247"/>
      <c r="U5" s="235"/>
      <c r="V5" s="235"/>
      <c r="W5" s="235"/>
      <c r="X5" s="236"/>
      <c r="Y5" s="116"/>
      <c r="Z5" s="87"/>
      <c r="AA5" s="87"/>
      <c r="AB5" s="18"/>
      <c r="AC5" s="18"/>
      <c r="AD5" s="18"/>
      <c r="AE5" s="18"/>
      <c r="AH5" s="1">
        <f t="shared" ref="AH5:AH15" si="0">IF(P5&lt;&gt;"",1,0)</f>
        <v>0</v>
      </c>
    </row>
    <row r="6" spans="1:35" s="1" customFormat="1" ht="20.100000000000001" customHeight="1" x14ac:dyDescent="0.25">
      <c r="A6" s="198" t="s">
        <v>132</v>
      </c>
      <c r="B6" s="218"/>
      <c r="C6" s="218"/>
      <c r="D6" s="218"/>
      <c r="E6" s="217" t="s">
        <v>141</v>
      </c>
      <c r="F6" s="217"/>
      <c r="G6" s="217"/>
      <c r="H6" s="217"/>
      <c r="I6" s="217"/>
      <c r="J6" s="217"/>
      <c r="K6" s="217"/>
      <c r="L6" s="217"/>
      <c r="M6" s="217"/>
      <c r="N6" s="217"/>
      <c r="O6" s="195"/>
      <c r="P6" s="199" t="str">
        <f>IF(C7="", "Program can not be left blank", "")</f>
        <v/>
      </c>
      <c r="Q6" s="200"/>
      <c r="R6" s="200"/>
      <c r="S6" s="200"/>
      <c r="T6" s="201"/>
      <c r="U6" s="233" t="s">
        <v>177</v>
      </c>
      <c r="V6" s="233"/>
      <c r="W6" s="233"/>
      <c r="X6" s="234"/>
      <c r="Y6" s="115"/>
      <c r="Z6" s="86"/>
      <c r="AA6" s="86"/>
      <c r="AB6" s="18"/>
      <c r="AC6" s="18"/>
      <c r="AD6" s="18"/>
      <c r="AE6" s="18"/>
      <c r="AH6" s="25">
        <f t="shared" si="0"/>
        <v>0</v>
      </c>
      <c r="AI6" s="42" t="str">
        <f>LEFT(E6,FIND(" ",E6))</f>
        <v xml:space="preserve">City </v>
      </c>
    </row>
    <row r="7" spans="1:35" s="1" customFormat="1" ht="20.100000000000001" customHeight="1" x14ac:dyDescent="0.25">
      <c r="A7" s="198" t="s">
        <v>133</v>
      </c>
      <c r="B7" s="198"/>
      <c r="C7" s="226" t="str">
        <f>IF(E6="Architecture ","B.ARCH",IF(E6="City &amp; Regional Planning","B.CRP","B.E"))</f>
        <v>B.CRP</v>
      </c>
      <c r="D7" s="226"/>
      <c r="E7" s="226"/>
      <c r="F7" s="226"/>
      <c r="G7" s="226"/>
      <c r="H7" s="226"/>
      <c r="I7" s="226"/>
      <c r="J7" s="226"/>
      <c r="K7" s="226"/>
      <c r="L7" s="226"/>
      <c r="M7" s="226"/>
      <c r="N7" s="226"/>
      <c r="O7" s="195"/>
      <c r="P7" s="199" t="str">
        <f>IF(B8="", "Semester can not be left blank", "")</f>
        <v/>
      </c>
      <c r="Q7" s="200"/>
      <c r="R7" s="200"/>
      <c r="S7" s="200"/>
      <c r="T7" s="201"/>
      <c r="U7" s="233"/>
      <c r="V7" s="233"/>
      <c r="W7" s="233"/>
      <c r="X7" s="234"/>
      <c r="Y7" s="115"/>
      <c r="Z7" s="86"/>
      <c r="AA7" s="86"/>
      <c r="AB7" s="18"/>
      <c r="AC7" s="18"/>
      <c r="AD7" s="18"/>
      <c r="AE7" s="18"/>
      <c r="AH7" s="25">
        <f t="shared" si="0"/>
        <v>0</v>
      </c>
    </row>
    <row r="8" spans="1:35" s="1" customFormat="1" ht="20.100000000000001" customHeight="1" x14ac:dyDescent="0.25">
      <c r="A8" s="37" t="s">
        <v>2</v>
      </c>
      <c r="B8" s="50" t="s">
        <v>21</v>
      </c>
      <c r="C8" s="120" t="s">
        <v>3</v>
      </c>
      <c r="D8" s="40" t="str">
        <f>IF(OR(C7="B.E",C7="B.ARCH", C7="B.CRP"),IF(OR(B8="First",B8="Second"),"First",IF(OR(B8="Third",B8="Fourth"),"Second",IF(OR(B8="Fifth",B8="Sixth"),"Third",IF(C7="B.ARCH",IF(OR(B8="Seventh",B8="Eighth"),"Fourth",IF(OR(B8="Ninth",B8="Tenth"),"Final","Final")),"Final")))))</f>
        <v>First</v>
      </c>
      <c r="E8" s="196" t="s">
        <v>4</v>
      </c>
      <c r="F8" s="196"/>
      <c r="G8" s="225" t="s">
        <v>241</v>
      </c>
      <c r="H8" s="225"/>
      <c r="I8" s="219" t="s">
        <v>23</v>
      </c>
      <c r="J8" s="219"/>
      <c r="K8" s="219"/>
      <c r="L8" s="219"/>
      <c r="M8" s="203" t="s">
        <v>262</v>
      </c>
      <c r="N8" s="203"/>
      <c r="O8" s="195"/>
      <c r="P8" s="199" t="str">
        <f>IF(M8="", "Year can not be left blank", "")</f>
        <v/>
      </c>
      <c r="Q8" s="200"/>
      <c r="R8" s="200"/>
      <c r="S8" s="200"/>
      <c r="T8" s="201"/>
      <c r="U8" s="233"/>
      <c r="V8" s="233"/>
      <c r="W8" s="233"/>
      <c r="X8" s="234"/>
      <c r="Y8" s="115"/>
      <c r="Z8" s="86"/>
      <c r="AA8" s="86"/>
      <c r="AB8" s="18"/>
      <c r="AC8" s="18"/>
      <c r="AD8" s="18"/>
      <c r="AE8" s="18"/>
      <c r="AH8" s="25">
        <f t="shared" si="0"/>
        <v>0</v>
      </c>
    </row>
    <row r="9" spans="1:35" s="1" customFormat="1" ht="20.100000000000001" customHeight="1" x14ac:dyDescent="0.25">
      <c r="A9" s="38" t="s">
        <v>5</v>
      </c>
      <c r="B9" s="217" t="s">
        <v>172</v>
      </c>
      <c r="C9" s="217"/>
      <c r="D9" s="217"/>
      <c r="E9" s="217"/>
      <c r="F9" s="217"/>
      <c r="G9" s="217"/>
      <c r="H9" s="217"/>
      <c r="I9" s="217"/>
      <c r="J9" s="217"/>
      <c r="K9" s="196" t="s">
        <v>6</v>
      </c>
      <c r="L9" s="196"/>
      <c r="M9" s="196"/>
      <c r="N9" s="52" t="s">
        <v>263</v>
      </c>
      <c r="O9" s="195"/>
      <c r="P9" s="199" t="str">
        <f>IF(G8="", "Batch can not be left blank", "")</f>
        <v/>
      </c>
      <c r="Q9" s="200"/>
      <c r="R9" s="200"/>
      <c r="S9" s="200"/>
      <c r="T9" s="201"/>
      <c r="U9" s="233"/>
      <c r="V9" s="233"/>
      <c r="W9" s="233"/>
      <c r="X9" s="234"/>
      <c r="Y9" s="115"/>
      <c r="Z9" s="86"/>
      <c r="AA9" s="86"/>
      <c r="AB9" s="18"/>
      <c r="AC9" s="18"/>
      <c r="AD9" s="18"/>
      <c r="AE9" s="18"/>
      <c r="AH9" s="25">
        <f t="shared" si="0"/>
        <v>0</v>
      </c>
    </row>
    <row r="10" spans="1:35" s="1" customFormat="1" ht="20.100000000000001" customHeight="1" x14ac:dyDescent="0.25">
      <c r="A10" s="198" t="s">
        <v>19</v>
      </c>
      <c r="B10" s="198"/>
      <c r="C10" s="198"/>
      <c r="D10" s="198"/>
      <c r="E10" s="217" t="s">
        <v>213</v>
      </c>
      <c r="F10" s="217"/>
      <c r="G10" s="217"/>
      <c r="H10" s="217"/>
      <c r="I10" s="217"/>
      <c r="J10" s="217"/>
      <c r="K10" s="217"/>
      <c r="L10" s="217"/>
      <c r="M10" s="217"/>
      <c r="N10" s="217"/>
      <c r="O10" s="195"/>
      <c r="P10" s="199" t="str">
        <f>IF(I8="", "Examination can not be left blank", "")</f>
        <v/>
      </c>
      <c r="Q10" s="200"/>
      <c r="R10" s="200"/>
      <c r="S10" s="200"/>
      <c r="T10" s="201"/>
      <c r="U10" s="233"/>
      <c r="V10" s="233"/>
      <c r="W10" s="233"/>
      <c r="X10" s="234"/>
      <c r="Y10" s="115"/>
      <c r="Z10" s="86"/>
      <c r="AA10" s="86"/>
      <c r="AB10" s="18"/>
      <c r="AC10" s="18"/>
      <c r="AD10" s="18"/>
      <c r="AE10" s="18"/>
      <c r="AH10" s="25">
        <f t="shared" si="0"/>
        <v>0</v>
      </c>
    </row>
    <row r="11" spans="1:35" s="3" customFormat="1" ht="9.9499999999999993" customHeight="1" x14ac:dyDescent="0.25">
      <c r="A11" s="204"/>
      <c r="B11" s="204"/>
      <c r="C11" s="204"/>
      <c r="D11" s="194"/>
      <c r="E11" s="194"/>
      <c r="F11" s="194"/>
      <c r="G11" s="194"/>
      <c r="H11" s="194"/>
      <c r="I11" s="194"/>
      <c r="J11" s="194"/>
      <c r="K11" s="194"/>
      <c r="L11" s="204"/>
      <c r="M11" s="204"/>
      <c r="N11" s="204"/>
      <c r="O11" s="195"/>
      <c r="P11" s="199" t="str">
        <f>IF(M8="", "Exam Month can not be left blank", "")</f>
        <v/>
      </c>
      <c r="Q11" s="200"/>
      <c r="R11" s="200"/>
      <c r="S11" s="200"/>
      <c r="T11" s="201"/>
      <c r="U11" s="233"/>
      <c r="V11" s="233"/>
      <c r="W11" s="233"/>
      <c r="X11" s="234"/>
      <c r="Y11" s="115"/>
      <c r="Z11" s="86"/>
      <c r="AA11" s="86"/>
      <c r="AB11" s="18"/>
      <c r="AC11" s="18"/>
      <c r="AD11" s="18"/>
      <c r="AE11" s="18"/>
      <c r="AH11" s="25">
        <f t="shared" si="0"/>
        <v>0</v>
      </c>
    </row>
    <row r="12" spans="1:35" s="1" customFormat="1" ht="18" customHeight="1" x14ac:dyDescent="0.25">
      <c r="A12" s="193" t="s">
        <v>7</v>
      </c>
      <c r="B12" s="193" t="s">
        <v>8</v>
      </c>
      <c r="C12" s="193"/>
      <c r="D12" s="197" t="s">
        <v>9</v>
      </c>
      <c r="E12" s="197"/>
      <c r="F12" s="197"/>
      <c r="G12" s="197"/>
      <c r="H12" s="197"/>
      <c r="I12" s="197"/>
      <c r="J12" s="197"/>
      <c r="K12" s="197"/>
      <c r="L12" s="197"/>
      <c r="M12" s="197"/>
      <c r="N12" s="197"/>
      <c r="O12" s="195"/>
      <c r="P12" s="199" t="str">
        <f>IF(B9="", "Subject can not be left blank", "")</f>
        <v/>
      </c>
      <c r="Q12" s="200"/>
      <c r="R12" s="200"/>
      <c r="S12" s="200"/>
      <c r="T12" s="201"/>
      <c r="U12" s="233"/>
      <c r="V12" s="233"/>
      <c r="W12" s="233"/>
      <c r="X12" s="234"/>
      <c r="Y12" s="115"/>
      <c r="Z12" s="86"/>
      <c r="AA12" s="86"/>
      <c r="AB12" s="18"/>
      <c r="AC12" s="18"/>
      <c r="AD12" s="18"/>
      <c r="AE12" s="18"/>
      <c r="AH12" s="25">
        <f t="shared" si="0"/>
        <v>0</v>
      </c>
    </row>
    <row r="13" spans="1:35" s="1" customFormat="1" ht="18" customHeight="1" x14ac:dyDescent="0.25">
      <c r="A13" s="193"/>
      <c r="B13" s="193"/>
      <c r="C13" s="193"/>
      <c r="D13" s="197"/>
      <c r="E13" s="197"/>
      <c r="F13" s="197"/>
      <c r="G13" s="197"/>
      <c r="H13" s="197"/>
      <c r="I13" s="197"/>
      <c r="J13" s="197"/>
      <c r="K13" s="197"/>
      <c r="L13" s="197"/>
      <c r="M13" s="197"/>
      <c r="N13" s="197"/>
      <c r="O13" s="195"/>
      <c r="P13" s="199" t="str">
        <f>IF(N9="", "Date of Conduct can not be left blank", "")</f>
        <v/>
      </c>
      <c r="Q13" s="200"/>
      <c r="R13" s="200"/>
      <c r="S13" s="200"/>
      <c r="T13" s="201"/>
      <c r="U13" s="235" t="s">
        <v>170</v>
      </c>
      <c r="V13" s="235"/>
      <c r="W13" s="235"/>
      <c r="X13" s="236"/>
      <c r="Y13" s="116"/>
      <c r="Z13" s="87"/>
      <c r="AA13" s="87"/>
      <c r="AB13" s="18"/>
      <c r="AC13" s="18"/>
      <c r="AD13" s="18"/>
      <c r="AE13" s="18"/>
      <c r="AH13" s="25">
        <f t="shared" si="0"/>
        <v>0</v>
      </c>
    </row>
    <row r="14" spans="1:35" s="1" customFormat="1" ht="18" customHeight="1" x14ac:dyDescent="0.25">
      <c r="A14" s="193"/>
      <c r="B14" s="193"/>
      <c r="C14" s="193"/>
      <c r="D14" s="197" t="s">
        <v>191</v>
      </c>
      <c r="E14" s="197"/>
      <c r="F14" s="197" t="s">
        <v>190</v>
      </c>
      <c r="G14" s="197"/>
      <c r="H14" s="197" t="s">
        <v>11</v>
      </c>
      <c r="I14" s="197"/>
      <c r="J14" s="197" t="s">
        <v>12</v>
      </c>
      <c r="K14" s="197"/>
      <c r="L14" s="197" t="s">
        <v>14</v>
      </c>
      <c r="M14" s="197"/>
      <c r="N14" s="193" t="s">
        <v>15</v>
      </c>
      <c r="O14" s="195"/>
      <c r="P14" s="199" t="str">
        <f>IF(E10="", "Name of Internal Examiner can not be left blank", "")</f>
        <v/>
      </c>
      <c r="Q14" s="200"/>
      <c r="R14" s="200"/>
      <c r="S14" s="200"/>
      <c r="T14" s="201"/>
      <c r="U14" s="235"/>
      <c r="V14" s="235"/>
      <c r="W14" s="235"/>
      <c r="X14" s="236"/>
      <c r="Y14" s="116"/>
      <c r="Z14" s="87"/>
      <c r="AA14" s="87"/>
      <c r="AB14" s="18"/>
      <c r="AC14" s="18"/>
      <c r="AD14" s="18"/>
      <c r="AE14" s="18"/>
      <c r="AH14" s="25">
        <f t="shared" si="0"/>
        <v>0</v>
      </c>
    </row>
    <row r="15" spans="1:35" s="1" customFormat="1" ht="18" customHeight="1" thickBot="1" x14ac:dyDescent="0.3">
      <c r="A15" s="193"/>
      <c r="B15" s="193"/>
      <c r="C15" s="193"/>
      <c r="D15" s="197"/>
      <c r="E15" s="197"/>
      <c r="F15" s="197"/>
      <c r="G15" s="197"/>
      <c r="H15" s="197"/>
      <c r="I15" s="197"/>
      <c r="J15" s="197"/>
      <c r="K15" s="197"/>
      <c r="L15" s="197"/>
      <c r="M15" s="197"/>
      <c r="N15" s="193"/>
      <c r="O15" s="195"/>
      <c r="P15" s="260" t="str">
        <f>IF(M17="", "Subject Total Marks can not be left blank", "")</f>
        <v/>
      </c>
      <c r="Q15" s="261"/>
      <c r="R15" s="261"/>
      <c r="S15" s="261"/>
      <c r="T15" s="262"/>
      <c r="U15" s="235"/>
      <c r="V15" s="235"/>
      <c r="W15" s="235"/>
      <c r="X15" s="236"/>
      <c r="Y15" s="116"/>
      <c r="Z15" s="87"/>
      <c r="AA15" s="87"/>
      <c r="AB15" s="18"/>
      <c r="AC15" s="18"/>
      <c r="AD15" s="18"/>
      <c r="AE15" s="18"/>
      <c r="AH15" s="25">
        <f t="shared" si="0"/>
        <v>0</v>
      </c>
    </row>
    <row r="16" spans="1:35" s="1" customFormat="1" ht="18" customHeight="1" thickBot="1" x14ac:dyDescent="0.3">
      <c r="A16" s="193"/>
      <c r="B16" s="193"/>
      <c r="C16" s="193"/>
      <c r="D16" s="202"/>
      <c r="E16" s="202"/>
      <c r="F16" s="202"/>
      <c r="G16" s="202"/>
      <c r="H16" s="202"/>
      <c r="I16" s="202"/>
      <c r="J16" s="202"/>
      <c r="K16" s="202"/>
      <c r="L16" s="202"/>
      <c r="M16" s="202"/>
      <c r="N16" s="193"/>
      <c r="O16" s="195"/>
      <c r="P16" s="265" t="s">
        <v>139</v>
      </c>
      <c r="Q16" s="265"/>
      <c r="R16" s="267">
        <f>SUM(AH5:AH15)</f>
        <v>0</v>
      </c>
      <c r="S16" s="268"/>
      <c r="T16" s="269"/>
      <c r="U16" s="237"/>
      <c r="V16" s="235"/>
      <c r="W16" s="235"/>
      <c r="X16" s="236"/>
      <c r="Y16" s="116"/>
      <c r="Z16" s="87"/>
      <c r="AA16" s="87"/>
      <c r="AB16" s="16"/>
      <c r="AC16" s="16"/>
      <c r="AD16" s="16"/>
      <c r="AE16" s="16"/>
    </row>
    <row r="17" spans="1:103" s="1" customFormat="1" ht="18" customHeight="1" thickBot="1" x14ac:dyDescent="0.3">
      <c r="A17" s="193"/>
      <c r="B17" s="193"/>
      <c r="C17" s="193"/>
      <c r="D17" s="7" t="s">
        <v>13</v>
      </c>
      <c r="E17" s="8">
        <f>ROUNDDOWN((15*M17)/100,0)</f>
        <v>7</v>
      </c>
      <c r="F17" s="7" t="s">
        <v>13</v>
      </c>
      <c r="G17" s="8">
        <f>ROUNDUP((15*M17)/100,0)</f>
        <v>8</v>
      </c>
      <c r="H17" s="7" t="s">
        <v>13</v>
      </c>
      <c r="I17" s="8">
        <f>(30*M17)/100</f>
        <v>15</v>
      </c>
      <c r="J17" s="44" t="s">
        <v>13</v>
      </c>
      <c r="K17" s="8">
        <f>(40*M17)/100</f>
        <v>20</v>
      </c>
      <c r="L17" s="7" t="s">
        <v>13</v>
      </c>
      <c r="M17" s="77">
        <v>50</v>
      </c>
      <c r="N17" s="193"/>
      <c r="O17" s="195"/>
      <c r="P17" s="26" t="s">
        <v>134</v>
      </c>
      <c r="Q17" s="137" t="s">
        <v>130</v>
      </c>
      <c r="R17" s="263"/>
      <c r="S17" s="264"/>
      <c r="T17" s="266" t="s">
        <v>131</v>
      </c>
      <c r="U17" s="263"/>
      <c r="V17" s="263"/>
      <c r="W17" s="263"/>
      <c r="X17" s="138"/>
      <c r="Y17" s="113"/>
      <c r="Z17" s="90"/>
      <c r="AA17" s="90"/>
      <c r="AB17" s="15"/>
      <c r="AC17" s="15"/>
      <c r="AD17" s="15"/>
      <c r="AE17" s="15"/>
    </row>
    <row r="18" spans="1:103" s="53" customFormat="1" ht="5.0999999999999996" customHeight="1" x14ac:dyDescent="0.25">
      <c r="A18" s="55"/>
      <c r="B18" s="238"/>
      <c r="C18" s="239"/>
      <c r="D18" s="222"/>
      <c r="E18" s="223"/>
      <c r="F18" s="222" t="s">
        <v>142</v>
      </c>
      <c r="G18" s="223"/>
      <c r="H18" s="222" t="s">
        <v>142</v>
      </c>
      <c r="I18" s="223"/>
      <c r="J18" s="224" t="s">
        <v>142</v>
      </c>
      <c r="K18" s="224"/>
      <c r="L18" s="240"/>
      <c r="M18" s="241"/>
      <c r="N18" s="55"/>
      <c r="O18" s="195"/>
      <c r="P18" s="56"/>
      <c r="Q18" s="270"/>
      <c r="R18" s="258"/>
      <c r="S18" s="259"/>
      <c r="T18" s="257"/>
      <c r="U18" s="258"/>
      <c r="V18" s="258"/>
      <c r="W18" s="258"/>
      <c r="X18" s="259"/>
      <c r="Y18" s="113"/>
      <c r="Z18" s="90"/>
      <c r="AA18" s="90"/>
      <c r="AB18" s="54"/>
      <c r="AC18" s="54"/>
      <c r="AD18" s="54"/>
      <c r="AE18" s="54"/>
    </row>
    <row r="19" spans="1:103" s="1"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1" t="b">
        <f>IF(ISNUMBER(A19)&lt;&gt;"",AND(ISNUMBER(INT(MID(A19,1,3))),MID(A19,4,1)="",MID(A19,1,1)&lt;&gt;"0"))</f>
        <v>0</v>
      </c>
      <c r="AG19" s="23" t="str">
        <f>IF(AF19=TRUE,"OK","S# INCORRECT")</f>
        <v>S# INCORRECT</v>
      </c>
      <c r="BO19" s="63" t="str">
        <f t="shared" ref="BO19:BO38" si="1">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 t="shared" ref="BZ19:BZ38" si="2">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IF(CQ19="NO", "NO","OK")</f>
        <v>NO</v>
      </c>
      <c r="CS19" s="67" t="str">
        <f>IF(CQ19="INCORRECT", "INCORRECT","OK")</f>
        <v>OK</v>
      </c>
      <c r="CT19" s="63"/>
      <c r="CU19" s="63"/>
      <c r="CV19" s="63"/>
      <c r="CW19" s="63"/>
      <c r="CX19" s="66" t="str">
        <f>IF(CS19="OK", "SEQUENCE CORRECT", "SEQUENCE INCORRECT")</f>
        <v>SEQUENCE CORRECT</v>
      </c>
      <c r="CY19" s="68" t="str">
        <f>"0"</f>
        <v>0</v>
      </c>
    </row>
    <row r="20" spans="1:103" s="1" customFormat="1" ht="18.95" customHeight="1" thickBot="1" x14ac:dyDescent="0.3">
      <c r="A20" s="51"/>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3">IF(A20&lt;&gt;"",IF(CX20="SEQUENCE CORRECT",IF(OR(T(AB20)="OK",T(Z20)="oKK",T(Y20)="oKK",T(AA20)="oKK",T(AC20)="oOk",T(AD20)="Okk", AE20="ok"),"OK","FORMAT INCORRECT"),"SEQUENCE INCORRECT"),"")</f>
        <v/>
      </c>
      <c r="Q20" s="185"/>
      <c r="R20" s="186"/>
      <c r="S20" s="186"/>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4" t="b">
        <f t="shared" ref="AF20:AF38" si="4">IF(AND(ISNUMBER(A19)&lt;&gt;"",ISNUMBER(A20)&lt;&gt;""),IF(AND(ISNUMBER(A20),ISNUMBER(A19)),IF(A20-A19=1,AND(ISNUMBER(INT(MID(A20,1,3))),MID(A20,4,1)="",MID(A20,1,1)&lt;&gt;"0"))))</f>
        <v>0</v>
      </c>
      <c r="AG20" s="23" t="str">
        <f t="shared" ref="AG20:AG38" si="5">IF(AF20=TRUE,"OK","S# INCORRECT")</f>
        <v>S# INCORRECT</v>
      </c>
      <c r="BO20" s="63" t="str">
        <f>RIGHT(B20,3)</f>
        <v/>
      </c>
      <c r="BP20" s="63" t="b">
        <f t="shared" ref="BP20:BP38" si="6">ISNUMBER(INT((MID(BO20,1,1))))</f>
        <v>0</v>
      </c>
      <c r="BQ20" s="63" t="b">
        <f t="shared" ref="BQ20:BQ38" si="7">ISNUMBER(INT((MID(BO20,2,1))))</f>
        <v>0</v>
      </c>
      <c r="BR20" s="63" t="b">
        <f t="shared" ref="BR20:BR38" si="8">ISNUMBER(INT((MID(BO20,3,1))))</f>
        <v>0</v>
      </c>
      <c r="BS20" s="63" t="str">
        <f t="shared" ref="BS20:BS38" si="9">IF(BP20=TRUE, MID(BO20,1,1),"")</f>
        <v/>
      </c>
      <c r="BT20" s="63" t="str">
        <f t="shared" ref="BT20:BT38" si="10">IF(BQ20=TRUE, MID(BO20,2,1),"")</f>
        <v/>
      </c>
      <c r="BU20" s="63" t="str">
        <f t="shared" ref="BU20:BU38" si="11">IF(BR20=TRUE, MID(BO20,3,1),"")</f>
        <v/>
      </c>
      <c r="BV20" s="63" t="str">
        <f t="shared" ref="BV20:BV38" si="12">T(BS20)&amp;T(BT20)&amp;T(BU20)</f>
        <v/>
      </c>
      <c r="BW20" s="64" t="str">
        <f t="shared" ref="BW20:BW38" si="13">IF(BV20="","",INT(TRIM(BV20)))</f>
        <v/>
      </c>
      <c r="BX20" s="65" t="str">
        <f>IF(BW20&gt;BW19,"OK","INCORRECT")</f>
        <v>INCORRECT</v>
      </c>
      <c r="BY20" s="63" t="b">
        <f>BW20&gt;BW19</f>
        <v>0</v>
      </c>
      <c r="BZ20" s="66" t="str">
        <f>LEFT(B20,6)</f>
        <v/>
      </c>
      <c r="CA20" s="63" t="b">
        <f t="shared" ref="CA20:CA38" si="14">ISNUMBER(INT((MID(BZ20,1,1))))</f>
        <v>0</v>
      </c>
      <c r="CB20" s="63" t="b">
        <f t="shared" ref="CB20:CB38" si="15">ISNUMBER(INT((MID(BZ20,2,1))))</f>
        <v>0</v>
      </c>
      <c r="CC20" s="63" t="b">
        <f t="shared" ref="CC20:CC38" si="16">ISNUMBER(INT((MID(BZ20,3,1))))</f>
        <v>0</v>
      </c>
      <c r="CD20" s="63" t="b">
        <f t="shared" ref="CD20:CD38" si="17">ISNUMBER(INT((MID(BZ20,4,1))))</f>
        <v>0</v>
      </c>
      <c r="CE20" s="63" t="b">
        <f t="shared" ref="CE20:CE38" si="18">ISNUMBER(INT((MID(BZ20,5,1))))</f>
        <v>0</v>
      </c>
      <c r="CF20" s="63" t="b">
        <f t="shared" ref="CF20:CF38" si="19">ISNUMBER(INT((MID(BZ20,6,1))))</f>
        <v>0</v>
      </c>
      <c r="CG20" s="63" t="str">
        <f t="shared" ref="CG20:CG38" si="20">IF(CA20=TRUE, MID(BZ20,1,1),"")</f>
        <v/>
      </c>
      <c r="CH20" s="63" t="str">
        <f t="shared" ref="CH20:CH38" si="21">IF(CB20=TRUE, MID(BZ20,2,1),"")</f>
        <v/>
      </c>
      <c r="CI20" s="63" t="str">
        <f t="shared" ref="CI20:CI38" si="22">IF(CC20=TRUE, MID(BZ20,3,1),"")</f>
        <v/>
      </c>
      <c r="CJ20" s="63" t="str">
        <f t="shared" ref="CJ20:CJ38" si="23">IF(CD20=TRUE, MID(BZ20,4,1),"")</f>
        <v/>
      </c>
      <c r="CK20" s="63" t="str">
        <f t="shared" ref="CK20:CK38" si="24">IF(CE20=TRUE, MID(BZ20,5,1),"")</f>
        <v/>
      </c>
      <c r="CL20" s="63" t="str">
        <f t="shared" ref="CL20:CL38" si="25">IF(CF20=TRUE, MID(BZ20,6,1),"")</f>
        <v/>
      </c>
      <c r="CM20" s="66" t="str">
        <f t="shared" ref="CM20:CM38" si="26">TRIM(T(CG20)&amp;T(CH20)&amp;T(CI20))</f>
        <v/>
      </c>
      <c r="CN20" s="66" t="str">
        <f t="shared" ref="CN20:CN38" si="27">TRIM(T(CJ20)&amp;T(CK20)&amp;T(CL20))</f>
        <v/>
      </c>
      <c r="CO20" s="67" t="str">
        <f t="shared" ref="CO20:CO38" si="28">IF(OR(MID(BZ20,3,1)="-",MID(BZ20,4,1)="-"),T(CM20),"NO")</f>
        <v>NO</v>
      </c>
      <c r="CP20" s="67" t="str">
        <f t="shared" ref="CP20:CP38" si="29">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1"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3"/>
        <v/>
      </c>
      <c r="Q21" s="185"/>
      <c r="R21" s="186"/>
      <c r="S21" s="186"/>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4" t="b">
        <f t="shared" si="4"/>
        <v>0</v>
      </c>
      <c r="AG21" s="23" t="str">
        <f t="shared" si="5"/>
        <v>S# INCORRECT</v>
      </c>
      <c r="BO21" s="63" t="str">
        <f t="shared" si="1"/>
        <v/>
      </c>
      <c r="BP21" s="63" t="b">
        <f t="shared" si="6"/>
        <v>0</v>
      </c>
      <c r="BQ21" s="63" t="b">
        <f t="shared" si="7"/>
        <v>0</v>
      </c>
      <c r="BR21" s="63" t="b">
        <f t="shared" si="8"/>
        <v>0</v>
      </c>
      <c r="BS21" s="63" t="str">
        <f t="shared" si="9"/>
        <v/>
      </c>
      <c r="BT21" s="63" t="str">
        <f t="shared" si="10"/>
        <v/>
      </c>
      <c r="BU21" s="63" t="str">
        <f t="shared" si="11"/>
        <v/>
      </c>
      <c r="BV21" s="63" t="str">
        <f t="shared" si="12"/>
        <v/>
      </c>
      <c r="BW21" s="64" t="str">
        <f t="shared" si="13"/>
        <v/>
      </c>
      <c r="BX21" s="65" t="str">
        <f t="shared" ref="BX21:BX38" si="30">IF(BW21&gt;BW20,"OK","INCORRECT")</f>
        <v>INCORRECT</v>
      </c>
      <c r="BY21" s="63" t="b">
        <f t="shared" ref="BY21:BY38" si="31">BW21&gt;BW20</f>
        <v>0</v>
      </c>
      <c r="BZ21" s="66" t="str">
        <f t="shared" si="2"/>
        <v/>
      </c>
      <c r="CA21" s="63" t="b">
        <f t="shared" si="14"/>
        <v>0</v>
      </c>
      <c r="CB21" s="63" t="b">
        <f t="shared" si="15"/>
        <v>0</v>
      </c>
      <c r="CC21" s="63" t="b">
        <f t="shared" si="16"/>
        <v>0</v>
      </c>
      <c r="CD21" s="63" t="b">
        <f t="shared" si="17"/>
        <v>0</v>
      </c>
      <c r="CE21" s="63" t="b">
        <f t="shared" si="18"/>
        <v>0</v>
      </c>
      <c r="CF21" s="63" t="b">
        <f t="shared" si="19"/>
        <v>0</v>
      </c>
      <c r="CG21" s="63" t="str">
        <f t="shared" si="20"/>
        <v/>
      </c>
      <c r="CH21" s="63" t="str">
        <f t="shared" si="21"/>
        <v/>
      </c>
      <c r="CI21" s="63" t="str">
        <f t="shared" si="22"/>
        <v/>
      </c>
      <c r="CJ21" s="63" t="str">
        <f t="shared" si="23"/>
        <v/>
      </c>
      <c r="CK21" s="63" t="str">
        <f t="shared" si="24"/>
        <v/>
      </c>
      <c r="CL21" s="63" t="str">
        <f t="shared" si="25"/>
        <v/>
      </c>
      <c r="CM21" s="66" t="str">
        <f t="shared" si="26"/>
        <v/>
      </c>
      <c r="CN21" s="66" t="str">
        <f t="shared" si="27"/>
        <v/>
      </c>
      <c r="CO21" s="67" t="str">
        <f t="shared" si="28"/>
        <v>NO</v>
      </c>
      <c r="CP21" s="67" t="str">
        <f t="shared" si="29"/>
        <v>NO</v>
      </c>
      <c r="CQ21" s="65" t="str">
        <f t="shared" ref="CQ21:CQ38" si="32">IF(AND(CO21&lt;&gt;"NO", CP21&lt;&gt;"NO"),IF(CP21&lt;CO21,"OK","INCORRECT"),"NO")</f>
        <v>NO</v>
      </c>
      <c r="CR21" s="65" t="str">
        <f t="shared" ref="CR21:CR38" si="33">IF(AND(CO21&lt;&gt;"NO", CP21&lt;&gt;"NO"),IF(CP21&lt;=CP20,"OK","INCORRECT"),"NO")</f>
        <v>NO</v>
      </c>
      <c r="CS21" s="67" t="str">
        <f t="shared" ref="CS21:CS38" si="34">IF(OR(AND(OR(AND(CQ21="NO",CR21="NO"),AND(CQ21="OK", CR21="OK")),AND(CQ20="NO", CR20="NO")),AND(AND(CQ21="OK",CR21="OK",OR(AND(CQ20="NO", CR20="NO"),AND(CQ20="OK", CR20="OK"))))),"OK","INCORRECT")</f>
        <v>OK</v>
      </c>
      <c r="CT21" s="63" t="b">
        <f t="shared" ref="CT21:CT38" si="35">IF(CS21="OK",IF(AND(CO20="NO",CO21="NO"),BW21&gt;BW20))</f>
        <v>0</v>
      </c>
      <c r="CU21" s="63" t="b">
        <f t="shared" ref="CU21:CU38" si="36">IF(CS21="OK",AND(CQ21="OK",CR21="OK",CQ20="NO",CR20="NO"))</f>
        <v>0</v>
      </c>
      <c r="CV21" s="63" t="b">
        <f t="shared" ref="CV21:CV38" si="37">IF(CS21="OK",IF(AND(EXACT(CN20,CN21)),BW21&gt;BW20))</f>
        <v>0</v>
      </c>
      <c r="CW21" s="63" t="b">
        <f t="shared" ref="CW21:CW38" si="38">IF(CS21="OK",CP21&lt;CP20)</f>
        <v>0</v>
      </c>
      <c r="CX21" s="66" t="str">
        <f t="shared" ref="CX21:CX38" si="39">IF(AND(CT21=FALSE,CU21=FALSE,CV21=FALSE,CW21=FALSE),"SEQUENCE INCORRECT","SEQUENCE CORRECT")</f>
        <v>SEQUENCE INCORRECT</v>
      </c>
      <c r="CY21" s="68">
        <f>COUNTIF(B19:B20,T(B21))</f>
        <v>2</v>
      </c>
    </row>
    <row r="22" spans="1:103" s="1"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3"/>
        <v/>
      </c>
      <c r="Q22" s="185"/>
      <c r="R22" s="186"/>
      <c r="S22" s="186"/>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4" t="b">
        <f t="shared" si="4"/>
        <v>0</v>
      </c>
      <c r="AG22" s="23" t="str">
        <f t="shared" si="5"/>
        <v>S# INCORRECT</v>
      </c>
      <c r="BO22" s="63" t="str">
        <f>RIGHT(B22,3)</f>
        <v/>
      </c>
      <c r="BP22" s="63" t="b">
        <f t="shared" si="6"/>
        <v>0</v>
      </c>
      <c r="BQ22" s="63" t="b">
        <f t="shared" si="7"/>
        <v>0</v>
      </c>
      <c r="BR22" s="63" t="b">
        <f t="shared" si="8"/>
        <v>0</v>
      </c>
      <c r="BS22" s="63" t="str">
        <f t="shared" si="9"/>
        <v/>
      </c>
      <c r="BT22" s="63" t="str">
        <f t="shared" si="10"/>
        <v/>
      </c>
      <c r="BU22" s="63" t="str">
        <f t="shared" si="11"/>
        <v/>
      </c>
      <c r="BV22" s="63" t="str">
        <f t="shared" si="12"/>
        <v/>
      </c>
      <c r="BW22" s="64" t="str">
        <f t="shared" si="13"/>
        <v/>
      </c>
      <c r="BX22" s="65" t="str">
        <f t="shared" si="30"/>
        <v>INCORRECT</v>
      </c>
      <c r="BY22" s="63" t="b">
        <f t="shared" si="31"/>
        <v>0</v>
      </c>
      <c r="BZ22" s="66" t="str">
        <f>LEFT(B22,6)</f>
        <v/>
      </c>
      <c r="CA22" s="63" t="b">
        <f t="shared" si="14"/>
        <v>0</v>
      </c>
      <c r="CB22" s="63" t="b">
        <f t="shared" si="15"/>
        <v>0</v>
      </c>
      <c r="CC22" s="63" t="b">
        <f t="shared" si="16"/>
        <v>0</v>
      </c>
      <c r="CD22" s="63" t="b">
        <f t="shared" si="17"/>
        <v>0</v>
      </c>
      <c r="CE22" s="63" t="b">
        <f t="shared" si="18"/>
        <v>0</v>
      </c>
      <c r="CF22" s="63" t="b">
        <f t="shared" si="19"/>
        <v>0</v>
      </c>
      <c r="CG22" s="63" t="str">
        <f t="shared" si="20"/>
        <v/>
      </c>
      <c r="CH22" s="63" t="str">
        <f t="shared" si="21"/>
        <v/>
      </c>
      <c r="CI22" s="63" t="str">
        <f t="shared" si="22"/>
        <v/>
      </c>
      <c r="CJ22" s="63" t="str">
        <f t="shared" si="23"/>
        <v/>
      </c>
      <c r="CK22" s="63" t="str">
        <f t="shared" si="24"/>
        <v/>
      </c>
      <c r="CL22" s="63" t="str">
        <f t="shared" si="25"/>
        <v/>
      </c>
      <c r="CM22" s="66" t="str">
        <f t="shared" si="26"/>
        <v/>
      </c>
      <c r="CN22" s="66" t="str">
        <f t="shared" si="27"/>
        <v/>
      </c>
      <c r="CO22" s="67" t="str">
        <f t="shared" si="28"/>
        <v>NO</v>
      </c>
      <c r="CP22" s="67" t="str">
        <f t="shared" si="29"/>
        <v>NO</v>
      </c>
      <c r="CQ22" s="65" t="str">
        <f t="shared" si="32"/>
        <v>NO</v>
      </c>
      <c r="CR22" s="65" t="str">
        <f t="shared" si="33"/>
        <v>NO</v>
      </c>
      <c r="CS22" s="67" t="str">
        <f t="shared" si="34"/>
        <v>OK</v>
      </c>
      <c r="CT22" s="63" t="b">
        <f t="shared" si="35"/>
        <v>0</v>
      </c>
      <c r="CU22" s="63" t="b">
        <f t="shared" si="36"/>
        <v>0</v>
      </c>
      <c r="CV22" s="63" t="b">
        <f t="shared" si="37"/>
        <v>0</v>
      </c>
      <c r="CW22" s="63" t="b">
        <f t="shared" si="38"/>
        <v>0</v>
      </c>
      <c r="CX22" s="66" t="str">
        <f t="shared" si="39"/>
        <v>SEQUENCE INCORRECT</v>
      </c>
      <c r="CY22" s="68">
        <f>COUNTIF(B19:B21,T(B22))</f>
        <v>3</v>
      </c>
    </row>
    <row r="23" spans="1:103" s="1"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3"/>
        <v/>
      </c>
      <c r="Q23" s="185"/>
      <c r="R23" s="186"/>
      <c r="S23" s="186"/>
      <c r="T23" s="186" t="str">
        <f>IF(OR(AND(OR(F23&lt;=G17, F23=0, F23="ABS"),OR(H23&lt;=I17, H23=0, H23="ABS"),OR(J23&lt;=K17, J23="ABS"))),IF(OR(AND(A23="",B23="",D23="",F23="",H23="",J23=""),AND(A23&lt;&gt;"",B23&lt;&gt;"",D23&lt;&gt;"",F23&lt;&gt;"",H23&lt;&gt;"",J23&lt;&gt;"",AG23="OK")),"","Given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4" t="b">
        <f t="shared" si="4"/>
        <v>0</v>
      </c>
      <c r="AG23" s="23" t="str">
        <f t="shared" si="5"/>
        <v>S# INCORRECT</v>
      </c>
      <c r="BO23" s="63" t="str">
        <f>RIGHT(B23,3)</f>
        <v/>
      </c>
      <c r="BP23" s="63" t="b">
        <f t="shared" si="6"/>
        <v>0</v>
      </c>
      <c r="BQ23" s="63" t="b">
        <f t="shared" si="7"/>
        <v>0</v>
      </c>
      <c r="BR23" s="63" t="b">
        <f t="shared" si="8"/>
        <v>0</v>
      </c>
      <c r="BS23" s="63" t="str">
        <f t="shared" si="9"/>
        <v/>
      </c>
      <c r="BT23" s="63" t="str">
        <f t="shared" si="10"/>
        <v/>
      </c>
      <c r="BU23" s="63" t="str">
        <f t="shared" si="11"/>
        <v/>
      </c>
      <c r="BV23" s="63" t="str">
        <f t="shared" si="12"/>
        <v/>
      </c>
      <c r="BW23" s="64" t="str">
        <f t="shared" si="13"/>
        <v/>
      </c>
      <c r="BX23" s="65" t="str">
        <f t="shared" si="30"/>
        <v>INCORRECT</v>
      </c>
      <c r="BY23" s="63" t="b">
        <f t="shared" si="31"/>
        <v>0</v>
      </c>
      <c r="BZ23" s="66" t="str">
        <f>LEFT(B23,6)</f>
        <v/>
      </c>
      <c r="CA23" s="63" t="b">
        <f t="shared" si="14"/>
        <v>0</v>
      </c>
      <c r="CB23" s="63" t="b">
        <f t="shared" si="15"/>
        <v>0</v>
      </c>
      <c r="CC23" s="63" t="b">
        <f t="shared" si="16"/>
        <v>0</v>
      </c>
      <c r="CD23" s="63" t="b">
        <f t="shared" si="17"/>
        <v>0</v>
      </c>
      <c r="CE23" s="63" t="b">
        <f t="shared" si="18"/>
        <v>0</v>
      </c>
      <c r="CF23" s="63" t="b">
        <f t="shared" si="19"/>
        <v>0</v>
      </c>
      <c r="CG23" s="63" t="str">
        <f t="shared" si="20"/>
        <v/>
      </c>
      <c r="CH23" s="63" t="str">
        <f t="shared" si="21"/>
        <v/>
      </c>
      <c r="CI23" s="63" t="str">
        <f t="shared" si="22"/>
        <v/>
      </c>
      <c r="CJ23" s="63" t="str">
        <f t="shared" si="23"/>
        <v/>
      </c>
      <c r="CK23" s="63" t="str">
        <f t="shared" si="24"/>
        <v/>
      </c>
      <c r="CL23" s="63" t="str">
        <f t="shared" si="25"/>
        <v/>
      </c>
      <c r="CM23" s="66" t="str">
        <f t="shared" si="26"/>
        <v/>
      </c>
      <c r="CN23" s="66" t="str">
        <f t="shared" si="27"/>
        <v/>
      </c>
      <c r="CO23" s="67" t="str">
        <f t="shared" si="28"/>
        <v>NO</v>
      </c>
      <c r="CP23" s="67" t="str">
        <f t="shared" si="29"/>
        <v>NO</v>
      </c>
      <c r="CQ23" s="65" t="str">
        <f t="shared" si="32"/>
        <v>NO</v>
      </c>
      <c r="CR23" s="65" t="str">
        <f t="shared" si="33"/>
        <v>NO</v>
      </c>
      <c r="CS23" s="67" t="str">
        <f t="shared" si="34"/>
        <v>OK</v>
      </c>
      <c r="CT23" s="63" t="b">
        <f t="shared" si="35"/>
        <v>0</v>
      </c>
      <c r="CU23" s="63" t="b">
        <f t="shared" si="36"/>
        <v>0</v>
      </c>
      <c r="CV23" s="63" t="b">
        <f t="shared" si="37"/>
        <v>0</v>
      </c>
      <c r="CW23" s="63" t="b">
        <f t="shared" si="38"/>
        <v>0</v>
      </c>
      <c r="CX23" s="66" t="str">
        <f t="shared" si="39"/>
        <v>SEQUENCE INCORRECT</v>
      </c>
      <c r="CY23" s="68">
        <f>COUNTIF(B19:B22,T(B23))</f>
        <v>4</v>
      </c>
    </row>
    <row r="24" spans="1:103" s="1"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3"/>
        <v/>
      </c>
      <c r="Q24" s="185"/>
      <c r="R24" s="186"/>
      <c r="S24" s="186"/>
      <c r="T24" s="186" t="str">
        <f>IF(OR(AND(OR(F24&lt;=G17, F24=0, F24="ABS"),OR(H24&lt;=I17, H24=0, H24="ABS"),OR(J24&lt;=K17, J24="ABS"))),IF(OR(AND(A24="",B24="",D24="",F24="",H24="",J24=""),AND(A24&lt;&gt;"",B24&lt;&gt;"",D24&lt;&gt;"",F24&lt;&gt;"",H24&lt;&gt;"",J24&lt;&gt;"",AG24="OK")),"","Given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4" t="b">
        <f t="shared" si="4"/>
        <v>0</v>
      </c>
      <c r="AG24" s="23" t="str">
        <f t="shared" si="5"/>
        <v>S# INCORRECT</v>
      </c>
      <c r="BO24" s="63" t="str">
        <f t="shared" si="1"/>
        <v/>
      </c>
      <c r="BP24" s="63" t="b">
        <f t="shared" si="6"/>
        <v>0</v>
      </c>
      <c r="BQ24" s="63" t="b">
        <f t="shared" si="7"/>
        <v>0</v>
      </c>
      <c r="BR24" s="63" t="b">
        <f t="shared" si="8"/>
        <v>0</v>
      </c>
      <c r="BS24" s="63" t="str">
        <f t="shared" si="9"/>
        <v/>
      </c>
      <c r="BT24" s="63" t="str">
        <f t="shared" si="10"/>
        <v/>
      </c>
      <c r="BU24" s="63" t="str">
        <f t="shared" si="11"/>
        <v/>
      </c>
      <c r="BV24" s="63" t="str">
        <f t="shared" si="12"/>
        <v/>
      </c>
      <c r="BW24" s="64" t="str">
        <f t="shared" si="13"/>
        <v/>
      </c>
      <c r="BX24" s="65" t="str">
        <f t="shared" si="30"/>
        <v>INCORRECT</v>
      </c>
      <c r="BY24" s="63" t="b">
        <f t="shared" si="31"/>
        <v>0</v>
      </c>
      <c r="BZ24" s="66" t="str">
        <f t="shared" si="2"/>
        <v/>
      </c>
      <c r="CA24" s="63" t="b">
        <f t="shared" si="14"/>
        <v>0</v>
      </c>
      <c r="CB24" s="63" t="b">
        <f t="shared" si="15"/>
        <v>0</v>
      </c>
      <c r="CC24" s="63" t="b">
        <f t="shared" si="16"/>
        <v>0</v>
      </c>
      <c r="CD24" s="63" t="b">
        <f t="shared" si="17"/>
        <v>0</v>
      </c>
      <c r="CE24" s="63" t="b">
        <f t="shared" si="18"/>
        <v>0</v>
      </c>
      <c r="CF24" s="63" t="b">
        <f t="shared" si="19"/>
        <v>0</v>
      </c>
      <c r="CG24" s="63" t="str">
        <f t="shared" si="20"/>
        <v/>
      </c>
      <c r="CH24" s="63" t="str">
        <f t="shared" si="21"/>
        <v/>
      </c>
      <c r="CI24" s="63" t="str">
        <f t="shared" si="22"/>
        <v/>
      </c>
      <c r="CJ24" s="63" t="str">
        <f t="shared" si="23"/>
        <v/>
      </c>
      <c r="CK24" s="63" t="str">
        <f t="shared" si="24"/>
        <v/>
      </c>
      <c r="CL24" s="63" t="str">
        <f t="shared" si="25"/>
        <v/>
      </c>
      <c r="CM24" s="66" t="str">
        <f t="shared" si="26"/>
        <v/>
      </c>
      <c r="CN24" s="66" t="str">
        <f t="shared" si="27"/>
        <v/>
      </c>
      <c r="CO24" s="67" t="str">
        <f t="shared" si="28"/>
        <v>NO</v>
      </c>
      <c r="CP24" s="67" t="str">
        <f t="shared" si="29"/>
        <v>NO</v>
      </c>
      <c r="CQ24" s="65" t="str">
        <f t="shared" si="32"/>
        <v>NO</v>
      </c>
      <c r="CR24" s="65" t="str">
        <f t="shared" si="33"/>
        <v>NO</v>
      </c>
      <c r="CS24" s="67" t="str">
        <f t="shared" si="34"/>
        <v>OK</v>
      </c>
      <c r="CT24" s="63" t="b">
        <f t="shared" si="35"/>
        <v>0</v>
      </c>
      <c r="CU24" s="63" t="b">
        <f t="shared" si="36"/>
        <v>0</v>
      </c>
      <c r="CV24" s="63" t="b">
        <f t="shared" si="37"/>
        <v>0</v>
      </c>
      <c r="CW24" s="63" t="b">
        <f t="shared" si="38"/>
        <v>0</v>
      </c>
      <c r="CX24" s="66" t="str">
        <f t="shared" si="39"/>
        <v>SEQUENCE INCORRECT</v>
      </c>
      <c r="CY24" s="68">
        <f>COUNTIF(B19:B23,T(B24))</f>
        <v>5</v>
      </c>
    </row>
    <row r="25" spans="1:103" s="1"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3"/>
        <v/>
      </c>
      <c r="Q25" s="185"/>
      <c r="R25" s="186"/>
      <c r="S25" s="186"/>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4" t="b">
        <f t="shared" si="4"/>
        <v>0</v>
      </c>
      <c r="AG25" s="23" t="str">
        <f t="shared" si="5"/>
        <v>S# INCORRECT</v>
      </c>
      <c r="BO25" s="63" t="str">
        <f>RIGHT(B25,3)</f>
        <v/>
      </c>
      <c r="BP25" s="63" t="b">
        <f t="shared" si="6"/>
        <v>0</v>
      </c>
      <c r="BQ25" s="63" t="b">
        <f t="shared" si="7"/>
        <v>0</v>
      </c>
      <c r="BR25" s="63" t="b">
        <f t="shared" si="8"/>
        <v>0</v>
      </c>
      <c r="BS25" s="63" t="str">
        <f t="shared" si="9"/>
        <v/>
      </c>
      <c r="BT25" s="63" t="str">
        <f t="shared" si="10"/>
        <v/>
      </c>
      <c r="BU25" s="63" t="str">
        <f t="shared" si="11"/>
        <v/>
      </c>
      <c r="BV25" s="63" t="str">
        <f t="shared" si="12"/>
        <v/>
      </c>
      <c r="BW25" s="64" t="str">
        <f t="shared" si="13"/>
        <v/>
      </c>
      <c r="BX25" s="65" t="str">
        <f t="shared" si="30"/>
        <v>INCORRECT</v>
      </c>
      <c r="BY25" s="63" t="b">
        <f t="shared" si="31"/>
        <v>0</v>
      </c>
      <c r="BZ25" s="66" t="str">
        <f>LEFT(B25,6)</f>
        <v/>
      </c>
      <c r="CA25" s="63" t="b">
        <f t="shared" si="14"/>
        <v>0</v>
      </c>
      <c r="CB25" s="63" t="b">
        <f t="shared" si="15"/>
        <v>0</v>
      </c>
      <c r="CC25" s="63" t="b">
        <f t="shared" si="16"/>
        <v>0</v>
      </c>
      <c r="CD25" s="63" t="b">
        <f t="shared" si="17"/>
        <v>0</v>
      </c>
      <c r="CE25" s="63" t="b">
        <f t="shared" si="18"/>
        <v>0</v>
      </c>
      <c r="CF25" s="63" t="b">
        <f t="shared" si="19"/>
        <v>0</v>
      </c>
      <c r="CG25" s="63" t="str">
        <f t="shared" si="20"/>
        <v/>
      </c>
      <c r="CH25" s="63" t="str">
        <f t="shared" si="21"/>
        <v/>
      </c>
      <c r="CI25" s="63" t="str">
        <f t="shared" si="22"/>
        <v/>
      </c>
      <c r="CJ25" s="63" t="str">
        <f t="shared" si="23"/>
        <v/>
      </c>
      <c r="CK25" s="63" t="str">
        <f t="shared" si="24"/>
        <v/>
      </c>
      <c r="CL25" s="63" t="str">
        <f t="shared" si="25"/>
        <v/>
      </c>
      <c r="CM25" s="66" t="str">
        <f t="shared" si="26"/>
        <v/>
      </c>
      <c r="CN25" s="66" t="str">
        <f t="shared" si="27"/>
        <v/>
      </c>
      <c r="CO25" s="67" t="str">
        <f t="shared" si="28"/>
        <v>NO</v>
      </c>
      <c r="CP25" s="67" t="str">
        <f t="shared" si="29"/>
        <v>NO</v>
      </c>
      <c r="CQ25" s="65" t="str">
        <f t="shared" si="32"/>
        <v>NO</v>
      </c>
      <c r="CR25" s="65" t="str">
        <f t="shared" si="33"/>
        <v>NO</v>
      </c>
      <c r="CS25" s="67" t="str">
        <f t="shared" si="34"/>
        <v>OK</v>
      </c>
      <c r="CT25" s="63" t="b">
        <f t="shared" si="35"/>
        <v>0</v>
      </c>
      <c r="CU25" s="63" t="b">
        <f t="shared" si="36"/>
        <v>0</v>
      </c>
      <c r="CV25" s="63" t="b">
        <f t="shared" si="37"/>
        <v>0</v>
      </c>
      <c r="CW25" s="63" t="b">
        <f t="shared" si="38"/>
        <v>0</v>
      </c>
      <c r="CX25" s="66" t="str">
        <f t="shared" si="39"/>
        <v>SEQUENCE INCORRECT</v>
      </c>
      <c r="CY25" s="68">
        <f>COUNTIF(B19:B24,T(B25))</f>
        <v>6</v>
      </c>
    </row>
    <row r="26" spans="1:103" s="1"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3"/>
        <v/>
      </c>
      <c r="Q26" s="185"/>
      <c r="R26" s="186"/>
      <c r="S26" s="186"/>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4" t="b">
        <f t="shared" si="4"/>
        <v>0</v>
      </c>
      <c r="AG26" s="23" t="str">
        <f t="shared" si="5"/>
        <v>S# INCORRECT</v>
      </c>
      <c r="BO26" s="63" t="str">
        <f>RIGHT(B26,3)</f>
        <v/>
      </c>
      <c r="BP26" s="63" t="b">
        <f t="shared" si="6"/>
        <v>0</v>
      </c>
      <c r="BQ26" s="63" t="b">
        <f t="shared" si="7"/>
        <v>0</v>
      </c>
      <c r="BR26" s="63" t="b">
        <f t="shared" si="8"/>
        <v>0</v>
      </c>
      <c r="BS26" s="63" t="str">
        <f t="shared" si="9"/>
        <v/>
      </c>
      <c r="BT26" s="63" t="str">
        <f t="shared" si="10"/>
        <v/>
      </c>
      <c r="BU26" s="63" t="str">
        <f t="shared" si="11"/>
        <v/>
      </c>
      <c r="BV26" s="63" t="str">
        <f t="shared" si="12"/>
        <v/>
      </c>
      <c r="BW26" s="64" t="str">
        <f t="shared" si="13"/>
        <v/>
      </c>
      <c r="BX26" s="65" t="str">
        <f t="shared" si="30"/>
        <v>INCORRECT</v>
      </c>
      <c r="BY26" s="63" t="b">
        <f t="shared" si="31"/>
        <v>0</v>
      </c>
      <c r="BZ26" s="66" t="str">
        <f>LEFT(B26,6)</f>
        <v/>
      </c>
      <c r="CA26" s="63" t="b">
        <f t="shared" si="14"/>
        <v>0</v>
      </c>
      <c r="CB26" s="63" t="b">
        <f t="shared" si="15"/>
        <v>0</v>
      </c>
      <c r="CC26" s="63" t="b">
        <f t="shared" si="16"/>
        <v>0</v>
      </c>
      <c r="CD26" s="63" t="b">
        <f t="shared" si="17"/>
        <v>0</v>
      </c>
      <c r="CE26" s="63" t="b">
        <f t="shared" si="18"/>
        <v>0</v>
      </c>
      <c r="CF26" s="63" t="b">
        <f t="shared" si="19"/>
        <v>0</v>
      </c>
      <c r="CG26" s="63" t="str">
        <f t="shared" si="20"/>
        <v/>
      </c>
      <c r="CH26" s="63" t="str">
        <f t="shared" si="21"/>
        <v/>
      </c>
      <c r="CI26" s="63" t="str">
        <f t="shared" si="22"/>
        <v/>
      </c>
      <c r="CJ26" s="63" t="str">
        <f t="shared" si="23"/>
        <v/>
      </c>
      <c r="CK26" s="63" t="str">
        <f t="shared" si="24"/>
        <v/>
      </c>
      <c r="CL26" s="63" t="str">
        <f t="shared" si="25"/>
        <v/>
      </c>
      <c r="CM26" s="66" t="str">
        <f t="shared" si="26"/>
        <v/>
      </c>
      <c r="CN26" s="66" t="str">
        <f t="shared" si="27"/>
        <v/>
      </c>
      <c r="CO26" s="67" t="str">
        <f t="shared" si="28"/>
        <v>NO</v>
      </c>
      <c r="CP26" s="67" t="str">
        <f t="shared" si="29"/>
        <v>NO</v>
      </c>
      <c r="CQ26" s="65" t="str">
        <f t="shared" si="32"/>
        <v>NO</v>
      </c>
      <c r="CR26" s="65" t="str">
        <f t="shared" si="33"/>
        <v>NO</v>
      </c>
      <c r="CS26" s="67" t="str">
        <f t="shared" si="34"/>
        <v>OK</v>
      </c>
      <c r="CT26" s="63" t="b">
        <f t="shared" si="35"/>
        <v>0</v>
      </c>
      <c r="CU26" s="63" t="b">
        <f t="shared" si="36"/>
        <v>0</v>
      </c>
      <c r="CV26" s="63" t="b">
        <f t="shared" si="37"/>
        <v>0</v>
      </c>
      <c r="CW26" s="63" t="b">
        <f t="shared" si="38"/>
        <v>0</v>
      </c>
      <c r="CX26" s="66" t="str">
        <f t="shared" si="39"/>
        <v>SEQUENCE INCORRECT</v>
      </c>
      <c r="CY26" s="68">
        <f>COUNTIF(B19:B25,T(B26))</f>
        <v>7</v>
      </c>
    </row>
    <row r="27" spans="1:103" s="1"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3"/>
        <v/>
      </c>
      <c r="Q27" s="185"/>
      <c r="R27" s="186"/>
      <c r="S27" s="186"/>
      <c r="T27" s="186" t="str">
        <f>IF(OR(AND(OR(F27&lt;=G17, F27=0, F27="ABS"),OR(H27&lt;=I17, H27=0, H27="ABS"),OR(J27&lt;=K17, J27="ABS"))),IF(OR(AND(A27="",B27="",D27="",F27="",H27="",J27=""),AND(A27&lt;&gt;"",B27&lt;&gt;"",D27&lt;&gt;"",F27&lt;&gt;"",H27&lt;&gt;"",J27&lt;&gt;"",AG27="OK")),"","Given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4" t="b">
        <f t="shared" si="4"/>
        <v>0</v>
      </c>
      <c r="AG27" s="23" t="str">
        <f t="shared" si="5"/>
        <v>S# INCORRECT</v>
      </c>
      <c r="BO27" s="63" t="str">
        <f t="shared" si="1"/>
        <v/>
      </c>
      <c r="BP27" s="63" t="b">
        <f t="shared" si="6"/>
        <v>0</v>
      </c>
      <c r="BQ27" s="63" t="b">
        <f t="shared" si="7"/>
        <v>0</v>
      </c>
      <c r="BR27" s="63" t="b">
        <f t="shared" si="8"/>
        <v>0</v>
      </c>
      <c r="BS27" s="63" t="str">
        <f t="shared" si="9"/>
        <v/>
      </c>
      <c r="BT27" s="63" t="str">
        <f t="shared" si="10"/>
        <v/>
      </c>
      <c r="BU27" s="63" t="str">
        <f t="shared" si="11"/>
        <v/>
      </c>
      <c r="BV27" s="63" t="str">
        <f t="shared" si="12"/>
        <v/>
      </c>
      <c r="BW27" s="64" t="str">
        <f t="shared" si="13"/>
        <v/>
      </c>
      <c r="BX27" s="65" t="str">
        <f t="shared" si="30"/>
        <v>INCORRECT</v>
      </c>
      <c r="BY27" s="63" t="b">
        <f t="shared" si="31"/>
        <v>0</v>
      </c>
      <c r="BZ27" s="66" t="str">
        <f t="shared" si="2"/>
        <v/>
      </c>
      <c r="CA27" s="63" t="b">
        <f t="shared" si="14"/>
        <v>0</v>
      </c>
      <c r="CB27" s="63" t="b">
        <f t="shared" si="15"/>
        <v>0</v>
      </c>
      <c r="CC27" s="63" t="b">
        <f t="shared" si="16"/>
        <v>0</v>
      </c>
      <c r="CD27" s="63" t="b">
        <f t="shared" si="17"/>
        <v>0</v>
      </c>
      <c r="CE27" s="63" t="b">
        <f t="shared" si="18"/>
        <v>0</v>
      </c>
      <c r="CF27" s="63" t="b">
        <f t="shared" si="19"/>
        <v>0</v>
      </c>
      <c r="CG27" s="63" t="str">
        <f t="shared" si="20"/>
        <v/>
      </c>
      <c r="CH27" s="63" t="str">
        <f t="shared" si="21"/>
        <v/>
      </c>
      <c r="CI27" s="63" t="str">
        <f t="shared" si="22"/>
        <v/>
      </c>
      <c r="CJ27" s="63" t="str">
        <f t="shared" si="23"/>
        <v/>
      </c>
      <c r="CK27" s="63" t="str">
        <f t="shared" si="24"/>
        <v/>
      </c>
      <c r="CL27" s="63" t="str">
        <f t="shared" si="25"/>
        <v/>
      </c>
      <c r="CM27" s="66" t="str">
        <f t="shared" si="26"/>
        <v/>
      </c>
      <c r="CN27" s="66" t="str">
        <f t="shared" si="27"/>
        <v/>
      </c>
      <c r="CO27" s="67" t="str">
        <f t="shared" si="28"/>
        <v>NO</v>
      </c>
      <c r="CP27" s="67" t="str">
        <f t="shared" si="29"/>
        <v>NO</v>
      </c>
      <c r="CQ27" s="65" t="str">
        <f t="shared" si="32"/>
        <v>NO</v>
      </c>
      <c r="CR27" s="65" t="str">
        <f t="shared" si="33"/>
        <v>NO</v>
      </c>
      <c r="CS27" s="67" t="str">
        <f t="shared" si="34"/>
        <v>OK</v>
      </c>
      <c r="CT27" s="63" t="b">
        <f t="shared" si="35"/>
        <v>0</v>
      </c>
      <c r="CU27" s="63" t="b">
        <f t="shared" si="36"/>
        <v>0</v>
      </c>
      <c r="CV27" s="63" t="b">
        <f t="shared" si="37"/>
        <v>0</v>
      </c>
      <c r="CW27" s="63" t="b">
        <f t="shared" si="38"/>
        <v>0</v>
      </c>
      <c r="CX27" s="66" t="str">
        <f t="shared" si="39"/>
        <v>SEQUENCE INCORRECT</v>
      </c>
      <c r="CY27" s="68">
        <f>COUNTIF(B19:B26,T(B27))</f>
        <v>8</v>
      </c>
    </row>
    <row r="28" spans="1:103" s="1"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3"/>
        <v/>
      </c>
      <c r="Q28" s="185"/>
      <c r="R28" s="186"/>
      <c r="S28" s="186"/>
      <c r="T28" s="186" t="str">
        <f>IF(OR(AND(OR(F28&lt;=G17, F28=0, F28="ABS"),OR(H28&lt;=I17, H28=0, H28="ABS"),OR(J28&lt;=K17, J28="ABS"))),IF(OR(AND(A28="",B28="",D28="",F28="",H28="",J28=""),AND(A28&lt;&gt;"",B28&lt;&gt;"",D28&lt;&gt;"",F28&lt;&gt;"",H28&lt;&gt;"",J28&lt;&gt;"",AG28="OK")),"","Given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4" t="b">
        <f t="shared" si="4"/>
        <v>0</v>
      </c>
      <c r="AG28" s="23" t="str">
        <f t="shared" si="5"/>
        <v>S# INCORRECT</v>
      </c>
      <c r="BO28" s="63" t="str">
        <f t="shared" si="1"/>
        <v/>
      </c>
      <c r="BP28" s="63" t="b">
        <f t="shared" si="6"/>
        <v>0</v>
      </c>
      <c r="BQ28" s="63" t="b">
        <f t="shared" si="7"/>
        <v>0</v>
      </c>
      <c r="BR28" s="63" t="b">
        <f t="shared" si="8"/>
        <v>0</v>
      </c>
      <c r="BS28" s="63" t="str">
        <f t="shared" si="9"/>
        <v/>
      </c>
      <c r="BT28" s="63" t="str">
        <f t="shared" si="10"/>
        <v/>
      </c>
      <c r="BU28" s="63" t="str">
        <f t="shared" si="11"/>
        <v/>
      </c>
      <c r="BV28" s="63" t="str">
        <f t="shared" si="12"/>
        <v/>
      </c>
      <c r="BW28" s="64" t="str">
        <f t="shared" si="13"/>
        <v/>
      </c>
      <c r="BX28" s="65" t="str">
        <f t="shared" si="30"/>
        <v>INCORRECT</v>
      </c>
      <c r="BY28" s="63" t="b">
        <f t="shared" si="31"/>
        <v>0</v>
      </c>
      <c r="BZ28" s="66" t="str">
        <f t="shared" si="2"/>
        <v/>
      </c>
      <c r="CA28" s="63" t="b">
        <f t="shared" si="14"/>
        <v>0</v>
      </c>
      <c r="CB28" s="63" t="b">
        <f t="shared" si="15"/>
        <v>0</v>
      </c>
      <c r="CC28" s="63" t="b">
        <f t="shared" si="16"/>
        <v>0</v>
      </c>
      <c r="CD28" s="63" t="b">
        <f t="shared" si="17"/>
        <v>0</v>
      </c>
      <c r="CE28" s="63" t="b">
        <f t="shared" si="18"/>
        <v>0</v>
      </c>
      <c r="CF28" s="63" t="b">
        <f t="shared" si="19"/>
        <v>0</v>
      </c>
      <c r="CG28" s="63" t="str">
        <f t="shared" si="20"/>
        <v/>
      </c>
      <c r="CH28" s="63" t="str">
        <f t="shared" si="21"/>
        <v/>
      </c>
      <c r="CI28" s="63" t="str">
        <f t="shared" si="22"/>
        <v/>
      </c>
      <c r="CJ28" s="63" t="str">
        <f t="shared" si="23"/>
        <v/>
      </c>
      <c r="CK28" s="63" t="str">
        <f t="shared" si="24"/>
        <v/>
      </c>
      <c r="CL28" s="63" t="str">
        <f t="shared" si="25"/>
        <v/>
      </c>
      <c r="CM28" s="66" t="str">
        <f t="shared" si="26"/>
        <v/>
      </c>
      <c r="CN28" s="66" t="str">
        <f t="shared" si="27"/>
        <v/>
      </c>
      <c r="CO28" s="67" t="str">
        <f t="shared" si="28"/>
        <v>NO</v>
      </c>
      <c r="CP28" s="67" t="str">
        <f t="shared" si="29"/>
        <v>NO</v>
      </c>
      <c r="CQ28" s="65" t="str">
        <f t="shared" si="32"/>
        <v>NO</v>
      </c>
      <c r="CR28" s="65" t="str">
        <f t="shared" si="33"/>
        <v>NO</v>
      </c>
      <c r="CS28" s="67" t="str">
        <f t="shared" si="34"/>
        <v>OK</v>
      </c>
      <c r="CT28" s="63" t="b">
        <f t="shared" si="35"/>
        <v>0</v>
      </c>
      <c r="CU28" s="63" t="b">
        <f t="shared" si="36"/>
        <v>0</v>
      </c>
      <c r="CV28" s="63" t="b">
        <f t="shared" si="37"/>
        <v>0</v>
      </c>
      <c r="CW28" s="63" t="b">
        <f t="shared" si="38"/>
        <v>0</v>
      </c>
      <c r="CX28" s="66" t="str">
        <f t="shared" si="39"/>
        <v>SEQUENCE INCORRECT</v>
      </c>
      <c r="CY28" s="68">
        <f>COUNTIF(B19:B27,T(B28))</f>
        <v>9</v>
      </c>
    </row>
    <row r="29" spans="1:103" s="1"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3"/>
        <v/>
      </c>
      <c r="Q29" s="185"/>
      <c r="R29" s="186"/>
      <c r="S29" s="186"/>
      <c r="T29" s="186" t="str">
        <f>IF(OR(AND(OR(F29&lt;=G17, F29=0, F29="ABS"),OR(H29&lt;=I17, H29=0, H29="ABS"),OR(J29&lt;=K17, J29="ABS"))),IF(OR(AND(A29="",B29="",D29="",F29="",H29="",J29=""),AND(A29&lt;&gt;"",B29&lt;&gt;"",D29&lt;&gt;"",F29&lt;&gt;"",H29&lt;&gt;"",J29&lt;&gt;"",AG29="OK")),"","Given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4" t="b">
        <f t="shared" si="4"/>
        <v>0</v>
      </c>
      <c r="AG29" s="23" t="str">
        <f t="shared" si="5"/>
        <v>S# INCORRECT</v>
      </c>
      <c r="BO29" s="63" t="str">
        <f t="shared" si="1"/>
        <v/>
      </c>
      <c r="BP29" s="63" t="b">
        <f t="shared" si="6"/>
        <v>0</v>
      </c>
      <c r="BQ29" s="63" t="b">
        <f t="shared" si="7"/>
        <v>0</v>
      </c>
      <c r="BR29" s="63" t="b">
        <f t="shared" si="8"/>
        <v>0</v>
      </c>
      <c r="BS29" s="63" t="str">
        <f t="shared" si="9"/>
        <v/>
      </c>
      <c r="BT29" s="63" t="str">
        <f t="shared" si="10"/>
        <v/>
      </c>
      <c r="BU29" s="63" t="str">
        <f t="shared" si="11"/>
        <v/>
      </c>
      <c r="BV29" s="63" t="str">
        <f t="shared" si="12"/>
        <v/>
      </c>
      <c r="BW29" s="64" t="str">
        <f t="shared" si="13"/>
        <v/>
      </c>
      <c r="BX29" s="65" t="str">
        <f t="shared" si="30"/>
        <v>INCORRECT</v>
      </c>
      <c r="BY29" s="63" t="b">
        <f t="shared" si="31"/>
        <v>0</v>
      </c>
      <c r="BZ29" s="66" t="str">
        <f t="shared" si="2"/>
        <v/>
      </c>
      <c r="CA29" s="63" t="b">
        <f t="shared" si="14"/>
        <v>0</v>
      </c>
      <c r="CB29" s="63" t="b">
        <f t="shared" si="15"/>
        <v>0</v>
      </c>
      <c r="CC29" s="63" t="b">
        <f t="shared" si="16"/>
        <v>0</v>
      </c>
      <c r="CD29" s="63" t="b">
        <f t="shared" si="17"/>
        <v>0</v>
      </c>
      <c r="CE29" s="63" t="b">
        <f t="shared" si="18"/>
        <v>0</v>
      </c>
      <c r="CF29" s="63" t="b">
        <f t="shared" si="19"/>
        <v>0</v>
      </c>
      <c r="CG29" s="63" t="str">
        <f t="shared" si="20"/>
        <v/>
      </c>
      <c r="CH29" s="63" t="str">
        <f t="shared" si="21"/>
        <v/>
      </c>
      <c r="CI29" s="63" t="str">
        <f t="shared" si="22"/>
        <v/>
      </c>
      <c r="CJ29" s="63" t="str">
        <f t="shared" si="23"/>
        <v/>
      </c>
      <c r="CK29" s="63" t="str">
        <f t="shared" si="24"/>
        <v/>
      </c>
      <c r="CL29" s="63" t="str">
        <f t="shared" si="25"/>
        <v/>
      </c>
      <c r="CM29" s="66" t="str">
        <f t="shared" si="26"/>
        <v/>
      </c>
      <c r="CN29" s="66" t="str">
        <f t="shared" si="27"/>
        <v/>
      </c>
      <c r="CO29" s="67" t="str">
        <f t="shared" si="28"/>
        <v>NO</v>
      </c>
      <c r="CP29" s="67" t="str">
        <f t="shared" si="29"/>
        <v>NO</v>
      </c>
      <c r="CQ29" s="65" t="str">
        <f t="shared" si="32"/>
        <v>NO</v>
      </c>
      <c r="CR29" s="65" t="str">
        <f t="shared" si="33"/>
        <v>NO</v>
      </c>
      <c r="CS29" s="67" t="str">
        <f t="shared" si="34"/>
        <v>OK</v>
      </c>
      <c r="CT29" s="63" t="b">
        <f t="shared" si="35"/>
        <v>0</v>
      </c>
      <c r="CU29" s="63" t="b">
        <f t="shared" si="36"/>
        <v>0</v>
      </c>
      <c r="CV29" s="63" t="b">
        <f t="shared" si="37"/>
        <v>0</v>
      </c>
      <c r="CW29" s="63" t="b">
        <f t="shared" si="38"/>
        <v>0</v>
      </c>
      <c r="CX29" s="66" t="str">
        <f t="shared" si="39"/>
        <v>SEQUENCE INCORRECT</v>
      </c>
      <c r="CY29" s="68">
        <f>COUNTIF(B19:B28,T(B29))</f>
        <v>10</v>
      </c>
    </row>
    <row r="30" spans="1:103" s="1"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3"/>
        <v/>
      </c>
      <c r="Q30" s="185"/>
      <c r="R30" s="186"/>
      <c r="S30" s="186"/>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4" t="b">
        <f t="shared" si="4"/>
        <v>0</v>
      </c>
      <c r="AG30" s="23" t="str">
        <f t="shared" si="5"/>
        <v>S# INCORRECT</v>
      </c>
      <c r="BO30" s="63" t="str">
        <f t="shared" si="1"/>
        <v/>
      </c>
      <c r="BP30" s="63" t="b">
        <f t="shared" si="6"/>
        <v>0</v>
      </c>
      <c r="BQ30" s="63" t="b">
        <f t="shared" si="7"/>
        <v>0</v>
      </c>
      <c r="BR30" s="63" t="b">
        <f t="shared" si="8"/>
        <v>0</v>
      </c>
      <c r="BS30" s="63" t="str">
        <f t="shared" si="9"/>
        <v/>
      </c>
      <c r="BT30" s="63" t="str">
        <f t="shared" si="10"/>
        <v/>
      </c>
      <c r="BU30" s="63" t="str">
        <f t="shared" si="11"/>
        <v/>
      </c>
      <c r="BV30" s="63" t="str">
        <f t="shared" si="12"/>
        <v/>
      </c>
      <c r="BW30" s="64" t="str">
        <f t="shared" si="13"/>
        <v/>
      </c>
      <c r="BX30" s="65" t="str">
        <f t="shared" si="30"/>
        <v>INCORRECT</v>
      </c>
      <c r="BY30" s="63" t="b">
        <f t="shared" si="31"/>
        <v>0</v>
      </c>
      <c r="BZ30" s="66" t="str">
        <f t="shared" si="2"/>
        <v/>
      </c>
      <c r="CA30" s="63" t="b">
        <f t="shared" si="14"/>
        <v>0</v>
      </c>
      <c r="CB30" s="63" t="b">
        <f t="shared" si="15"/>
        <v>0</v>
      </c>
      <c r="CC30" s="63" t="b">
        <f t="shared" si="16"/>
        <v>0</v>
      </c>
      <c r="CD30" s="63" t="b">
        <f t="shared" si="17"/>
        <v>0</v>
      </c>
      <c r="CE30" s="63" t="b">
        <f t="shared" si="18"/>
        <v>0</v>
      </c>
      <c r="CF30" s="63" t="b">
        <f t="shared" si="19"/>
        <v>0</v>
      </c>
      <c r="CG30" s="63" t="str">
        <f t="shared" si="20"/>
        <v/>
      </c>
      <c r="CH30" s="63" t="str">
        <f t="shared" si="21"/>
        <v/>
      </c>
      <c r="CI30" s="63" t="str">
        <f t="shared" si="22"/>
        <v/>
      </c>
      <c r="CJ30" s="63" t="str">
        <f t="shared" si="23"/>
        <v/>
      </c>
      <c r="CK30" s="63" t="str">
        <f t="shared" si="24"/>
        <v/>
      </c>
      <c r="CL30" s="63" t="str">
        <f t="shared" si="25"/>
        <v/>
      </c>
      <c r="CM30" s="66" t="str">
        <f t="shared" si="26"/>
        <v/>
      </c>
      <c r="CN30" s="66" t="str">
        <f t="shared" si="27"/>
        <v/>
      </c>
      <c r="CO30" s="67" t="str">
        <f t="shared" si="28"/>
        <v>NO</v>
      </c>
      <c r="CP30" s="67" t="str">
        <f t="shared" si="29"/>
        <v>NO</v>
      </c>
      <c r="CQ30" s="65" t="str">
        <f t="shared" si="32"/>
        <v>NO</v>
      </c>
      <c r="CR30" s="65" t="str">
        <f t="shared" si="33"/>
        <v>NO</v>
      </c>
      <c r="CS30" s="67" t="str">
        <f t="shared" si="34"/>
        <v>OK</v>
      </c>
      <c r="CT30" s="63" t="b">
        <f t="shared" si="35"/>
        <v>0</v>
      </c>
      <c r="CU30" s="63" t="b">
        <f t="shared" si="36"/>
        <v>0</v>
      </c>
      <c r="CV30" s="63" t="b">
        <f t="shared" si="37"/>
        <v>0</v>
      </c>
      <c r="CW30" s="63" t="b">
        <f t="shared" si="38"/>
        <v>0</v>
      </c>
      <c r="CX30" s="66" t="str">
        <f t="shared" si="39"/>
        <v>SEQUENCE INCORRECT</v>
      </c>
      <c r="CY30" s="68">
        <f>COUNTIF(B19:B29,T(B30))</f>
        <v>11</v>
      </c>
    </row>
    <row r="31" spans="1:103" s="1"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3"/>
        <v/>
      </c>
      <c r="Q31" s="185"/>
      <c r="R31" s="186"/>
      <c r="S31" s="186"/>
      <c r="T31" s="186" t="str">
        <f>IF(OR(AND(OR(F31&lt;=G17, F31=0, F31="ABS"),OR(H31&lt;=I17, H31=0, H31="ABS"),OR(J31&lt;=K17, J31="ABS"))),IF(OR(AND(A31="",B31="",D31="",F31="",H31="",J31=""),AND(A31&lt;&gt;"",B31&lt;&gt;"",D31&lt;&gt;"",F31&lt;&gt;"",H31&lt;&gt;"",J31&lt;&gt;"",AG31="OK")),"","Given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4" t="b">
        <f t="shared" si="4"/>
        <v>0</v>
      </c>
      <c r="AG31" s="23" t="str">
        <f t="shared" si="5"/>
        <v>S# INCORRECT</v>
      </c>
      <c r="BO31" s="63" t="str">
        <f t="shared" si="1"/>
        <v/>
      </c>
      <c r="BP31" s="63" t="b">
        <f t="shared" si="6"/>
        <v>0</v>
      </c>
      <c r="BQ31" s="63" t="b">
        <f t="shared" si="7"/>
        <v>0</v>
      </c>
      <c r="BR31" s="63" t="b">
        <f t="shared" si="8"/>
        <v>0</v>
      </c>
      <c r="BS31" s="63" t="str">
        <f t="shared" si="9"/>
        <v/>
      </c>
      <c r="BT31" s="63" t="str">
        <f t="shared" si="10"/>
        <v/>
      </c>
      <c r="BU31" s="63" t="str">
        <f t="shared" si="11"/>
        <v/>
      </c>
      <c r="BV31" s="63" t="str">
        <f t="shared" si="12"/>
        <v/>
      </c>
      <c r="BW31" s="64" t="str">
        <f t="shared" si="13"/>
        <v/>
      </c>
      <c r="BX31" s="65" t="str">
        <f t="shared" si="30"/>
        <v>INCORRECT</v>
      </c>
      <c r="BY31" s="63" t="b">
        <f t="shared" si="31"/>
        <v>0</v>
      </c>
      <c r="BZ31" s="66" t="str">
        <f t="shared" si="2"/>
        <v/>
      </c>
      <c r="CA31" s="63" t="b">
        <f t="shared" si="14"/>
        <v>0</v>
      </c>
      <c r="CB31" s="63" t="b">
        <f t="shared" si="15"/>
        <v>0</v>
      </c>
      <c r="CC31" s="63" t="b">
        <f t="shared" si="16"/>
        <v>0</v>
      </c>
      <c r="CD31" s="63" t="b">
        <f t="shared" si="17"/>
        <v>0</v>
      </c>
      <c r="CE31" s="63" t="b">
        <f t="shared" si="18"/>
        <v>0</v>
      </c>
      <c r="CF31" s="63" t="b">
        <f t="shared" si="19"/>
        <v>0</v>
      </c>
      <c r="CG31" s="63" t="str">
        <f t="shared" si="20"/>
        <v/>
      </c>
      <c r="CH31" s="63" t="str">
        <f t="shared" si="21"/>
        <v/>
      </c>
      <c r="CI31" s="63" t="str">
        <f t="shared" si="22"/>
        <v/>
      </c>
      <c r="CJ31" s="63" t="str">
        <f t="shared" si="23"/>
        <v/>
      </c>
      <c r="CK31" s="63" t="str">
        <f t="shared" si="24"/>
        <v/>
      </c>
      <c r="CL31" s="63" t="str">
        <f t="shared" si="25"/>
        <v/>
      </c>
      <c r="CM31" s="66" t="str">
        <f t="shared" si="26"/>
        <v/>
      </c>
      <c r="CN31" s="66" t="str">
        <f t="shared" si="27"/>
        <v/>
      </c>
      <c r="CO31" s="67" t="str">
        <f t="shared" si="28"/>
        <v>NO</v>
      </c>
      <c r="CP31" s="67" t="str">
        <f t="shared" si="29"/>
        <v>NO</v>
      </c>
      <c r="CQ31" s="65" t="str">
        <f t="shared" si="32"/>
        <v>NO</v>
      </c>
      <c r="CR31" s="65" t="str">
        <f t="shared" si="33"/>
        <v>NO</v>
      </c>
      <c r="CS31" s="67" t="str">
        <f t="shared" si="34"/>
        <v>OK</v>
      </c>
      <c r="CT31" s="63" t="b">
        <f t="shared" si="35"/>
        <v>0</v>
      </c>
      <c r="CU31" s="63" t="b">
        <f t="shared" si="36"/>
        <v>0</v>
      </c>
      <c r="CV31" s="63" t="b">
        <f t="shared" si="37"/>
        <v>0</v>
      </c>
      <c r="CW31" s="63" t="b">
        <f t="shared" si="38"/>
        <v>0</v>
      </c>
      <c r="CX31" s="66" t="str">
        <f t="shared" si="39"/>
        <v>SEQUENCE INCORRECT</v>
      </c>
      <c r="CY31" s="68">
        <f>COUNTIF(B19:B30,T(B31))</f>
        <v>12</v>
      </c>
    </row>
    <row r="32" spans="1:103" s="1"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3"/>
        <v/>
      </c>
      <c r="Q32" s="185"/>
      <c r="R32" s="186"/>
      <c r="S32" s="186"/>
      <c r="T32" s="186" t="str">
        <f>IF(OR(AND(OR(F32&lt;=G17, F32=0, F32="ABS"),OR(H32&lt;=I17, H32=0, H32="ABS"),OR(J32&lt;=K17, J32="ABS"))),IF(OR(AND(A32="",B32="",D32="",F32="",H32="",J32=""),AND(A32&lt;&gt;"",B32&lt;&gt;"",D32&lt;&gt;"",F32&lt;&gt;"",H32&lt;&gt;"",J32&lt;&gt;"",AG32="OK")),"","Given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4" t="b">
        <f t="shared" si="4"/>
        <v>0</v>
      </c>
      <c r="AG32" s="23" t="str">
        <f t="shared" si="5"/>
        <v>S# INCORRECT</v>
      </c>
      <c r="BO32" s="63" t="str">
        <f t="shared" si="1"/>
        <v/>
      </c>
      <c r="BP32" s="63" t="b">
        <f t="shared" si="6"/>
        <v>0</v>
      </c>
      <c r="BQ32" s="63" t="b">
        <f t="shared" si="7"/>
        <v>0</v>
      </c>
      <c r="BR32" s="63" t="b">
        <f t="shared" si="8"/>
        <v>0</v>
      </c>
      <c r="BS32" s="63" t="str">
        <f t="shared" si="9"/>
        <v/>
      </c>
      <c r="BT32" s="63" t="str">
        <f t="shared" si="10"/>
        <v/>
      </c>
      <c r="BU32" s="63" t="str">
        <f t="shared" si="11"/>
        <v/>
      </c>
      <c r="BV32" s="63" t="str">
        <f t="shared" si="12"/>
        <v/>
      </c>
      <c r="BW32" s="64" t="str">
        <f t="shared" si="13"/>
        <v/>
      </c>
      <c r="BX32" s="65" t="str">
        <f t="shared" si="30"/>
        <v>INCORRECT</v>
      </c>
      <c r="BY32" s="63" t="b">
        <f t="shared" si="31"/>
        <v>0</v>
      </c>
      <c r="BZ32" s="66" t="str">
        <f t="shared" si="2"/>
        <v/>
      </c>
      <c r="CA32" s="63" t="b">
        <f t="shared" si="14"/>
        <v>0</v>
      </c>
      <c r="CB32" s="63" t="b">
        <f t="shared" si="15"/>
        <v>0</v>
      </c>
      <c r="CC32" s="63" t="b">
        <f t="shared" si="16"/>
        <v>0</v>
      </c>
      <c r="CD32" s="63" t="b">
        <f t="shared" si="17"/>
        <v>0</v>
      </c>
      <c r="CE32" s="63" t="b">
        <f t="shared" si="18"/>
        <v>0</v>
      </c>
      <c r="CF32" s="63" t="b">
        <f t="shared" si="19"/>
        <v>0</v>
      </c>
      <c r="CG32" s="63" t="str">
        <f t="shared" si="20"/>
        <v/>
      </c>
      <c r="CH32" s="63" t="str">
        <f t="shared" si="21"/>
        <v/>
      </c>
      <c r="CI32" s="63" t="str">
        <f t="shared" si="22"/>
        <v/>
      </c>
      <c r="CJ32" s="63" t="str">
        <f t="shared" si="23"/>
        <v/>
      </c>
      <c r="CK32" s="63" t="str">
        <f t="shared" si="24"/>
        <v/>
      </c>
      <c r="CL32" s="63" t="str">
        <f t="shared" si="25"/>
        <v/>
      </c>
      <c r="CM32" s="66" t="str">
        <f t="shared" si="26"/>
        <v/>
      </c>
      <c r="CN32" s="66" t="str">
        <f t="shared" si="27"/>
        <v/>
      </c>
      <c r="CO32" s="67" t="str">
        <f t="shared" si="28"/>
        <v>NO</v>
      </c>
      <c r="CP32" s="67" t="str">
        <f t="shared" si="29"/>
        <v>NO</v>
      </c>
      <c r="CQ32" s="65" t="str">
        <f t="shared" si="32"/>
        <v>NO</v>
      </c>
      <c r="CR32" s="65" t="str">
        <f t="shared" si="33"/>
        <v>NO</v>
      </c>
      <c r="CS32" s="67" t="str">
        <f t="shared" si="34"/>
        <v>OK</v>
      </c>
      <c r="CT32" s="63" t="b">
        <f t="shared" si="35"/>
        <v>0</v>
      </c>
      <c r="CU32" s="63" t="b">
        <f t="shared" si="36"/>
        <v>0</v>
      </c>
      <c r="CV32" s="63" t="b">
        <f t="shared" si="37"/>
        <v>0</v>
      </c>
      <c r="CW32" s="63" t="b">
        <f t="shared" si="38"/>
        <v>0</v>
      </c>
      <c r="CX32" s="66" t="str">
        <f t="shared" si="39"/>
        <v>SEQUENCE INCORRECT</v>
      </c>
      <c r="CY32" s="68">
        <f>COUNTIF(B19:B31,T(B32))</f>
        <v>13</v>
      </c>
    </row>
    <row r="33" spans="1:103" s="1"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3"/>
        <v/>
      </c>
      <c r="Q33" s="185"/>
      <c r="R33" s="186"/>
      <c r="S33" s="186"/>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4" t="b">
        <f t="shared" si="4"/>
        <v>0</v>
      </c>
      <c r="AG33" s="23" t="str">
        <f t="shared" si="5"/>
        <v>S# INCORRECT</v>
      </c>
      <c r="BO33" s="63" t="str">
        <f t="shared" si="1"/>
        <v/>
      </c>
      <c r="BP33" s="63" t="b">
        <f t="shared" si="6"/>
        <v>0</v>
      </c>
      <c r="BQ33" s="63" t="b">
        <f t="shared" si="7"/>
        <v>0</v>
      </c>
      <c r="BR33" s="63" t="b">
        <f t="shared" si="8"/>
        <v>0</v>
      </c>
      <c r="BS33" s="63" t="str">
        <f t="shared" si="9"/>
        <v/>
      </c>
      <c r="BT33" s="63" t="str">
        <f t="shared" si="10"/>
        <v/>
      </c>
      <c r="BU33" s="63" t="str">
        <f t="shared" si="11"/>
        <v/>
      </c>
      <c r="BV33" s="63" t="str">
        <f t="shared" si="12"/>
        <v/>
      </c>
      <c r="BW33" s="64" t="str">
        <f t="shared" si="13"/>
        <v/>
      </c>
      <c r="BX33" s="65" t="str">
        <f t="shared" si="30"/>
        <v>INCORRECT</v>
      </c>
      <c r="BY33" s="63" t="b">
        <f t="shared" si="31"/>
        <v>0</v>
      </c>
      <c r="BZ33" s="66" t="str">
        <f t="shared" si="2"/>
        <v/>
      </c>
      <c r="CA33" s="63" t="b">
        <f t="shared" si="14"/>
        <v>0</v>
      </c>
      <c r="CB33" s="63" t="b">
        <f t="shared" si="15"/>
        <v>0</v>
      </c>
      <c r="CC33" s="63" t="b">
        <f t="shared" si="16"/>
        <v>0</v>
      </c>
      <c r="CD33" s="63" t="b">
        <f t="shared" si="17"/>
        <v>0</v>
      </c>
      <c r="CE33" s="63" t="b">
        <f t="shared" si="18"/>
        <v>0</v>
      </c>
      <c r="CF33" s="63" t="b">
        <f t="shared" si="19"/>
        <v>0</v>
      </c>
      <c r="CG33" s="63" t="str">
        <f t="shared" si="20"/>
        <v/>
      </c>
      <c r="CH33" s="63" t="str">
        <f t="shared" si="21"/>
        <v/>
      </c>
      <c r="CI33" s="63" t="str">
        <f t="shared" si="22"/>
        <v/>
      </c>
      <c r="CJ33" s="63" t="str">
        <f t="shared" si="23"/>
        <v/>
      </c>
      <c r="CK33" s="63" t="str">
        <f t="shared" si="24"/>
        <v/>
      </c>
      <c r="CL33" s="63" t="str">
        <f t="shared" si="25"/>
        <v/>
      </c>
      <c r="CM33" s="66" t="str">
        <f t="shared" si="26"/>
        <v/>
      </c>
      <c r="CN33" s="66" t="str">
        <f t="shared" si="27"/>
        <v/>
      </c>
      <c r="CO33" s="67" t="str">
        <f t="shared" si="28"/>
        <v>NO</v>
      </c>
      <c r="CP33" s="67" t="str">
        <f t="shared" si="29"/>
        <v>NO</v>
      </c>
      <c r="CQ33" s="65" t="str">
        <f t="shared" si="32"/>
        <v>NO</v>
      </c>
      <c r="CR33" s="65" t="str">
        <f t="shared" si="33"/>
        <v>NO</v>
      </c>
      <c r="CS33" s="67" t="str">
        <f t="shared" si="34"/>
        <v>OK</v>
      </c>
      <c r="CT33" s="63" t="b">
        <f t="shared" si="35"/>
        <v>0</v>
      </c>
      <c r="CU33" s="63" t="b">
        <f t="shared" si="36"/>
        <v>0</v>
      </c>
      <c r="CV33" s="63" t="b">
        <f t="shared" si="37"/>
        <v>0</v>
      </c>
      <c r="CW33" s="63" t="b">
        <f t="shared" si="38"/>
        <v>0</v>
      </c>
      <c r="CX33" s="66" t="str">
        <f t="shared" si="39"/>
        <v>SEQUENCE INCORRECT</v>
      </c>
      <c r="CY33" s="68">
        <f>COUNTIF(B19:B32,T(B33))</f>
        <v>14</v>
      </c>
    </row>
    <row r="34" spans="1:103" s="1"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3"/>
        <v/>
      </c>
      <c r="Q34" s="185"/>
      <c r="R34" s="186"/>
      <c r="S34" s="186"/>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4" t="b">
        <f t="shared" si="4"/>
        <v>0</v>
      </c>
      <c r="AG34" s="23" t="str">
        <f t="shared" si="5"/>
        <v>S# INCORRECT</v>
      </c>
      <c r="BO34" s="63" t="str">
        <f t="shared" si="1"/>
        <v/>
      </c>
      <c r="BP34" s="63" t="b">
        <f t="shared" si="6"/>
        <v>0</v>
      </c>
      <c r="BQ34" s="63" t="b">
        <f t="shared" si="7"/>
        <v>0</v>
      </c>
      <c r="BR34" s="63" t="b">
        <f t="shared" si="8"/>
        <v>0</v>
      </c>
      <c r="BS34" s="63" t="str">
        <f t="shared" si="9"/>
        <v/>
      </c>
      <c r="BT34" s="63" t="str">
        <f t="shared" si="10"/>
        <v/>
      </c>
      <c r="BU34" s="63" t="str">
        <f t="shared" si="11"/>
        <v/>
      </c>
      <c r="BV34" s="63" t="str">
        <f t="shared" si="12"/>
        <v/>
      </c>
      <c r="BW34" s="64" t="str">
        <f t="shared" si="13"/>
        <v/>
      </c>
      <c r="BX34" s="65" t="str">
        <f t="shared" si="30"/>
        <v>INCORRECT</v>
      </c>
      <c r="BY34" s="63" t="b">
        <f t="shared" si="31"/>
        <v>0</v>
      </c>
      <c r="BZ34" s="66" t="str">
        <f t="shared" si="2"/>
        <v/>
      </c>
      <c r="CA34" s="63" t="b">
        <f t="shared" si="14"/>
        <v>0</v>
      </c>
      <c r="CB34" s="63" t="b">
        <f t="shared" si="15"/>
        <v>0</v>
      </c>
      <c r="CC34" s="63" t="b">
        <f t="shared" si="16"/>
        <v>0</v>
      </c>
      <c r="CD34" s="63" t="b">
        <f t="shared" si="17"/>
        <v>0</v>
      </c>
      <c r="CE34" s="63" t="b">
        <f t="shared" si="18"/>
        <v>0</v>
      </c>
      <c r="CF34" s="63" t="b">
        <f t="shared" si="19"/>
        <v>0</v>
      </c>
      <c r="CG34" s="63" t="str">
        <f t="shared" si="20"/>
        <v/>
      </c>
      <c r="CH34" s="63" t="str">
        <f t="shared" si="21"/>
        <v/>
      </c>
      <c r="CI34" s="63" t="str">
        <f t="shared" si="22"/>
        <v/>
      </c>
      <c r="CJ34" s="63" t="str">
        <f t="shared" si="23"/>
        <v/>
      </c>
      <c r="CK34" s="63" t="str">
        <f t="shared" si="24"/>
        <v/>
      </c>
      <c r="CL34" s="63" t="str">
        <f t="shared" si="25"/>
        <v/>
      </c>
      <c r="CM34" s="66" t="str">
        <f t="shared" si="26"/>
        <v/>
      </c>
      <c r="CN34" s="66" t="str">
        <f t="shared" si="27"/>
        <v/>
      </c>
      <c r="CO34" s="67" t="str">
        <f t="shared" si="28"/>
        <v>NO</v>
      </c>
      <c r="CP34" s="67" t="str">
        <f t="shared" si="29"/>
        <v>NO</v>
      </c>
      <c r="CQ34" s="65" t="str">
        <f t="shared" si="32"/>
        <v>NO</v>
      </c>
      <c r="CR34" s="65" t="str">
        <f t="shared" si="33"/>
        <v>NO</v>
      </c>
      <c r="CS34" s="67" t="str">
        <f t="shared" si="34"/>
        <v>OK</v>
      </c>
      <c r="CT34" s="63" t="b">
        <f t="shared" si="35"/>
        <v>0</v>
      </c>
      <c r="CU34" s="63" t="b">
        <f t="shared" si="36"/>
        <v>0</v>
      </c>
      <c r="CV34" s="63" t="b">
        <f t="shared" si="37"/>
        <v>0</v>
      </c>
      <c r="CW34" s="63" t="b">
        <f t="shared" si="38"/>
        <v>0</v>
      </c>
      <c r="CX34" s="66" t="str">
        <f t="shared" si="39"/>
        <v>SEQUENCE INCORRECT</v>
      </c>
      <c r="CY34" s="68">
        <f>COUNTIF(B19:B33,T(B34))</f>
        <v>15</v>
      </c>
    </row>
    <row r="35" spans="1:103" s="1"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3"/>
        <v/>
      </c>
      <c r="Q35" s="185"/>
      <c r="R35" s="186"/>
      <c r="S35" s="186"/>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4" t="b">
        <f t="shared" si="4"/>
        <v>0</v>
      </c>
      <c r="AG35" s="23" t="str">
        <f t="shared" si="5"/>
        <v>S# INCORRECT</v>
      </c>
      <c r="BO35" s="63" t="str">
        <f t="shared" si="1"/>
        <v/>
      </c>
      <c r="BP35" s="63" t="b">
        <f t="shared" si="6"/>
        <v>0</v>
      </c>
      <c r="BQ35" s="63" t="b">
        <f t="shared" si="7"/>
        <v>0</v>
      </c>
      <c r="BR35" s="63" t="b">
        <f t="shared" si="8"/>
        <v>0</v>
      </c>
      <c r="BS35" s="63" t="str">
        <f t="shared" si="9"/>
        <v/>
      </c>
      <c r="BT35" s="63" t="str">
        <f t="shared" si="10"/>
        <v/>
      </c>
      <c r="BU35" s="63" t="str">
        <f t="shared" si="11"/>
        <v/>
      </c>
      <c r="BV35" s="63" t="str">
        <f t="shared" si="12"/>
        <v/>
      </c>
      <c r="BW35" s="64" t="str">
        <f t="shared" si="13"/>
        <v/>
      </c>
      <c r="BX35" s="65" t="str">
        <f t="shared" si="30"/>
        <v>INCORRECT</v>
      </c>
      <c r="BY35" s="63" t="b">
        <f t="shared" si="31"/>
        <v>0</v>
      </c>
      <c r="BZ35" s="66" t="str">
        <f t="shared" si="2"/>
        <v/>
      </c>
      <c r="CA35" s="63" t="b">
        <f t="shared" si="14"/>
        <v>0</v>
      </c>
      <c r="CB35" s="63" t="b">
        <f t="shared" si="15"/>
        <v>0</v>
      </c>
      <c r="CC35" s="63" t="b">
        <f t="shared" si="16"/>
        <v>0</v>
      </c>
      <c r="CD35" s="63" t="b">
        <f t="shared" si="17"/>
        <v>0</v>
      </c>
      <c r="CE35" s="63" t="b">
        <f t="shared" si="18"/>
        <v>0</v>
      </c>
      <c r="CF35" s="63" t="b">
        <f t="shared" si="19"/>
        <v>0</v>
      </c>
      <c r="CG35" s="63" t="str">
        <f t="shared" si="20"/>
        <v/>
      </c>
      <c r="CH35" s="63" t="str">
        <f t="shared" si="21"/>
        <v/>
      </c>
      <c r="CI35" s="63" t="str">
        <f t="shared" si="22"/>
        <v/>
      </c>
      <c r="CJ35" s="63" t="str">
        <f t="shared" si="23"/>
        <v/>
      </c>
      <c r="CK35" s="63" t="str">
        <f t="shared" si="24"/>
        <v/>
      </c>
      <c r="CL35" s="63" t="str">
        <f t="shared" si="25"/>
        <v/>
      </c>
      <c r="CM35" s="66" t="str">
        <f t="shared" si="26"/>
        <v/>
      </c>
      <c r="CN35" s="66" t="str">
        <f t="shared" si="27"/>
        <v/>
      </c>
      <c r="CO35" s="67" t="str">
        <f t="shared" si="28"/>
        <v>NO</v>
      </c>
      <c r="CP35" s="67" t="str">
        <f t="shared" si="29"/>
        <v>NO</v>
      </c>
      <c r="CQ35" s="65" t="str">
        <f t="shared" si="32"/>
        <v>NO</v>
      </c>
      <c r="CR35" s="65" t="str">
        <f t="shared" si="33"/>
        <v>NO</v>
      </c>
      <c r="CS35" s="67" t="str">
        <f t="shared" si="34"/>
        <v>OK</v>
      </c>
      <c r="CT35" s="63" t="b">
        <f t="shared" si="35"/>
        <v>0</v>
      </c>
      <c r="CU35" s="63" t="b">
        <f t="shared" si="36"/>
        <v>0</v>
      </c>
      <c r="CV35" s="63" t="b">
        <f t="shared" si="37"/>
        <v>0</v>
      </c>
      <c r="CW35" s="63" t="b">
        <f t="shared" si="38"/>
        <v>0</v>
      </c>
      <c r="CX35" s="66" t="str">
        <f t="shared" si="39"/>
        <v>SEQUENCE INCORRECT</v>
      </c>
      <c r="CY35" s="68">
        <f>COUNTIF(B19:B34,T(B35))</f>
        <v>16</v>
      </c>
    </row>
    <row r="36" spans="1:103" s="1"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3"/>
        <v/>
      </c>
      <c r="Q36" s="185"/>
      <c r="R36" s="186"/>
      <c r="S36" s="186"/>
      <c r="T36" s="186" t="str">
        <f>IF(OR(AND(OR(F36&lt;=G17, F36=0, F36="ABS"),OR(H36&lt;=I17, H36=0, H36="ABS"),OR(J36&lt;=K17, J36="ABS"))),IF(OR(AND(A36="",B36="",D36="",F36="",H36="",J36=""),AND(A36&lt;&gt;"",B36&lt;&gt;"",D36&lt;&gt;"",F36&lt;&gt;"",H36&lt;&gt;"",J36&lt;&gt;"",AG36="OK")),"","Given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4" t="b">
        <f t="shared" si="4"/>
        <v>0</v>
      </c>
      <c r="AG36" s="23" t="str">
        <f t="shared" si="5"/>
        <v>S# INCORRECT</v>
      </c>
      <c r="BO36" s="63" t="str">
        <f t="shared" si="1"/>
        <v/>
      </c>
      <c r="BP36" s="63" t="b">
        <f t="shared" si="6"/>
        <v>0</v>
      </c>
      <c r="BQ36" s="63" t="b">
        <f t="shared" si="7"/>
        <v>0</v>
      </c>
      <c r="BR36" s="63" t="b">
        <f t="shared" si="8"/>
        <v>0</v>
      </c>
      <c r="BS36" s="63" t="str">
        <f t="shared" si="9"/>
        <v/>
      </c>
      <c r="BT36" s="63" t="str">
        <f t="shared" si="10"/>
        <v/>
      </c>
      <c r="BU36" s="63" t="str">
        <f t="shared" si="11"/>
        <v/>
      </c>
      <c r="BV36" s="63" t="str">
        <f t="shared" si="12"/>
        <v/>
      </c>
      <c r="BW36" s="64" t="str">
        <f t="shared" si="13"/>
        <v/>
      </c>
      <c r="BX36" s="65" t="str">
        <f t="shared" si="30"/>
        <v>INCORRECT</v>
      </c>
      <c r="BY36" s="63" t="b">
        <f t="shared" si="31"/>
        <v>0</v>
      </c>
      <c r="BZ36" s="66" t="str">
        <f t="shared" si="2"/>
        <v/>
      </c>
      <c r="CA36" s="63" t="b">
        <f t="shared" si="14"/>
        <v>0</v>
      </c>
      <c r="CB36" s="63" t="b">
        <f t="shared" si="15"/>
        <v>0</v>
      </c>
      <c r="CC36" s="63" t="b">
        <f t="shared" si="16"/>
        <v>0</v>
      </c>
      <c r="CD36" s="63" t="b">
        <f t="shared" si="17"/>
        <v>0</v>
      </c>
      <c r="CE36" s="63" t="b">
        <f t="shared" si="18"/>
        <v>0</v>
      </c>
      <c r="CF36" s="63" t="b">
        <f t="shared" si="19"/>
        <v>0</v>
      </c>
      <c r="CG36" s="63" t="str">
        <f t="shared" si="20"/>
        <v/>
      </c>
      <c r="CH36" s="63" t="str">
        <f t="shared" si="21"/>
        <v/>
      </c>
      <c r="CI36" s="63" t="str">
        <f t="shared" si="22"/>
        <v/>
      </c>
      <c r="CJ36" s="63" t="str">
        <f t="shared" si="23"/>
        <v/>
      </c>
      <c r="CK36" s="63" t="str">
        <f t="shared" si="24"/>
        <v/>
      </c>
      <c r="CL36" s="63" t="str">
        <f t="shared" si="25"/>
        <v/>
      </c>
      <c r="CM36" s="66" t="str">
        <f t="shared" si="26"/>
        <v/>
      </c>
      <c r="CN36" s="66" t="str">
        <f t="shared" si="27"/>
        <v/>
      </c>
      <c r="CO36" s="67" t="str">
        <f t="shared" si="28"/>
        <v>NO</v>
      </c>
      <c r="CP36" s="67" t="str">
        <f t="shared" si="29"/>
        <v>NO</v>
      </c>
      <c r="CQ36" s="65" t="str">
        <f t="shared" si="32"/>
        <v>NO</v>
      </c>
      <c r="CR36" s="65" t="str">
        <f t="shared" si="33"/>
        <v>NO</v>
      </c>
      <c r="CS36" s="67" t="str">
        <f t="shared" si="34"/>
        <v>OK</v>
      </c>
      <c r="CT36" s="63" t="b">
        <f t="shared" si="35"/>
        <v>0</v>
      </c>
      <c r="CU36" s="63" t="b">
        <f t="shared" si="36"/>
        <v>0</v>
      </c>
      <c r="CV36" s="63" t="b">
        <f t="shared" si="37"/>
        <v>0</v>
      </c>
      <c r="CW36" s="63" t="b">
        <f t="shared" si="38"/>
        <v>0</v>
      </c>
      <c r="CX36" s="66" t="str">
        <f t="shared" si="39"/>
        <v>SEQUENCE INCORRECT</v>
      </c>
      <c r="CY36" s="68">
        <f>COUNTIF(B19:B35,T(B36))</f>
        <v>17</v>
      </c>
    </row>
    <row r="37" spans="1:103" s="1"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3"/>
        <v/>
      </c>
      <c r="Q37" s="185"/>
      <c r="R37" s="186"/>
      <c r="S37" s="186"/>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4" t="b">
        <f t="shared" si="4"/>
        <v>0</v>
      </c>
      <c r="AG37" s="23" t="str">
        <f t="shared" si="5"/>
        <v>S# INCORRECT</v>
      </c>
      <c r="BO37" s="63" t="str">
        <f t="shared" si="1"/>
        <v/>
      </c>
      <c r="BP37" s="63" t="b">
        <f t="shared" si="6"/>
        <v>0</v>
      </c>
      <c r="BQ37" s="63" t="b">
        <f t="shared" si="7"/>
        <v>0</v>
      </c>
      <c r="BR37" s="63" t="b">
        <f t="shared" si="8"/>
        <v>0</v>
      </c>
      <c r="BS37" s="63" t="str">
        <f t="shared" si="9"/>
        <v/>
      </c>
      <c r="BT37" s="63" t="str">
        <f t="shared" si="10"/>
        <v/>
      </c>
      <c r="BU37" s="63" t="str">
        <f t="shared" si="11"/>
        <v/>
      </c>
      <c r="BV37" s="63" t="str">
        <f t="shared" si="12"/>
        <v/>
      </c>
      <c r="BW37" s="64" t="str">
        <f t="shared" si="13"/>
        <v/>
      </c>
      <c r="BX37" s="65" t="str">
        <f t="shared" si="30"/>
        <v>INCORRECT</v>
      </c>
      <c r="BY37" s="63" t="b">
        <f t="shared" si="31"/>
        <v>0</v>
      </c>
      <c r="BZ37" s="66" t="str">
        <f t="shared" si="2"/>
        <v/>
      </c>
      <c r="CA37" s="63" t="b">
        <f t="shared" si="14"/>
        <v>0</v>
      </c>
      <c r="CB37" s="63" t="b">
        <f t="shared" si="15"/>
        <v>0</v>
      </c>
      <c r="CC37" s="63" t="b">
        <f t="shared" si="16"/>
        <v>0</v>
      </c>
      <c r="CD37" s="63" t="b">
        <f t="shared" si="17"/>
        <v>0</v>
      </c>
      <c r="CE37" s="63" t="b">
        <f t="shared" si="18"/>
        <v>0</v>
      </c>
      <c r="CF37" s="63" t="b">
        <f t="shared" si="19"/>
        <v>0</v>
      </c>
      <c r="CG37" s="63" t="str">
        <f t="shared" si="20"/>
        <v/>
      </c>
      <c r="CH37" s="63" t="str">
        <f t="shared" si="21"/>
        <v/>
      </c>
      <c r="CI37" s="63" t="str">
        <f t="shared" si="22"/>
        <v/>
      </c>
      <c r="CJ37" s="63" t="str">
        <f t="shared" si="23"/>
        <v/>
      </c>
      <c r="CK37" s="63" t="str">
        <f t="shared" si="24"/>
        <v/>
      </c>
      <c r="CL37" s="63" t="str">
        <f t="shared" si="25"/>
        <v/>
      </c>
      <c r="CM37" s="66" t="str">
        <f t="shared" si="26"/>
        <v/>
      </c>
      <c r="CN37" s="66" t="str">
        <f t="shared" si="27"/>
        <v/>
      </c>
      <c r="CO37" s="67" t="str">
        <f t="shared" si="28"/>
        <v>NO</v>
      </c>
      <c r="CP37" s="67" t="str">
        <f t="shared" si="29"/>
        <v>NO</v>
      </c>
      <c r="CQ37" s="65" t="str">
        <f t="shared" si="32"/>
        <v>NO</v>
      </c>
      <c r="CR37" s="65" t="str">
        <f t="shared" si="33"/>
        <v>NO</v>
      </c>
      <c r="CS37" s="67" t="str">
        <f t="shared" si="34"/>
        <v>OK</v>
      </c>
      <c r="CT37" s="63" t="b">
        <f t="shared" si="35"/>
        <v>0</v>
      </c>
      <c r="CU37" s="63" t="b">
        <f t="shared" si="36"/>
        <v>0</v>
      </c>
      <c r="CV37" s="63" t="b">
        <f t="shared" si="37"/>
        <v>0</v>
      </c>
      <c r="CW37" s="63" t="b">
        <f t="shared" si="38"/>
        <v>0</v>
      </c>
      <c r="CX37" s="66" t="str">
        <f t="shared" si="39"/>
        <v>SEQUENCE INCORRECT</v>
      </c>
      <c r="CY37" s="68">
        <f>COUNTIF(B19:B36,T(B37))</f>
        <v>18</v>
      </c>
    </row>
    <row r="38" spans="1:103" s="1"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3"/>
        <v/>
      </c>
      <c r="Q38" s="185"/>
      <c r="R38" s="186"/>
      <c r="S38" s="186"/>
      <c r="T38" s="228" t="str">
        <f>IF(OR(AND(OR(F38&lt;=G17, F38=0, F38="ABS"),OR(H38&lt;=I17, H38=0, H38="ABS"),OR(J38&lt;=K17, J38="ABS"))),IF(OR(AND(A38="",B38="",D38="",F38="",H38="",J38=""),AND(A38&lt;&gt;"",B38&lt;&gt;"",D38&lt;&gt;"",F38&lt;&gt;"",H38&lt;&gt;"",J38&lt;&gt;"",AG38="OK")),"","Given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4" t="b">
        <f t="shared" si="4"/>
        <v>0</v>
      </c>
      <c r="AG38" s="23" t="str">
        <f t="shared" si="5"/>
        <v>S# INCORRECT</v>
      </c>
      <c r="BO38" s="63" t="str">
        <f t="shared" si="1"/>
        <v/>
      </c>
      <c r="BP38" s="63" t="b">
        <f t="shared" si="6"/>
        <v>0</v>
      </c>
      <c r="BQ38" s="63" t="b">
        <f t="shared" si="7"/>
        <v>0</v>
      </c>
      <c r="BR38" s="63" t="b">
        <f t="shared" si="8"/>
        <v>0</v>
      </c>
      <c r="BS38" s="63" t="str">
        <f t="shared" si="9"/>
        <v/>
      </c>
      <c r="BT38" s="63" t="str">
        <f t="shared" si="10"/>
        <v/>
      </c>
      <c r="BU38" s="63" t="str">
        <f t="shared" si="11"/>
        <v/>
      </c>
      <c r="BV38" s="63" t="str">
        <f t="shared" si="12"/>
        <v/>
      </c>
      <c r="BW38" s="64" t="str">
        <f t="shared" si="13"/>
        <v/>
      </c>
      <c r="BX38" s="65" t="str">
        <f t="shared" si="30"/>
        <v>INCORRECT</v>
      </c>
      <c r="BY38" s="63" t="b">
        <f t="shared" si="31"/>
        <v>0</v>
      </c>
      <c r="BZ38" s="66" t="str">
        <f t="shared" si="2"/>
        <v/>
      </c>
      <c r="CA38" s="63" t="b">
        <f t="shared" si="14"/>
        <v>0</v>
      </c>
      <c r="CB38" s="63" t="b">
        <f t="shared" si="15"/>
        <v>0</v>
      </c>
      <c r="CC38" s="63" t="b">
        <f t="shared" si="16"/>
        <v>0</v>
      </c>
      <c r="CD38" s="63" t="b">
        <f t="shared" si="17"/>
        <v>0</v>
      </c>
      <c r="CE38" s="63" t="b">
        <f t="shared" si="18"/>
        <v>0</v>
      </c>
      <c r="CF38" s="63" t="b">
        <f t="shared" si="19"/>
        <v>0</v>
      </c>
      <c r="CG38" s="63" t="str">
        <f t="shared" si="20"/>
        <v/>
      </c>
      <c r="CH38" s="63" t="str">
        <f t="shared" si="21"/>
        <v/>
      </c>
      <c r="CI38" s="63" t="str">
        <f t="shared" si="22"/>
        <v/>
      </c>
      <c r="CJ38" s="63" t="str">
        <f t="shared" si="23"/>
        <v/>
      </c>
      <c r="CK38" s="63" t="str">
        <f t="shared" si="24"/>
        <v/>
      </c>
      <c r="CL38" s="63" t="str">
        <f t="shared" si="25"/>
        <v/>
      </c>
      <c r="CM38" s="66" t="str">
        <f t="shared" si="26"/>
        <v/>
      </c>
      <c r="CN38" s="66" t="str">
        <f t="shared" si="27"/>
        <v/>
      </c>
      <c r="CO38" s="67" t="str">
        <f t="shared" si="28"/>
        <v>NO</v>
      </c>
      <c r="CP38" s="67" t="str">
        <f t="shared" si="29"/>
        <v>NO</v>
      </c>
      <c r="CQ38" s="65" t="str">
        <f t="shared" si="32"/>
        <v>NO</v>
      </c>
      <c r="CR38" s="65" t="str">
        <f t="shared" si="33"/>
        <v>NO</v>
      </c>
      <c r="CS38" s="67" t="str">
        <f t="shared" si="34"/>
        <v>OK</v>
      </c>
      <c r="CT38" s="63" t="b">
        <f t="shared" si="35"/>
        <v>0</v>
      </c>
      <c r="CU38" s="63" t="b">
        <f t="shared" si="36"/>
        <v>0</v>
      </c>
      <c r="CV38" s="63" t="b">
        <f t="shared" si="37"/>
        <v>0</v>
      </c>
      <c r="CW38" s="63" t="b">
        <f t="shared" si="38"/>
        <v>0</v>
      </c>
      <c r="CX38" s="66" t="str">
        <f t="shared" si="39"/>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94"/>
      <c r="AA39" s="94"/>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53" t="s">
        <v>187</v>
      </c>
      <c r="Q41" s="154"/>
      <c r="R41" s="154"/>
      <c r="S41" s="154"/>
      <c r="T41" s="154"/>
      <c r="U41" s="154"/>
      <c r="V41" s="154"/>
      <c r="W41" s="154"/>
      <c r="X41" s="154"/>
      <c r="Y41" s="97"/>
      <c r="Z41" s="97"/>
      <c r="AA41" s="97"/>
    </row>
    <row r="42" spans="1:103" ht="16.5" thickBot="1" x14ac:dyDescent="0.3">
      <c r="A42" s="156"/>
      <c r="B42" s="156"/>
      <c r="C42" s="156"/>
      <c r="D42" s="156"/>
      <c r="E42" s="156"/>
      <c r="F42" s="156"/>
      <c r="G42" s="156"/>
      <c r="H42" s="156"/>
      <c r="I42" s="156"/>
      <c r="J42" s="156"/>
      <c r="K42" s="156"/>
      <c r="L42" s="156"/>
      <c r="M42" s="156"/>
      <c r="N42" s="156"/>
      <c r="O42" s="195"/>
      <c r="P42" s="155"/>
      <c r="Q42" s="155"/>
      <c r="R42" s="155"/>
      <c r="S42" s="155"/>
      <c r="T42" s="155"/>
      <c r="U42" s="155"/>
      <c r="V42" s="155"/>
      <c r="W42" s="155"/>
      <c r="X42" s="155"/>
      <c r="Y42" s="109"/>
      <c r="Z42" s="93"/>
      <c r="AA42" s="93"/>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SUM(P40:X40)+R16</f>
        <v>0</v>
      </c>
      <c r="T43" s="208"/>
      <c r="U43" s="157"/>
      <c r="V43" s="157"/>
      <c r="W43" s="157"/>
      <c r="X43" s="157"/>
      <c r="Y43" s="110"/>
      <c r="Z43" s="88"/>
      <c r="AA43" s="88"/>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162</v>
      </c>
      <c r="Q44" s="159"/>
      <c r="R44" s="159"/>
      <c r="S44" s="159"/>
      <c r="T44" s="159"/>
      <c r="U44" s="159"/>
      <c r="V44" s="159"/>
      <c r="W44" s="159"/>
      <c r="X44" s="160"/>
      <c r="Y44" s="111"/>
      <c r="Z44" s="91"/>
      <c r="AA44" s="91"/>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91"/>
      <c r="AA45" s="91"/>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91"/>
      <c r="AA46" s="91"/>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91"/>
      <c r="AA47" s="91"/>
    </row>
    <row r="48" spans="1:103" s="9" customFormat="1" ht="15.95" customHeight="1" x14ac:dyDescent="0.2">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91"/>
      <c r="AA48" s="91"/>
    </row>
    <row r="49" spans="1:27" s="9" customFormat="1" ht="15.95" customHeight="1" thickBot="1" x14ac:dyDescent="0.25">
      <c r="A49" s="48">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91"/>
      <c r="AA49" s="91"/>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89"/>
      <c r="AA51" s="89"/>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92"/>
      <c r="AA53" s="92"/>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92"/>
      <c r="AA54" s="92"/>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90"/>
      <c r="AA56" s="90"/>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90"/>
      <c r="AA57" s="90"/>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90"/>
      <c r="AA58" s="90"/>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90"/>
      <c r="AA59" s="90"/>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90"/>
      <c r="AA60" s="90"/>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90"/>
      <c r="AA61" s="90"/>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90"/>
      <c r="AA62" s="90"/>
    </row>
  </sheetData>
  <sheetProtection algorithmName="SHA-512" hashValue="NrecZMSATdd9kAZivx9KlsFd+Zv6ymRaHzomJPcBBZAJfwQxiNortizncjSVxd9IT5PwMg2BY6ypA7OhDOfZUw==" saltValue="vrPnVmFnFiaVnamNxe8WvQ==" spinCount="100000" sheet="1" objects="1" scenarios="1" selectLockedCells="1"/>
  <autoFilter ref="A18:C41">
    <filterColumn colId="1" showButton="0"/>
  </autoFilter>
  <dataConsolidate/>
  <mergeCells count="270">
    <mergeCell ref="U1:X1"/>
    <mergeCell ref="T29:X29"/>
    <mergeCell ref="T19:X19"/>
    <mergeCell ref="T18:X18"/>
    <mergeCell ref="P6:T6"/>
    <mergeCell ref="P7:T7"/>
    <mergeCell ref="P8:T8"/>
    <mergeCell ref="P9:T9"/>
    <mergeCell ref="T20:X20"/>
    <mergeCell ref="P15:T15"/>
    <mergeCell ref="Q17:S17"/>
    <mergeCell ref="P16:Q16"/>
    <mergeCell ref="T17:X17"/>
    <mergeCell ref="R16:T16"/>
    <mergeCell ref="Q18:S18"/>
    <mergeCell ref="Q24:S24"/>
    <mergeCell ref="Q23:S23"/>
    <mergeCell ref="Q22:S22"/>
    <mergeCell ref="T25:X25"/>
    <mergeCell ref="T26:X26"/>
    <mergeCell ref="Q25:S25"/>
    <mergeCell ref="A40:A41"/>
    <mergeCell ref="B40:B41"/>
    <mergeCell ref="O1:O49"/>
    <mergeCell ref="U6:X12"/>
    <mergeCell ref="U13:X16"/>
    <mergeCell ref="B18:C18"/>
    <mergeCell ref="D18:E18"/>
    <mergeCell ref="F18:G18"/>
    <mergeCell ref="L18:M18"/>
    <mergeCell ref="T32:X32"/>
    <mergeCell ref="U2:X5"/>
    <mergeCell ref="T27:X27"/>
    <mergeCell ref="T28:X28"/>
    <mergeCell ref="T21:X21"/>
    <mergeCell ref="T23:X23"/>
    <mergeCell ref="T24:X24"/>
    <mergeCell ref="T22:X22"/>
    <mergeCell ref="F38:G38"/>
    <mergeCell ref="H38:I38"/>
    <mergeCell ref="T35:X35"/>
    <mergeCell ref="T36:X36"/>
    <mergeCell ref="B38:C38"/>
    <mergeCell ref="P5:T5"/>
    <mergeCell ref="P1:T2"/>
    <mergeCell ref="D38:E38"/>
    <mergeCell ref="T38:X38"/>
    <mergeCell ref="J38:K38"/>
    <mergeCell ref="L38:M38"/>
    <mergeCell ref="L35:M35"/>
    <mergeCell ref="B36:C36"/>
    <mergeCell ref="D36:E36"/>
    <mergeCell ref="F36:G36"/>
    <mergeCell ref="H36:I36"/>
    <mergeCell ref="B35:C35"/>
    <mergeCell ref="D35:E35"/>
    <mergeCell ref="Q37:S37"/>
    <mergeCell ref="J37:K37"/>
    <mergeCell ref="T37:X37"/>
    <mergeCell ref="H35:I35"/>
    <mergeCell ref="J35:K35"/>
    <mergeCell ref="L37:M37"/>
    <mergeCell ref="F35:G35"/>
    <mergeCell ref="Q35:S35"/>
    <mergeCell ref="L36:M36"/>
    <mergeCell ref="J36:K36"/>
    <mergeCell ref="F37:G37"/>
    <mergeCell ref="H37:I37"/>
    <mergeCell ref="B37:C37"/>
    <mergeCell ref="D37:E37"/>
    <mergeCell ref="L32:M32"/>
    <mergeCell ref="B31:C31"/>
    <mergeCell ref="D31:E31"/>
    <mergeCell ref="F31:G31"/>
    <mergeCell ref="H31:I31"/>
    <mergeCell ref="J31:K31"/>
    <mergeCell ref="L31:M31"/>
    <mergeCell ref="B34:C34"/>
    <mergeCell ref="D34:E34"/>
    <mergeCell ref="F34:G34"/>
    <mergeCell ref="B33:C33"/>
    <mergeCell ref="D33:E33"/>
    <mergeCell ref="F33:G33"/>
    <mergeCell ref="H33:I33"/>
    <mergeCell ref="J33:K33"/>
    <mergeCell ref="L33:M33"/>
    <mergeCell ref="H34:I34"/>
    <mergeCell ref="J34:K34"/>
    <mergeCell ref="L34:M34"/>
    <mergeCell ref="B30:C30"/>
    <mergeCell ref="D30:E30"/>
    <mergeCell ref="F30:G30"/>
    <mergeCell ref="H30:I30"/>
    <mergeCell ref="J30:K30"/>
    <mergeCell ref="L30:M30"/>
    <mergeCell ref="B32:C32"/>
    <mergeCell ref="D32:E32"/>
    <mergeCell ref="F32:G32"/>
    <mergeCell ref="H32:I32"/>
    <mergeCell ref="J32:K32"/>
    <mergeCell ref="B29:C29"/>
    <mergeCell ref="D29:E29"/>
    <mergeCell ref="F29:G29"/>
    <mergeCell ref="H29:I29"/>
    <mergeCell ref="J29:K29"/>
    <mergeCell ref="L29:M29"/>
    <mergeCell ref="B28:C28"/>
    <mergeCell ref="D28:E28"/>
    <mergeCell ref="F28:G28"/>
    <mergeCell ref="H28:I28"/>
    <mergeCell ref="J28:K28"/>
    <mergeCell ref="L28:M28"/>
    <mergeCell ref="B27:C27"/>
    <mergeCell ref="D27:E27"/>
    <mergeCell ref="F27:G27"/>
    <mergeCell ref="H27:I27"/>
    <mergeCell ref="J27:K27"/>
    <mergeCell ref="L27:M27"/>
    <mergeCell ref="B26:C26"/>
    <mergeCell ref="D26:E26"/>
    <mergeCell ref="F26:G26"/>
    <mergeCell ref="H26:I26"/>
    <mergeCell ref="J26:K26"/>
    <mergeCell ref="L26:M26"/>
    <mergeCell ref="B25:C25"/>
    <mergeCell ref="D25:E25"/>
    <mergeCell ref="F25:G25"/>
    <mergeCell ref="H25:I25"/>
    <mergeCell ref="J25:K25"/>
    <mergeCell ref="L25:M25"/>
    <mergeCell ref="B24:C24"/>
    <mergeCell ref="D24:E24"/>
    <mergeCell ref="F24:G24"/>
    <mergeCell ref="H24:I24"/>
    <mergeCell ref="J24:K24"/>
    <mergeCell ref="L24:M24"/>
    <mergeCell ref="B23:C23"/>
    <mergeCell ref="D23:E23"/>
    <mergeCell ref="F23:G23"/>
    <mergeCell ref="H23:I23"/>
    <mergeCell ref="J23:K23"/>
    <mergeCell ref="L23:M23"/>
    <mergeCell ref="B22:C22"/>
    <mergeCell ref="D22:E22"/>
    <mergeCell ref="F22:G22"/>
    <mergeCell ref="H22:I22"/>
    <mergeCell ref="J22:K22"/>
    <mergeCell ref="L22:M22"/>
    <mergeCell ref="B21:C21"/>
    <mergeCell ref="D21:E21"/>
    <mergeCell ref="F21:G21"/>
    <mergeCell ref="H21:I21"/>
    <mergeCell ref="J21:K21"/>
    <mergeCell ref="L21:M21"/>
    <mergeCell ref="B20:C20"/>
    <mergeCell ref="D20:E20"/>
    <mergeCell ref="F20:G20"/>
    <mergeCell ref="H20:I20"/>
    <mergeCell ref="J20:K20"/>
    <mergeCell ref="L20:M20"/>
    <mergeCell ref="D4:K4"/>
    <mergeCell ref="B9:J9"/>
    <mergeCell ref="B4:C4"/>
    <mergeCell ref="E6:N6"/>
    <mergeCell ref="A6:D6"/>
    <mergeCell ref="I8:L8"/>
    <mergeCell ref="A1:A4"/>
    <mergeCell ref="B12:C17"/>
    <mergeCell ref="F19:G19"/>
    <mergeCell ref="H19:I19"/>
    <mergeCell ref="H18:I18"/>
    <mergeCell ref="J18:K18"/>
    <mergeCell ref="J19:K19"/>
    <mergeCell ref="A7:B7"/>
    <mergeCell ref="A11:C11"/>
    <mergeCell ref="L14:M16"/>
    <mergeCell ref="G8:H8"/>
    <mergeCell ref="E10:N10"/>
    <mergeCell ref="B19:C19"/>
    <mergeCell ref="D19:E19"/>
    <mergeCell ref="C7:N7"/>
    <mergeCell ref="L19:M19"/>
    <mergeCell ref="J14:K16"/>
    <mergeCell ref="H14:I16"/>
    <mergeCell ref="J11:K11"/>
    <mergeCell ref="L11:N11"/>
    <mergeCell ref="T57:U57"/>
    <mergeCell ref="Q32:S32"/>
    <mergeCell ref="Q33:S33"/>
    <mergeCell ref="Q29:S29"/>
    <mergeCell ref="Q40:S40"/>
    <mergeCell ref="T40:X40"/>
    <mergeCell ref="T43:X43"/>
    <mergeCell ref="Q26:S26"/>
    <mergeCell ref="Q27:S27"/>
    <mergeCell ref="Q28:S28"/>
    <mergeCell ref="Q30:S30"/>
    <mergeCell ref="T33:X33"/>
    <mergeCell ref="Q36:S36"/>
    <mergeCell ref="T34:X34"/>
    <mergeCell ref="Q38:S38"/>
    <mergeCell ref="Q31:S31"/>
    <mergeCell ref="T31:X31"/>
    <mergeCell ref="Q34:S34"/>
    <mergeCell ref="Q39:S39"/>
    <mergeCell ref="T39:X39"/>
    <mergeCell ref="T30:X30"/>
    <mergeCell ref="P50:X52"/>
    <mergeCell ref="A5:N5"/>
    <mergeCell ref="Q19:S19"/>
    <mergeCell ref="Q20:S20"/>
    <mergeCell ref="Q21:S21"/>
    <mergeCell ref="P3:T4"/>
    <mergeCell ref="A12:A17"/>
    <mergeCell ref="D11:E11"/>
    <mergeCell ref="F11:G11"/>
    <mergeCell ref="N1:N3"/>
    <mergeCell ref="K9:M9"/>
    <mergeCell ref="D12:N13"/>
    <mergeCell ref="N14:N17"/>
    <mergeCell ref="A10:D10"/>
    <mergeCell ref="L4:N4"/>
    <mergeCell ref="P10:T10"/>
    <mergeCell ref="P11:T11"/>
    <mergeCell ref="P12:T12"/>
    <mergeCell ref="P13:T13"/>
    <mergeCell ref="P14:T14"/>
    <mergeCell ref="F14:G16"/>
    <mergeCell ref="D14:E16"/>
    <mergeCell ref="M8:N8"/>
    <mergeCell ref="E8:F8"/>
    <mergeCell ref="H11:I11"/>
    <mergeCell ref="A50:N62"/>
    <mergeCell ref="O50:O62"/>
    <mergeCell ref="P44:X49"/>
    <mergeCell ref="B48:N49"/>
    <mergeCell ref="A44:C47"/>
    <mergeCell ref="E44:I47"/>
    <mergeCell ref="K44:N47"/>
    <mergeCell ref="A42:N43"/>
    <mergeCell ref="D44:D47"/>
    <mergeCell ref="J44:J47"/>
    <mergeCell ref="V62:X62"/>
    <mergeCell ref="T62:U62"/>
    <mergeCell ref="Q57:S57"/>
    <mergeCell ref="V57:X57"/>
    <mergeCell ref="B2:M3"/>
    <mergeCell ref="B1:M1"/>
    <mergeCell ref="Q61:S61"/>
    <mergeCell ref="V61:X61"/>
    <mergeCell ref="Q62:S62"/>
    <mergeCell ref="V59:X59"/>
    <mergeCell ref="T59:U59"/>
    <mergeCell ref="T60:U60"/>
    <mergeCell ref="T61:U61"/>
    <mergeCell ref="Q58:S58"/>
    <mergeCell ref="V58:X58"/>
    <mergeCell ref="Q59:S59"/>
    <mergeCell ref="Q60:S60"/>
    <mergeCell ref="V60:X60"/>
    <mergeCell ref="T58:U58"/>
    <mergeCell ref="C39:N41"/>
    <mergeCell ref="P53:X54"/>
    <mergeCell ref="Q55:S55"/>
    <mergeCell ref="T55:X55"/>
    <mergeCell ref="Q56:S56"/>
    <mergeCell ref="V56:X56"/>
    <mergeCell ref="T56:U56"/>
    <mergeCell ref="P43:R43"/>
    <mergeCell ref="P41:X42"/>
  </mergeCells>
  <dataValidations xWindow="373" yWindow="364" count="10">
    <dataValidation type="list" showInputMessage="1" showErrorMessage="1" error="Please select Semester from Drop down List." prompt="Please select Semester from Drop down List by using small arrow button.(E.g First, Second(For First Year), Third, Fourth (For Second Year), Fifth, Sixth (For Third Year), Seventh, Eighth(For Final Year in B.E, B.CRP) Ninth &amp; Tenth FOR ONLY ARCHITECTURE)." sqref="B8">
      <formula1>Semester</formula1>
    </dataValidation>
    <dataValidation type="list" showInputMessage="1" showErrorMessage="1" error="Please select Total Marks from Drop down List." prompt="Please select Total Marks from Drop down List by using small arrow button." sqref="M17">
      <formula1>TotalMarks</formula1>
    </dataValidation>
    <dataValidation type="textLength" showInputMessage="1" showErrorMessage="1" error="Please write in correct Format." prompt="E.g. Nov/Dec, 2014, May/June, 2014, March/April, 2014, Aug/Sep, 2014" sqref="M8:N8">
      <formula1>3</formula1>
      <formula2>19</formula2>
    </dataValidation>
    <dataValidation type="textLength" operator="equal" showInputMessage="1" showErrorMessage="1" error="Please insert Date in Correct Format." prompt="E.g. 25/04/2014 with no blank space between characters." sqref="N9">
      <formula1>10</formula1>
    </dataValidation>
    <dataValidation type="list" showInputMessage="1" showErrorMessage="1" error="Please select Department from Drop down List." prompt="Please select Department from Drop down List by using small arrow button." sqref="E6">
      <formula1>Departments</formula1>
    </dataValidation>
    <dataValidation type="list" showInputMessage="1" showErrorMessage="1" error="Please select Examination from Drop down List." prompt="Please select Examination from Drop down List by using small arrow button." sqref="I8:L8">
      <formula1>RegularExamTheory</formula1>
    </dataValidation>
    <dataValidation type="textLength" showInputMessage="1" showErrorMessage="1" error="Please write name of Internal Examiner (Subject Teacher)" sqref="E10:N10">
      <formula1>3</formula1>
      <formula2>50</formula2>
    </dataValidation>
    <dataValidation allowBlank="1" showInputMessage="1" showErrorMessage="1" prompt="Please select Serial # (E.g. 1    2    3   4   and so on)." sqref="A12:A18"/>
    <dataValidation type="list" showInputMessage="1" showErrorMessage="1" error="Please select Batch from Drop down List." prompt="Please select Batch from Drop down List by using small arrow button." sqref="G8:H8">
      <formula1>INDIRECT(SUBSTITUTE(AI6&amp;E8," ",""))</formula1>
    </dataValidation>
    <dataValidation type="list" errorStyle="information" showInputMessage="1" showErrorMessage="1" error="Suject is specified by Yourself." prompt="Please select Subject from Drop Down List, if not then define yours_x000a_(E.g. Introduction to Computer &amp; C++ Programming without any blank space between characters and please do not use abbreviation like Numerical Analysis &amp; Computer Applications as NACA)" sqref="B9:J9">
      <formula1>INDIRECT(SUBSTITUTE(AI6&amp;B8&amp;G8," ",""))</formula1>
    </dataValidation>
  </dataValidation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0</xdr:colOff>
                <xdr:row>0</xdr:row>
                <xdr:rowOff>85725</xdr:rowOff>
              </from>
              <to>
                <xdr:col>1</xdr:col>
                <xdr:colOff>28575</xdr:colOff>
                <xdr:row>3</xdr:row>
                <xdr:rowOff>257175</xdr:rowOff>
              </to>
            </anchor>
          </objectPr>
        </oleObject>
      </mc:Choice>
      <mc:Fallback>
        <oleObject progId="PBrush" shapeId="1025" r:id="rId4"/>
      </mc:Fallback>
    </mc:AlternateContent>
    <mc:AlternateContent xmlns:mc="http://schemas.openxmlformats.org/markup-compatibility/2006">
      <mc:Choice Requires="x14">
        <oleObject progId="PBrush" shapeId="1027" r:id="rId6">
          <objectPr defaultSize="0" autoPict="0" r:id="rId7">
            <anchor moveWithCells="1" sizeWithCells="1">
              <from>
                <xdr:col>13</xdr:col>
                <xdr:colOff>0</xdr:colOff>
                <xdr:row>0</xdr:row>
                <xdr:rowOff>190500</xdr:rowOff>
              </from>
              <to>
                <xdr:col>13</xdr:col>
                <xdr:colOff>1257300</xdr:colOff>
                <xdr:row>2</xdr:row>
                <xdr:rowOff>247650</xdr:rowOff>
              </to>
            </anchor>
          </objectPr>
        </oleObject>
      </mc:Choice>
      <mc:Fallback>
        <oleObject progId="PBrush" shapeId="1027" r:id="rId6"/>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Sheet9!$AF$38</f>
        <v>0</v>
      </c>
      <c r="AG18" s="73" t="str">
        <f>IF(AND(AF19=TRUE, AF18=TRUE),IF(A19-Sheet9!A38=1,"OK","INCORRECT"),"")</f>
        <v/>
      </c>
      <c r="BO18" s="53" t="str">
        <f>Sheet9!BO38</f>
        <v/>
      </c>
      <c r="BP18" s="53" t="b">
        <f>Sheet9!BP38</f>
        <v>0</v>
      </c>
      <c r="BQ18" s="53" t="b">
        <f>Sheet9!BQ38</f>
        <v>0</v>
      </c>
      <c r="BR18" s="53" t="b">
        <f>Sheet9!BR38</f>
        <v>0</v>
      </c>
      <c r="BS18" s="53" t="str">
        <f>Sheet9!BS38</f>
        <v/>
      </c>
      <c r="BT18" s="53" t="str">
        <f>Sheet9!BT38</f>
        <v/>
      </c>
      <c r="BU18" s="53" t="str">
        <f>Sheet9!BU38</f>
        <v/>
      </c>
      <c r="BV18" s="53" t="str">
        <f>Sheet9!BV38</f>
        <v/>
      </c>
      <c r="BW18" s="53" t="str">
        <f>Sheet9!BW38</f>
        <v/>
      </c>
      <c r="BX18" s="53" t="str">
        <f>Sheet9!BX38</f>
        <v>INCORRECT</v>
      </c>
      <c r="BY18" s="53" t="b">
        <f>Sheet9!BY38</f>
        <v>0</v>
      </c>
      <c r="BZ18" s="53" t="str">
        <f>Sheet9!BZ38</f>
        <v/>
      </c>
      <c r="CA18" s="53" t="b">
        <f>Sheet9!CA38</f>
        <v>0</v>
      </c>
      <c r="CB18" s="53" t="b">
        <f>Sheet9!CB38</f>
        <v>0</v>
      </c>
      <c r="CC18" s="53" t="b">
        <f>Sheet9!CC38</f>
        <v>0</v>
      </c>
      <c r="CD18" s="53" t="b">
        <f>Sheet9!CD38</f>
        <v>0</v>
      </c>
      <c r="CE18" s="53" t="b">
        <f>Sheet9!CE38</f>
        <v>0</v>
      </c>
      <c r="CF18" s="53" t="b">
        <f>Sheet9!CF38</f>
        <v>0</v>
      </c>
      <c r="CG18" s="53" t="str">
        <f>Sheet9!CG38</f>
        <v/>
      </c>
      <c r="CH18" s="53" t="str">
        <f>Sheet9!CH38</f>
        <v/>
      </c>
      <c r="CI18" s="53" t="str">
        <f>Sheet9!CI38</f>
        <v/>
      </c>
      <c r="CJ18" s="53" t="str">
        <f>Sheet9!CJ38</f>
        <v/>
      </c>
      <c r="CK18" s="53" t="str">
        <f>Sheet9!CK38</f>
        <v/>
      </c>
      <c r="CL18" s="53" t="str">
        <f>Sheet9!CL38</f>
        <v/>
      </c>
      <c r="CM18" s="53" t="str">
        <f>Sheet9!CM38</f>
        <v/>
      </c>
      <c r="CN18" s="53" t="str">
        <f>Sheet9!CN38</f>
        <v/>
      </c>
      <c r="CO18" s="53" t="str">
        <f>Sheet9!CO38</f>
        <v>NO</v>
      </c>
      <c r="CP18" s="53" t="str">
        <f>Sheet9!CP38</f>
        <v>NO</v>
      </c>
      <c r="CQ18" s="53" t="str">
        <f>Sheet9!CQ38</f>
        <v>NO</v>
      </c>
      <c r="CR18" s="53" t="str">
        <f>Sheet9!CR38</f>
        <v>NO</v>
      </c>
      <c r="CS18" s="53" t="str">
        <f>Sheet9!CS38</f>
        <v>OK</v>
      </c>
      <c r="CT18" s="53" t="b">
        <f>Sheet9!CT38</f>
        <v>0</v>
      </c>
      <c r="CU18" s="53" t="b">
        <f>Sheet9!CU38</f>
        <v>0</v>
      </c>
      <c r="CV18" s="53" t="b">
        <f>Sheet9!CV38</f>
        <v>0</v>
      </c>
      <c r="CW18" s="53" t="b">
        <f>Sheet9!CW38</f>
        <v>0</v>
      </c>
      <c r="CX18" s="53" t="str">
        <f>Sheet9!CX38</f>
        <v>SEQUENCE INCORRECT</v>
      </c>
      <c r="CY18" s="53">
        <f>Sheet9!CY38</f>
        <v>19</v>
      </c>
    </row>
    <row r="19" spans="1:103" s="29" customFormat="1" ht="16.5"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169</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bkryQJw4joFZKxPT/D2CoEWOy2bYOJv8GSh7DB1zLJbd6sL71TcZ/hM0IDUel3Pwjp0J7arVbi45rsoJl2Y/TA==" saltValue="xdyhAzl+4GOAV+GFyCB1nw=="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7649" r:id="rId4">
          <objectPr defaultSize="0" autoPict="0" r:id="rId5">
            <anchor moveWithCells="1" sizeWithCells="1">
              <from>
                <xdr:col>0</xdr:col>
                <xdr:colOff>0</xdr:colOff>
                <xdr:row>0</xdr:row>
                <xdr:rowOff>85725</xdr:rowOff>
              </from>
              <to>
                <xdr:col>1</xdr:col>
                <xdr:colOff>28575</xdr:colOff>
                <xdr:row>3</xdr:row>
                <xdr:rowOff>247650</xdr:rowOff>
              </to>
            </anchor>
          </objectPr>
        </oleObject>
      </mc:Choice>
      <mc:Fallback>
        <oleObject progId="PBrush" shapeId="27649" r:id="rId4"/>
      </mc:Fallback>
    </mc:AlternateContent>
    <mc:AlternateContent xmlns:mc="http://schemas.openxmlformats.org/markup-compatibility/2006">
      <mc:Choice Requires="x14">
        <oleObject progId="PBrush" shapeId="27650"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7650" r:id="rId6"/>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CY62"/>
  <sheetViews>
    <sheetView topLeftCell="A10" workbookViewId="0">
      <selection activeCell="A19" sqref="A19"/>
    </sheetView>
  </sheetViews>
  <sheetFormatPr defaultColWidth="9.140625" defaultRowHeight="15.75" x14ac:dyDescent="0.25"/>
  <cols>
    <col min="1" max="1" width="9.140625" style="2" customWidth="1"/>
    <col min="2" max="2" width="9.140625" style="35"/>
    <col min="3" max="3" width="5.7109375" style="35"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33"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33"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33"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33"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33"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33"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33"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33"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33"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33"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33"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33"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33"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33"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33"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33"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33" customFormat="1" ht="18" customHeight="1" x14ac:dyDescent="0.25">
      <c r="A17" s="193"/>
      <c r="B17" s="193"/>
      <c r="C17" s="193"/>
      <c r="D17" s="36" t="s">
        <v>13</v>
      </c>
      <c r="E17" s="8">
        <f>ROUNDDOWN((15*M17)/100,0)</f>
        <v>7</v>
      </c>
      <c r="F17" s="36" t="s">
        <v>13</v>
      </c>
      <c r="G17" s="8">
        <f>ROUNDUP((15*M17)/100,0)</f>
        <v>8</v>
      </c>
      <c r="H17" s="36" t="s">
        <v>13</v>
      </c>
      <c r="I17" s="8">
        <f>(30*M17)/100</f>
        <v>15</v>
      </c>
      <c r="J17" s="36" t="s">
        <v>13</v>
      </c>
      <c r="K17" s="8">
        <f>(40*M17)/100</f>
        <v>20</v>
      </c>
      <c r="L17" s="36"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c r="I18" s="280"/>
      <c r="J18" s="279" t="s">
        <v>142</v>
      </c>
      <c r="K18" s="280"/>
      <c r="L18" s="238"/>
      <c r="M18" s="239"/>
      <c r="N18" s="55"/>
      <c r="O18" s="195"/>
      <c r="P18" s="56"/>
      <c r="Q18" s="292"/>
      <c r="R18" s="293"/>
      <c r="S18" s="239"/>
      <c r="T18" s="238"/>
      <c r="U18" s="293"/>
      <c r="V18" s="293"/>
      <c r="W18" s="293"/>
      <c r="X18" s="239"/>
      <c r="Y18" s="113"/>
      <c r="Z18" s="102"/>
      <c r="AA18" s="102"/>
      <c r="AF18" s="53" t="b">
        <f>Sheet10!$AF$38</f>
        <v>0</v>
      </c>
      <c r="AG18" s="73" t="str">
        <f>IF(AND(AF19=TRUE, AF18=TRUE),IF(A19-Sheet10!A38=1,"OK","INCORRECT"),"")</f>
        <v/>
      </c>
      <c r="BO18" s="53" t="str">
        <f>Sheet10!BO38</f>
        <v/>
      </c>
      <c r="BP18" s="53" t="b">
        <f>Sheet10!BP38</f>
        <v>0</v>
      </c>
      <c r="BQ18" s="53" t="b">
        <f>Sheet10!BQ38</f>
        <v>0</v>
      </c>
      <c r="BR18" s="53" t="b">
        <f>Sheet10!BR38</f>
        <v>0</v>
      </c>
      <c r="BS18" s="53" t="str">
        <f>Sheet10!BS38</f>
        <v/>
      </c>
      <c r="BT18" s="53" t="str">
        <f>Sheet10!BT38</f>
        <v/>
      </c>
      <c r="BU18" s="53" t="str">
        <f>Sheet10!BU38</f>
        <v/>
      </c>
      <c r="BV18" s="53" t="str">
        <f>Sheet10!BV38</f>
        <v/>
      </c>
      <c r="BW18" s="53" t="str">
        <f>Sheet10!BW38</f>
        <v/>
      </c>
      <c r="BX18" s="53" t="str">
        <f>Sheet10!BX38</f>
        <v>INCORRECT</v>
      </c>
      <c r="BY18" s="53" t="b">
        <f>Sheet10!BY38</f>
        <v>0</v>
      </c>
      <c r="BZ18" s="53" t="str">
        <f>Sheet10!BZ38</f>
        <v/>
      </c>
      <c r="CA18" s="53" t="b">
        <f>Sheet10!CA38</f>
        <v>0</v>
      </c>
      <c r="CB18" s="53" t="b">
        <f>Sheet10!CB38</f>
        <v>0</v>
      </c>
      <c r="CC18" s="53" t="b">
        <f>Sheet10!CC38</f>
        <v>0</v>
      </c>
      <c r="CD18" s="53" t="b">
        <f>Sheet10!CD38</f>
        <v>0</v>
      </c>
      <c r="CE18" s="53" t="b">
        <f>Sheet10!CE38</f>
        <v>0</v>
      </c>
      <c r="CF18" s="53" t="b">
        <f>Sheet10!CF38</f>
        <v>0</v>
      </c>
      <c r="CG18" s="53" t="str">
        <f>Sheet10!CG38</f>
        <v/>
      </c>
      <c r="CH18" s="53" t="str">
        <f>Sheet10!CH38</f>
        <v/>
      </c>
      <c r="CI18" s="53" t="str">
        <f>Sheet10!CI38</f>
        <v/>
      </c>
      <c r="CJ18" s="53" t="str">
        <f>Sheet10!CJ38</f>
        <v/>
      </c>
      <c r="CK18" s="53" t="str">
        <f>Sheet10!CK38</f>
        <v/>
      </c>
      <c r="CL18" s="53" t="str">
        <f>Sheet10!CL38</f>
        <v/>
      </c>
      <c r="CM18" s="53" t="str">
        <f>Sheet10!CM38</f>
        <v/>
      </c>
      <c r="CN18" s="53" t="str">
        <f>Sheet10!CN38</f>
        <v/>
      </c>
      <c r="CO18" s="53" t="str">
        <f>Sheet10!CO38</f>
        <v>NO</v>
      </c>
      <c r="CP18" s="53" t="str">
        <f>Sheet10!CP38</f>
        <v>NO</v>
      </c>
      <c r="CQ18" s="53" t="str">
        <f>Sheet10!CQ38</f>
        <v>NO</v>
      </c>
      <c r="CR18" s="53" t="str">
        <f>Sheet10!CR38</f>
        <v>NO</v>
      </c>
      <c r="CS18" s="53" t="str">
        <f>Sheet10!CS38</f>
        <v>OK</v>
      </c>
      <c r="CT18" s="53" t="b">
        <f>Sheet10!CT38</f>
        <v>0</v>
      </c>
      <c r="CU18" s="53" t="b">
        <f>Sheet10!CU38</f>
        <v>0</v>
      </c>
      <c r="CV18" s="53" t="b">
        <f>Sheet10!CV38</f>
        <v>0</v>
      </c>
      <c r="CW18" s="53" t="b">
        <f>Sheet10!CW38</f>
        <v>0</v>
      </c>
      <c r="CX18" s="53" t="str">
        <f>Sheet10!CX38</f>
        <v>SEQUENCE INCORRECT</v>
      </c>
      <c r="CY18" s="53">
        <f>Sheet10!CY38</f>
        <v>19</v>
      </c>
    </row>
    <row r="19" spans="1:103" s="33"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33" t="b">
        <f>IF(ISNUMBER(A19)&lt;&gt;"",AND(ISNUMBER(INT(MID(A19,1,3))),MID(A19,4,1)="",MID(A19,1,1)&lt;&gt;"0"))</f>
        <v>0</v>
      </c>
      <c r="AG19" s="73" t="str">
        <f>IF(AND(AG18="OK",AF19=TRUE),"OK","S# INCORRECT")</f>
        <v>S# INCORRECT</v>
      </c>
      <c r="BO19" s="63" t="str">
        <f t="shared" ref="BO19:BO38" si="0">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 t="shared" ref="BZ19:BZ38" si="1">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33" customFormat="1" ht="18.95" customHeight="1" thickBot="1" x14ac:dyDescent="0.3">
      <c r="A20" s="51" t="str">
        <f>IF(AND(A19&lt;&gt;"",B19&lt;&gt;"",D19&lt;&gt;"",F19&lt;&gt;"",H19&lt;&gt;"",J19&lt;&gt;"",Q19="",T19="",OR(D19&lt;=E17,D19="ABS"),OR(F19&lt;=G17,F19="ABS"),OR(H19&lt;=I17,H19="ABS"),OR(J19&lt;=K17,J19="ABS")),IF(AND(D19="ABS",F19="ABS",H19="ABS",J19="ABS"),"ABS",IF(SUM(D19,F19,H19,J19)=0,"ZERO",SUM(D19,F19,H19,J19))),"")</f>
        <v/>
      </c>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2">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33" t="b">
        <f t="shared" ref="AF20:AF38" si="3">IF(AND(ISNUMBER(A19)&lt;&gt;"",ISNUMBER(A20)&lt;&gt;""),IF(AND(ISNUMBER(A20),ISNUMBER(A19)),IF(A20-A19=1,AND(ISNUMBER(INT(MID(A20,1,3))),MID(A20,4,1)="",MID(A20,1,1)&lt;&gt;"0"))))</f>
        <v>0</v>
      </c>
      <c r="AG20" s="33" t="str">
        <f t="shared" ref="AG20:AG38" si="4">IF(AF20=TRUE,"OK","S# INCORRECT")</f>
        <v>S# INCORRECT</v>
      </c>
      <c r="BO20" s="63" t="str">
        <f t="shared" si="0"/>
        <v/>
      </c>
      <c r="BP20" s="63" t="b">
        <f t="shared" ref="BP20:BP38" si="5">ISNUMBER(INT((MID(BO20,1,1))))</f>
        <v>0</v>
      </c>
      <c r="BQ20" s="63" t="b">
        <f t="shared" ref="BQ20:BQ38" si="6">ISNUMBER(INT((MID(BO20,2,1))))</f>
        <v>0</v>
      </c>
      <c r="BR20" s="63" t="b">
        <f t="shared" ref="BR20:BR38" si="7">ISNUMBER(INT((MID(BO20,3,1))))</f>
        <v>0</v>
      </c>
      <c r="BS20" s="63" t="str">
        <f t="shared" ref="BS20:BS38" si="8">IF(BP20=TRUE, MID(BO20,1,1),"")</f>
        <v/>
      </c>
      <c r="BT20" s="63" t="str">
        <f t="shared" ref="BT20:BT38" si="9">IF(BQ20=TRUE, MID(BO20,2,1),"")</f>
        <v/>
      </c>
      <c r="BU20" s="63" t="str">
        <f t="shared" ref="BU20:BU38" si="10">IF(BR20=TRUE, MID(BO20,3,1),"")</f>
        <v/>
      </c>
      <c r="BV20" s="63" t="str">
        <f t="shared" ref="BV20:BV38" si="11">T(BS20)&amp;T(BT20)&amp;T(BU20)</f>
        <v/>
      </c>
      <c r="BW20" s="64" t="str">
        <f t="shared" ref="BW20:BW38" si="12">IF(BV20="","",INT(TRIM(BV20)))</f>
        <v/>
      </c>
      <c r="BX20" s="65" t="str">
        <f>IF(BW20&gt;BW19,"OK","INCORRECT")</f>
        <v>INCORRECT</v>
      </c>
      <c r="BY20" s="63" t="b">
        <f>BW20&gt;BW19</f>
        <v>0</v>
      </c>
      <c r="BZ20" s="66" t="str">
        <f t="shared" si="1"/>
        <v/>
      </c>
      <c r="CA20" s="63" t="b">
        <f t="shared" ref="CA20:CA38" si="13">ISNUMBER(INT((MID(BZ20,1,1))))</f>
        <v>0</v>
      </c>
      <c r="CB20" s="63" t="b">
        <f t="shared" ref="CB20:CB38" si="14">ISNUMBER(INT((MID(BZ20,2,1))))</f>
        <v>0</v>
      </c>
      <c r="CC20" s="63" t="b">
        <f t="shared" ref="CC20:CC38" si="15">ISNUMBER(INT((MID(BZ20,3,1))))</f>
        <v>0</v>
      </c>
      <c r="CD20" s="63" t="b">
        <f t="shared" ref="CD20:CD38" si="16">ISNUMBER(INT((MID(BZ20,4,1))))</f>
        <v>0</v>
      </c>
      <c r="CE20" s="63" t="b">
        <f t="shared" ref="CE20:CE38" si="17">ISNUMBER(INT((MID(BZ20,5,1))))</f>
        <v>0</v>
      </c>
      <c r="CF20" s="63" t="b">
        <f t="shared" ref="CF20:CF38" si="18">ISNUMBER(INT((MID(BZ20,6,1))))</f>
        <v>0</v>
      </c>
      <c r="CG20" s="63" t="str">
        <f t="shared" ref="CG20:CG38" si="19">IF(CA20=TRUE, MID(BZ20,1,1),"")</f>
        <v/>
      </c>
      <c r="CH20" s="63" t="str">
        <f t="shared" ref="CH20:CH38" si="20">IF(CB20=TRUE, MID(BZ20,2,1),"")</f>
        <v/>
      </c>
      <c r="CI20" s="63" t="str">
        <f t="shared" ref="CI20:CI38" si="21">IF(CC20=TRUE, MID(BZ20,3,1),"")</f>
        <v/>
      </c>
      <c r="CJ20" s="63" t="str">
        <f t="shared" ref="CJ20:CJ38" si="22">IF(CD20=TRUE, MID(BZ20,4,1),"")</f>
        <v/>
      </c>
      <c r="CK20" s="63" t="str">
        <f t="shared" ref="CK20:CK38" si="23">IF(CE20=TRUE, MID(BZ20,5,1),"")</f>
        <v/>
      </c>
      <c r="CL20" s="63" t="str">
        <f t="shared" ref="CL20:CL38" si="24">IF(CF20=TRUE, MID(BZ20,6,1),"")</f>
        <v/>
      </c>
      <c r="CM20" s="66" t="str">
        <f t="shared" ref="CM20:CM38" si="25">TRIM(T(CG20)&amp;T(CH20)&amp;T(CI20))</f>
        <v/>
      </c>
      <c r="CN20" s="66" t="str">
        <f t="shared" ref="CN20:CN38" si="26">TRIM(T(CJ20)&amp;T(CK20)&amp;T(CL20))</f>
        <v/>
      </c>
      <c r="CO20" s="67" t="str">
        <f t="shared" ref="CO20:CO38" si="27">IF(OR(MID(BZ20,3,1)="-",MID(BZ20,4,1)="-"),T(CM20),"NO")</f>
        <v>NO</v>
      </c>
      <c r="CP20" s="67" t="str">
        <f t="shared" ref="CP20:CP38" si="28">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33"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2"/>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33" t="b">
        <f t="shared" si="3"/>
        <v>0</v>
      </c>
      <c r="AG21" s="33" t="str">
        <f t="shared" si="4"/>
        <v>S# INCORRECT</v>
      </c>
      <c r="BO21" s="63" t="str">
        <f t="shared" si="0"/>
        <v/>
      </c>
      <c r="BP21" s="63" t="b">
        <f t="shared" si="5"/>
        <v>0</v>
      </c>
      <c r="BQ21" s="63" t="b">
        <f t="shared" si="6"/>
        <v>0</v>
      </c>
      <c r="BR21" s="63" t="b">
        <f t="shared" si="7"/>
        <v>0</v>
      </c>
      <c r="BS21" s="63" t="str">
        <f t="shared" si="8"/>
        <v/>
      </c>
      <c r="BT21" s="63" t="str">
        <f t="shared" si="9"/>
        <v/>
      </c>
      <c r="BU21" s="63" t="str">
        <f t="shared" si="10"/>
        <v/>
      </c>
      <c r="BV21" s="63" t="str">
        <f t="shared" si="11"/>
        <v/>
      </c>
      <c r="BW21" s="64" t="str">
        <f t="shared" si="12"/>
        <v/>
      </c>
      <c r="BX21" s="65" t="str">
        <f t="shared" ref="BX21:BX38" si="29">IF(BW21&gt;BW20,"OK","INCORRECT")</f>
        <v>INCORRECT</v>
      </c>
      <c r="BY21" s="63" t="b">
        <f t="shared" ref="BY21:BY38" si="30">BW21&gt;BW20</f>
        <v>0</v>
      </c>
      <c r="BZ21" s="66" t="str">
        <f t="shared" si="1"/>
        <v/>
      </c>
      <c r="CA21" s="63" t="b">
        <f t="shared" si="13"/>
        <v>0</v>
      </c>
      <c r="CB21" s="63" t="b">
        <f t="shared" si="14"/>
        <v>0</v>
      </c>
      <c r="CC21" s="63" t="b">
        <f t="shared" si="15"/>
        <v>0</v>
      </c>
      <c r="CD21" s="63" t="b">
        <f t="shared" si="16"/>
        <v>0</v>
      </c>
      <c r="CE21" s="63" t="b">
        <f t="shared" si="17"/>
        <v>0</v>
      </c>
      <c r="CF21" s="63" t="b">
        <f t="shared" si="18"/>
        <v>0</v>
      </c>
      <c r="CG21" s="63" t="str">
        <f t="shared" si="19"/>
        <v/>
      </c>
      <c r="CH21" s="63" t="str">
        <f t="shared" si="20"/>
        <v/>
      </c>
      <c r="CI21" s="63" t="str">
        <f t="shared" si="21"/>
        <v/>
      </c>
      <c r="CJ21" s="63" t="str">
        <f t="shared" si="22"/>
        <v/>
      </c>
      <c r="CK21" s="63" t="str">
        <f t="shared" si="23"/>
        <v/>
      </c>
      <c r="CL21" s="63" t="str">
        <f t="shared" si="24"/>
        <v/>
      </c>
      <c r="CM21" s="66" t="str">
        <f t="shared" si="25"/>
        <v/>
      </c>
      <c r="CN21" s="66" t="str">
        <f t="shared" si="26"/>
        <v/>
      </c>
      <c r="CO21" s="67" t="str">
        <f t="shared" si="27"/>
        <v>NO</v>
      </c>
      <c r="CP21" s="67" t="str">
        <f t="shared" si="28"/>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33"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2"/>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33" t="b">
        <f t="shared" si="3"/>
        <v>0</v>
      </c>
      <c r="AG22" s="33" t="str">
        <f t="shared" si="4"/>
        <v>S# INCORRECT</v>
      </c>
      <c r="BO22" s="63" t="str">
        <f t="shared" si="0"/>
        <v/>
      </c>
      <c r="BP22" s="63" t="b">
        <f t="shared" si="5"/>
        <v>0</v>
      </c>
      <c r="BQ22" s="63" t="b">
        <f t="shared" si="6"/>
        <v>0</v>
      </c>
      <c r="BR22" s="63" t="b">
        <f t="shared" si="7"/>
        <v>0</v>
      </c>
      <c r="BS22" s="63" t="str">
        <f t="shared" si="8"/>
        <v/>
      </c>
      <c r="BT22" s="63" t="str">
        <f t="shared" si="9"/>
        <v/>
      </c>
      <c r="BU22" s="63" t="str">
        <f t="shared" si="10"/>
        <v/>
      </c>
      <c r="BV22" s="63" t="str">
        <f t="shared" si="11"/>
        <v/>
      </c>
      <c r="BW22" s="64" t="str">
        <f t="shared" si="12"/>
        <v/>
      </c>
      <c r="BX22" s="65" t="str">
        <f t="shared" si="29"/>
        <v>INCORRECT</v>
      </c>
      <c r="BY22" s="63" t="b">
        <f t="shared" si="30"/>
        <v>0</v>
      </c>
      <c r="BZ22" s="66" t="str">
        <f t="shared" si="1"/>
        <v/>
      </c>
      <c r="CA22" s="63" t="b">
        <f t="shared" si="13"/>
        <v>0</v>
      </c>
      <c r="CB22" s="63" t="b">
        <f t="shared" si="14"/>
        <v>0</v>
      </c>
      <c r="CC22" s="63" t="b">
        <f t="shared" si="15"/>
        <v>0</v>
      </c>
      <c r="CD22" s="63" t="b">
        <f t="shared" si="16"/>
        <v>0</v>
      </c>
      <c r="CE22" s="63" t="b">
        <f t="shared" si="17"/>
        <v>0</v>
      </c>
      <c r="CF22" s="63" t="b">
        <f t="shared" si="18"/>
        <v>0</v>
      </c>
      <c r="CG22" s="63" t="str">
        <f t="shared" si="19"/>
        <v/>
      </c>
      <c r="CH22" s="63" t="str">
        <f t="shared" si="20"/>
        <v/>
      </c>
      <c r="CI22" s="63" t="str">
        <f t="shared" si="21"/>
        <v/>
      </c>
      <c r="CJ22" s="63" t="str">
        <f t="shared" si="22"/>
        <v/>
      </c>
      <c r="CK22" s="63" t="str">
        <f t="shared" si="23"/>
        <v/>
      </c>
      <c r="CL22" s="63" t="str">
        <f t="shared" si="24"/>
        <v/>
      </c>
      <c r="CM22" s="66" t="str">
        <f t="shared" si="25"/>
        <v/>
      </c>
      <c r="CN22" s="66" t="str">
        <f t="shared" si="26"/>
        <v/>
      </c>
      <c r="CO22" s="67" t="str">
        <f t="shared" si="27"/>
        <v>NO</v>
      </c>
      <c r="CP22" s="67" t="str">
        <f t="shared" si="28"/>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33"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2"/>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33" t="b">
        <f t="shared" si="3"/>
        <v>0</v>
      </c>
      <c r="AG23" s="33" t="str">
        <f t="shared" si="4"/>
        <v>S# INCORRECT</v>
      </c>
      <c r="BO23" s="63" t="str">
        <f t="shared" si="0"/>
        <v/>
      </c>
      <c r="BP23" s="63" t="b">
        <f t="shared" si="5"/>
        <v>0</v>
      </c>
      <c r="BQ23" s="63" t="b">
        <f t="shared" si="6"/>
        <v>0</v>
      </c>
      <c r="BR23" s="63" t="b">
        <f t="shared" si="7"/>
        <v>0</v>
      </c>
      <c r="BS23" s="63" t="str">
        <f t="shared" si="8"/>
        <v/>
      </c>
      <c r="BT23" s="63" t="str">
        <f t="shared" si="9"/>
        <v/>
      </c>
      <c r="BU23" s="63" t="str">
        <f t="shared" si="10"/>
        <v/>
      </c>
      <c r="BV23" s="63" t="str">
        <f t="shared" si="11"/>
        <v/>
      </c>
      <c r="BW23" s="64" t="str">
        <f t="shared" si="12"/>
        <v/>
      </c>
      <c r="BX23" s="65" t="str">
        <f t="shared" si="29"/>
        <v>INCORRECT</v>
      </c>
      <c r="BY23" s="63" t="b">
        <f t="shared" si="30"/>
        <v>0</v>
      </c>
      <c r="BZ23" s="66" t="str">
        <f t="shared" si="1"/>
        <v/>
      </c>
      <c r="CA23" s="63" t="b">
        <f t="shared" si="13"/>
        <v>0</v>
      </c>
      <c r="CB23" s="63" t="b">
        <f t="shared" si="14"/>
        <v>0</v>
      </c>
      <c r="CC23" s="63" t="b">
        <f t="shared" si="15"/>
        <v>0</v>
      </c>
      <c r="CD23" s="63" t="b">
        <f t="shared" si="16"/>
        <v>0</v>
      </c>
      <c r="CE23" s="63" t="b">
        <f t="shared" si="17"/>
        <v>0</v>
      </c>
      <c r="CF23" s="63" t="b">
        <f t="shared" si="18"/>
        <v>0</v>
      </c>
      <c r="CG23" s="63" t="str">
        <f t="shared" si="19"/>
        <v/>
      </c>
      <c r="CH23" s="63" t="str">
        <f t="shared" si="20"/>
        <v/>
      </c>
      <c r="CI23" s="63" t="str">
        <f t="shared" si="21"/>
        <v/>
      </c>
      <c r="CJ23" s="63" t="str">
        <f t="shared" si="22"/>
        <v/>
      </c>
      <c r="CK23" s="63" t="str">
        <f t="shared" si="23"/>
        <v/>
      </c>
      <c r="CL23" s="63" t="str">
        <f t="shared" si="24"/>
        <v/>
      </c>
      <c r="CM23" s="66" t="str">
        <f t="shared" si="25"/>
        <v/>
      </c>
      <c r="CN23" s="66" t="str">
        <f t="shared" si="26"/>
        <v/>
      </c>
      <c r="CO23" s="67" t="str">
        <f t="shared" si="27"/>
        <v>NO</v>
      </c>
      <c r="CP23" s="67" t="str">
        <f t="shared" si="28"/>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33"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2"/>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33" t="b">
        <f t="shared" si="3"/>
        <v>0</v>
      </c>
      <c r="AG24" s="33" t="str">
        <f t="shared" si="4"/>
        <v>S# INCORRECT</v>
      </c>
      <c r="BO24" s="63" t="str">
        <f t="shared" si="0"/>
        <v/>
      </c>
      <c r="BP24" s="63" t="b">
        <f t="shared" si="5"/>
        <v>0</v>
      </c>
      <c r="BQ24" s="63" t="b">
        <f t="shared" si="6"/>
        <v>0</v>
      </c>
      <c r="BR24" s="63" t="b">
        <f t="shared" si="7"/>
        <v>0</v>
      </c>
      <c r="BS24" s="63" t="str">
        <f t="shared" si="8"/>
        <v/>
      </c>
      <c r="BT24" s="63" t="str">
        <f t="shared" si="9"/>
        <v/>
      </c>
      <c r="BU24" s="63" t="str">
        <f t="shared" si="10"/>
        <v/>
      </c>
      <c r="BV24" s="63" t="str">
        <f t="shared" si="11"/>
        <v/>
      </c>
      <c r="BW24" s="64" t="str">
        <f t="shared" si="12"/>
        <v/>
      </c>
      <c r="BX24" s="65" t="str">
        <f t="shared" si="29"/>
        <v>INCORRECT</v>
      </c>
      <c r="BY24" s="63" t="b">
        <f t="shared" si="30"/>
        <v>0</v>
      </c>
      <c r="BZ24" s="66" t="str">
        <f t="shared" si="1"/>
        <v/>
      </c>
      <c r="CA24" s="63" t="b">
        <f t="shared" si="13"/>
        <v>0</v>
      </c>
      <c r="CB24" s="63" t="b">
        <f t="shared" si="14"/>
        <v>0</v>
      </c>
      <c r="CC24" s="63" t="b">
        <f t="shared" si="15"/>
        <v>0</v>
      </c>
      <c r="CD24" s="63" t="b">
        <f t="shared" si="16"/>
        <v>0</v>
      </c>
      <c r="CE24" s="63" t="b">
        <f t="shared" si="17"/>
        <v>0</v>
      </c>
      <c r="CF24" s="63" t="b">
        <f t="shared" si="18"/>
        <v>0</v>
      </c>
      <c r="CG24" s="63" t="str">
        <f t="shared" si="19"/>
        <v/>
      </c>
      <c r="CH24" s="63" t="str">
        <f t="shared" si="20"/>
        <v/>
      </c>
      <c r="CI24" s="63" t="str">
        <f t="shared" si="21"/>
        <v/>
      </c>
      <c r="CJ24" s="63" t="str">
        <f t="shared" si="22"/>
        <v/>
      </c>
      <c r="CK24" s="63" t="str">
        <f t="shared" si="23"/>
        <v/>
      </c>
      <c r="CL24" s="63" t="str">
        <f t="shared" si="24"/>
        <v/>
      </c>
      <c r="CM24" s="66" t="str">
        <f t="shared" si="25"/>
        <v/>
      </c>
      <c r="CN24" s="66" t="str">
        <f t="shared" si="26"/>
        <v/>
      </c>
      <c r="CO24" s="67" t="str">
        <f t="shared" si="27"/>
        <v>NO</v>
      </c>
      <c r="CP24" s="67" t="str">
        <f t="shared" si="28"/>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33"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2"/>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33" t="b">
        <f t="shared" si="3"/>
        <v>0</v>
      </c>
      <c r="AG25" s="33" t="str">
        <f t="shared" si="4"/>
        <v>S# INCORRECT</v>
      </c>
      <c r="BO25" s="63" t="str">
        <f t="shared" si="0"/>
        <v/>
      </c>
      <c r="BP25" s="63" t="b">
        <f t="shared" si="5"/>
        <v>0</v>
      </c>
      <c r="BQ25" s="63" t="b">
        <f t="shared" si="6"/>
        <v>0</v>
      </c>
      <c r="BR25" s="63" t="b">
        <f t="shared" si="7"/>
        <v>0</v>
      </c>
      <c r="BS25" s="63" t="str">
        <f t="shared" si="8"/>
        <v/>
      </c>
      <c r="BT25" s="63" t="str">
        <f t="shared" si="9"/>
        <v/>
      </c>
      <c r="BU25" s="63" t="str">
        <f t="shared" si="10"/>
        <v/>
      </c>
      <c r="BV25" s="63" t="str">
        <f t="shared" si="11"/>
        <v/>
      </c>
      <c r="BW25" s="64" t="str">
        <f t="shared" si="12"/>
        <v/>
      </c>
      <c r="BX25" s="65" t="str">
        <f t="shared" si="29"/>
        <v>INCORRECT</v>
      </c>
      <c r="BY25" s="63" t="b">
        <f t="shared" si="30"/>
        <v>0</v>
      </c>
      <c r="BZ25" s="66" t="str">
        <f t="shared" si="1"/>
        <v/>
      </c>
      <c r="CA25" s="63" t="b">
        <f t="shared" si="13"/>
        <v>0</v>
      </c>
      <c r="CB25" s="63" t="b">
        <f t="shared" si="14"/>
        <v>0</v>
      </c>
      <c r="CC25" s="63" t="b">
        <f t="shared" si="15"/>
        <v>0</v>
      </c>
      <c r="CD25" s="63" t="b">
        <f t="shared" si="16"/>
        <v>0</v>
      </c>
      <c r="CE25" s="63" t="b">
        <f t="shared" si="17"/>
        <v>0</v>
      </c>
      <c r="CF25" s="63" t="b">
        <f t="shared" si="18"/>
        <v>0</v>
      </c>
      <c r="CG25" s="63" t="str">
        <f t="shared" si="19"/>
        <v/>
      </c>
      <c r="CH25" s="63" t="str">
        <f t="shared" si="20"/>
        <v/>
      </c>
      <c r="CI25" s="63" t="str">
        <f t="shared" si="21"/>
        <v/>
      </c>
      <c r="CJ25" s="63" t="str">
        <f t="shared" si="22"/>
        <v/>
      </c>
      <c r="CK25" s="63" t="str">
        <f t="shared" si="23"/>
        <v/>
      </c>
      <c r="CL25" s="63" t="str">
        <f t="shared" si="24"/>
        <v/>
      </c>
      <c r="CM25" s="66" t="str">
        <f t="shared" si="25"/>
        <v/>
      </c>
      <c r="CN25" s="66" t="str">
        <f t="shared" si="26"/>
        <v/>
      </c>
      <c r="CO25" s="67" t="str">
        <f t="shared" si="27"/>
        <v>NO</v>
      </c>
      <c r="CP25" s="67" t="str">
        <f t="shared" si="28"/>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33"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2"/>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33" t="b">
        <f t="shared" si="3"/>
        <v>0</v>
      </c>
      <c r="AG26" s="33" t="str">
        <f t="shared" si="4"/>
        <v>S# INCORRECT</v>
      </c>
      <c r="BO26" s="63" t="str">
        <f t="shared" si="0"/>
        <v/>
      </c>
      <c r="BP26" s="63" t="b">
        <f t="shared" si="5"/>
        <v>0</v>
      </c>
      <c r="BQ26" s="63" t="b">
        <f t="shared" si="6"/>
        <v>0</v>
      </c>
      <c r="BR26" s="63" t="b">
        <f t="shared" si="7"/>
        <v>0</v>
      </c>
      <c r="BS26" s="63" t="str">
        <f t="shared" si="8"/>
        <v/>
      </c>
      <c r="BT26" s="63" t="str">
        <f t="shared" si="9"/>
        <v/>
      </c>
      <c r="BU26" s="63" t="str">
        <f t="shared" si="10"/>
        <v/>
      </c>
      <c r="BV26" s="63" t="str">
        <f t="shared" si="11"/>
        <v/>
      </c>
      <c r="BW26" s="64" t="str">
        <f t="shared" si="12"/>
        <v/>
      </c>
      <c r="BX26" s="65" t="str">
        <f t="shared" si="29"/>
        <v>INCORRECT</v>
      </c>
      <c r="BY26" s="63" t="b">
        <f t="shared" si="30"/>
        <v>0</v>
      </c>
      <c r="BZ26" s="66" t="str">
        <f t="shared" si="1"/>
        <v/>
      </c>
      <c r="CA26" s="63" t="b">
        <f t="shared" si="13"/>
        <v>0</v>
      </c>
      <c r="CB26" s="63" t="b">
        <f t="shared" si="14"/>
        <v>0</v>
      </c>
      <c r="CC26" s="63" t="b">
        <f t="shared" si="15"/>
        <v>0</v>
      </c>
      <c r="CD26" s="63" t="b">
        <f t="shared" si="16"/>
        <v>0</v>
      </c>
      <c r="CE26" s="63" t="b">
        <f t="shared" si="17"/>
        <v>0</v>
      </c>
      <c r="CF26" s="63" t="b">
        <f t="shared" si="18"/>
        <v>0</v>
      </c>
      <c r="CG26" s="63" t="str">
        <f t="shared" si="19"/>
        <v/>
      </c>
      <c r="CH26" s="63" t="str">
        <f t="shared" si="20"/>
        <v/>
      </c>
      <c r="CI26" s="63" t="str">
        <f t="shared" si="21"/>
        <v/>
      </c>
      <c r="CJ26" s="63" t="str">
        <f t="shared" si="22"/>
        <v/>
      </c>
      <c r="CK26" s="63" t="str">
        <f t="shared" si="23"/>
        <v/>
      </c>
      <c r="CL26" s="63" t="str">
        <f t="shared" si="24"/>
        <v/>
      </c>
      <c r="CM26" s="66" t="str">
        <f t="shared" si="25"/>
        <v/>
      </c>
      <c r="CN26" s="66" t="str">
        <f t="shared" si="26"/>
        <v/>
      </c>
      <c r="CO26" s="67" t="str">
        <f t="shared" si="27"/>
        <v>NO</v>
      </c>
      <c r="CP26" s="67" t="str">
        <f t="shared" si="28"/>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33"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2"/>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33" t="b">
        <f t="shared" si="3"/>
        <v>0</v>
      </c>
      <c r="AG27" s="33" t="str">
        <f t="shared" si="4"/>
        <v>S# INCORRECT</v>
      </c>
      <c r="BO27" s="63" t="str">
        <f t="shared" si="0"/>
        <v/>
      </c>
      <c r="BP27" s="63" t="b">
        <f t="shared" si="5"/>
        <v>0</v>
      </c>
      <c r="BQ27" s="63" t="b">
        <f t="shared" si="6"/>
        <v>0</v>
      </c>
      <c r="BR27" s="63" t="b">
        <f t="shared" si="7"/>
        <v>0</v>
      </c>
      <c r="BS27" s="63" t="str">
        <f t="shared" si="8"/>
        <v/>
      </c>
      <c r="BT27" s="63" t="str">
        <f t="shared" si="9"/>
        <v/>
      </c>
      <c r="BU27" s="63" t="str">
        <f t="shared" si="10"/>
        <v/>
      </c>
      <c r="BV27" s="63" t="str">
        <f t="shared" si="11"/>
        <v/>
      </c>
      <c r="BW27" s="64" t="str">
        <f t="shared" si="12"/>
        <v/>
      </c>
      <c r="BX27" s="65" t="str">
        <f t="shared" si="29"/>
        <v>INCORRECT</v>
      </c>
      <c r="BY27" s="63" t="b">
        <f t="shared" si="30"/>
        <v>0</v>
      </c>
      <c r="BZ27" s="66" t="str">
        <f t="shared" si="1"/>
        <v/>
      </c>
      <c r="CA27" s="63" t="b">
        <f t="shared" si="13"/>
        <v>0</v>
      </c>
      <c r="CB27" s="63" t="b">
        <f t="shared" si="14"/>
        <v>0</v>
      </c>
      <c r="CC27" s="63" t="b">
        <f t="shared" si="15"/>
        <v>0</v>
      </c>
      <c r="CD27" s="63" t="b">
        <f t="shared" si="16"/>
        <v>0</v>
      </c>
      <c r="CE27" s="63" t="b">
        <f t="shared" si="17"/>
        <v>0</v>
      </c>
      <c r="CF27" s="63" t="b">
        <f t="shared" si="18"/>
        <v>0</v>
      </c>
      <c r="CG27" s="63" t="str">
        <f t="shared" si="19"/>
        <v/>
      </c>
      <c r="CH27" s="63" t="str">
        <f t="shared" si="20"/>
        <v/>
      </c>
      <c r="CI27" s="63" t="str">
        <f t="shared" si="21"/>
        <v/>
      </c>
      <c r="CJ27" s="63" t="str">
        <f t="shared" si="22"/>
        <v/>
      </c>
      <c r="CK27" s="63" t="str">
        <f t="shared" si="23"/>
        <v/>
      </c>
      <c r="CL27" s="63" t="str">
        <f t="shared" si="24"/>
        <v/>
      </c>
      <c r="CM27" s="66" t="str">
        <f t="shared" si="25"/>
        <v/>
      </c>
      <c r="CN27" s="66" t="str">
        <f t="shared" si="26"/>
        <v/>
      </c>
      <c r="CO27" s="67" t="str">
        <f t="shared" si="27"/>
        <v>NO</v>
      </c>
      <c r="CP27" s="67" t="str">
        <f t="shared" si="28"/>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33"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2"/>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33" t="b">
        <f t="shared" si="3"/>
        <v>0</v>
      </c>
      <c r="AG28" s="33" t="str">
        <f t="shared" si="4"/>
        <v>S# INCORRECT</v>
      </c>
      <c r="BO28" s="63" t="str">
        <f t="shared" si="0"/>
        <v/>
      </c>
      <c r="BP28" s="63" t="b">
        <f t="shared" si="5"/>
        <v>0</v>
      </c>
      <c r="BQ28" s="63" t="b">
        <f t="shared" si="6"/>
        <v>0</v>
      </c>
      <c r="BR28" s="63" t="b">
        <f t="shared" si="7"/>
        <v>0</v>
      </c>
      <c r="BS28" s="63" t="str">
        <f t="shared" si="8"/>
        <v/>
      </c>
      <c r="BT28" s="63" t="str">
        <f t="shared" si="9"/>
        <v/>
      </c>
      <c r="BU28" s="63" t="str">
        <f t="shared" si="10"/>
        <v/>
      </c>
      <c r="BV28" s="63" t="str">
        <f t="shared" si="11"/>
        <v/>
      </c>
      <c r="BW28" s="64" t="str">
        <f t="shared" si="12"/>
        <v/>
      </c>
      <c r="BX28" s="65" t="str">
        <f t="shared" si="29"/>
        <v>INCORRECT</v>
      </c>
      <c r="BY28" s="63" t="b">
        <f t="shared" si="30"/>
        <v>0</v>
      </c>
      <c r="BZ28" s="66" t="str">
        <f t="shared" si="1"/>
        <v/>
      </c>
      <c r="CA28" s="63" t="b">
        <f t="shared" si="13"/>
        <v>0</v>
      </c>
      <c r="CB28" s="63" t="b">
        <f t="shared" si="14"/>
        <v>0</v>
      </c>
      <c r="CC28" s="63" t="b">
        <f t="shared" si="15"/>
        <v>0</v>
      </c>
      <c r="CD28" s="63" t="b">
        <f t="shared" si="16"/>
        <v>0</v>
      </c>
      <c r="CE28" s="63" t="b">
        <f t="shared" si="17"/>
        <v>0</v>
      </c>
      <c r="CF28" s="63" t="b">
        <f t="shared" si="18"/>
        <v>0</v>
      </c>
      <c r="CG28" s="63" t="str">
        <f t="shared" si="19"/>
        <v/>
      </c>
      <c r="CH28" s="63" t="str">
        <f t="shared" si="20"/>
        <v/>
      </c>
      <c r="CI28" s="63" t="str">
        <f t="shared" si="21"/>
        <v/>
      </c>
      <c r="CJ28" s="63" t="str">
        <f t="shared" si="22"/>
        <v/>
      </c>
      <c r="CK28" s="63" t="str">
        <f t="shared" si="23"/>
        <v/>
      </c>
      <c r="CL28" s="63" t="str">
        <f t="shared" si="24"/>
        <v/>
      </c>
      <c r="CM28" s="66" t="str">
        <f t="shared" si="25"/>
        <v/>
      </c>
      <c r="CN28" s="66" t="str">
        <f t="shared" si="26"/>
        <v/>
      </c>
      <c r="CO28" s="67" t="str">
        <f t="shared" si="27"/>
        <v>NO</v>
      </c>
      <c r="CP28" s="67" t="str">
        <f t="shared" si="28"/>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33"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2"/>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33" t="b">
        <f t="shared" si="3"/>
        <v>0</v>
      </c>
      <c r="AG29" s="33" t="str">
        <f t="shared" si="4"/>
        <v>S# INCORRECT</v>
      </c>
      <c r="BO29" s="63" t="str">
        <f t="shared" si="0"/>
        <v/>
      </c>
      <c r="BP29" s="63" t="b">
        <f t="shared" si="5"/>
        <v>0</v>
      </c>
      <c r="BQ29" s="63" t="b">
        <f t="shared" si="6"/>
        <v>0</v>
      </c>
      <c r="BR29" s="63" t="b">
        <f t="shared" si="7"/>
        <v>0</v>
      </c>
      <c r="BS29" s="63" t="str">
        <f t="shared" si="8"/>
        <v/>
      </c>
      <c r="BT29" s="63" t="str">
        <f t="shared" si="9"/>
        <v/>
      </c>
      <c r="BU29" s="63" t="str">
        <f t="shared" si="10"/>
        <v/>
      </c>
      <c r="BV29" s="63" t="str">
        <f t="shared" si="11"/>
        <v/>
      </c>
      <c r="BW29" s="64" t="str">
        <f t="shared" si="12"/>
        <v/>
      </c>
      <c r="BX29" s="65" t="str">
        <f t="shared" si="29"/>
        <v>INCORRECT</v>
      </c>
      <c r="BY29" s="63" t="b">
        <f t="shared" si="30"/>
        <v>0</v>
      </c>
      <c r="BZ29" s="66" t="str">
        <f t="shared" si="1"/>
        <v/>
      </c>
      <c r="CA29" s="63" t="b">
        <f t="shared" si="13"/>
        <v>0</v>
      </c>
      <c r="CB29" s="63" t="b">
        <f t="shared" si="14"/>
        <v>0</v>
      </c>
      <c r="CC29" s="63" t="b">
        <f t="shared" si="15"/>
        <v>0</v>
      </c>
      <c r="CD29" s="63" t="b">
        <f t="shared" si="16"/>
        <v>0</v>
      </c>
      <c r="CE29" s="63" t="b">
        <f t="shared" si="17"/>
        <v>0</v>
      </c>
      <c r="CF29" s="63" t="b">
        <f t="shared" si="18"/>
        <v>0</v>
      </c>
      <c r="CG29" s="63" t="str">
        <f t="shared" si="19"/>
        <v/>
      </c>
      <c r="CH29" s="63" t="str">
        <f t="shared" si="20"/>
        <v/>
      </c>
      <c r="CI29" s="63" t="str">
        <f t="shared" si="21"/>
        <v/>
      </c>
      <c r="CJ29" s="63" t="str">
        <f t="shared" si="22"/>
        <v/>
      </c>
      <c r="CK29" s="63" t="str">
        <f t="shared" si="23"/>
        <v/>
      </c>
      <c r="CL29" s="63" t="str">
        <f t="shared" si="24"/>
        <v/>
      </c>
      <c r="CM29" s="66" t="str">
        <f t="shared" si="25"/>
        <v/>
      </c>
      <c r="CN29" s="66" t="str">
        <f t="shared" si="26"/>
        <v/>
      </c>
      <c r="CO29" s="67" t="str">
        <f t="shared" si="27"/>
        <v>NO</v>
      </c>
      <c r="CP29" s="67" t="str">
        <f t="shared" si="28"/>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33"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2"/>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33" t="b">
        <f t="shared" si="3"/>
        <v>0</v>
      </c>
      <c r="AG30" s="33" t="str">
        <f t="shared" si="4"/>
        <v>S# INCORRECT</v>
      </c>
      <c r="BO30" s="63" t="str">
        <f t="shared" si="0"/>
        <v/>
      </c>
      <c r="BP30" s="63" t="b">
        <f t="shared" si="5"/>
        <v>0</v>
      </c>
      <c r="BQ30" s="63" t="b">
        <f t="shared" si="6"/>
        <v>0</v>
      </c>
      <c r="BR30" s="63" t="b">
        <f t="shared" si="7"/>
        <v>0</v>
      </c>
      <c r="BS30" s="63" t="str">
        <f t="shared" si="8"/>
        <v/>
      </c>
      <c r="BT30" s="63" t="str">
        <f t="shared" si="9"/>
        <v/>
      </c>
      <c r="BU30" s="63" t="str">
        <f t="shared" si="10"/>
        <v/>
      </c>
      <c r="BV30" s="63" t="str">
        <f t="shared" si="11"/>
        <v/>
      </c>
      <c r="BW30" s="64" t="str">
        <f t="shared" si="12"/>
        <v/>
      </c>
      <c r="BX30" s="65" t="str">
        <f t="shared" si="29"/>
        <v>INCORRECT</v>
      </c>
      <c r="BY30" s="63" t="b">
        <f t="shared" si="30"/>
        <v>0</v>
      </c>
      <c r="BZ30" s="66" t="str">
        <f t="shared" si="1"/>
        <v/>
      </c>
      <c r="CA30" s="63" t="b">
        <f t="shared" si="13"/>
        <v>0</v>
      </c>
      <c r="CB30" s="63" t="b">
        <f t="shared" si="14"/>
        <v>0</v>
      </c>
      <c r="CC30" s="63" t="b">
        <f t="shared" si="15"/>
        <v>0</v>
      </c>
      <c r="CD30" s="63" t="b">
        <f t="shared" si="16"/>
        <v>0</v>
      </c>
      <c r="CE30" s="63" t="b">
        <f t="shared" si="17"/>
        <v>0</v>
      </c>
      <c r="CF30" s="63" t="b">
        <f t="shared" si="18"/>
        <v>0</v>
      </c>
      <c r="CG30" s="63" t="str">
        <f t="shared" si="19"/>
        <v/>
      </c>
      <c r="CH30" s="63" t="str">
        <f t="shared" si="20"/>
        <v/>
      </c>
      <c r="CI30" s="63" t="str">
        <f t="shared" si="21"/>
        <v/>
      </c>
      <c r="CJ30" s="63" t="str">
        <f t="shared" si="22"/>
        <v/>
      </c>
      <c r="CK30" s="63" t="str">
        <f t="shared" si="23"/>
        <v/>
      </c>
      <c r="CL30" s="63" t="str">
        <f t="shared" si="24"/>
        <v/>
      </c>
      <c r="CM30" s="66" t="str">
        <f t="shared" si="25"/>
        <v/>
      </c>
      <c r="CN30" s="66" t="str">
        <f t="shared" si="26"/>
        <v/>
      </c>
      <c r="CO30" s="67" t="str">
        <f t="shared" si="27"/>
        <v>NO</v>
      </c>
      <c r="CP30" s="67" t="str">
        <f t="shared" si="28"/>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33"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2"/>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33" t="b">
        <f t="shared" si="3"/>
        <v>0</v>
      </c>
      <c r="AG31" s="33" t="str">
        <f t="shared" si="4"/>
        <v>S# INCORRECT</v>
      </c>
      <c r="BO31" s="63" t="str">
        <f t="shared" si="0"/>
        <v/>
      </c>
      <c r="BP31" s="63" t="b">
        <f t="shared" si="5"/>
        <v>0</v>
      </c>
      <c r="BQ31" s="63" t="b">
        <f t="shared" si="6"/>
        <v>0</v>
      </c>
      <c r="BR31" s="63" t="b">
        <f t="shared" si="7"/>
        <v>0</v>
      </c>
      <c r="BS31" s="63" t="str">
        <f t="shared" si="8"/>
        <v/>
      </c>
      <c r="BT31" s="63" t="str">
        <f t="shared" si="9"/>
        <v/>
      </c>
      <c r="BU31" s="63" t="str">
        <f t="shared" si="10"/>
        <v/>
      </c>
      <c r="BV31" s="63" t="str">
        <f t="shared" si="11"/>
        <v/>
      </c>
      <c r="BW31" s="64" t="str">
        <f t="shared" si="12"/>
        <v/>
      </c>
      <c r="BX31" s="65" t="str">
        <f t="shared" si="29"/>
        <v>INCORRECT</v>
      </c>
      <c r="BY31" s="63" t="b">
        <f t="shared" si="30"/>
        <v>0</v>
      </c>
      <c r="BZ31" s="66" t="str">
        <f t="shared" si="1"/>
        <v/>
      </c>
      <c r="CA31" s="63" t="b">
        <f t="shared" si="13"/>
        <v>0</v>
      </c>
      <c r="CB31" s="63" t="b">
        <f t="shared" si="14"/>
        <v>0</v>
      </c>
      <c r="CC31" s="63" t="b">
        <f t="shared" si="15"/>
        <v>0</v>
      </c>
      <c r="CD31" s="63" t="b">
        <f t="shared" si="16"/>
        <v>0</v>
      </c>
      <c r="CE31" s="63" t="b">
        <f t="shared" si="17"/>
        <v>0</v>
      </c>
      <c r="CF31" s="63" t="b">
        <f t="shared" si="18"/>
        <v>0</v>
      </c>
      <c r="CG31" s="63" t="str">
        <f t="shared" si="19"/>
        <v/>
      </c>
      <c r="CH31" s="63" t="str">
        <f t="shared" si="20"/>
        <v/>
      </c>
      <c r="CI31" s="63" t="str">
        <f t="shared" si="21"/>
        <v/>
      </c>
      <c r="CJ31" s="63" t="str">
        <f t="shared" si="22"/>
        <v/>
      </c>
      <c r="CK31" s="63" t="str">
        <f t="shared" si="23"/>
        <v/>
      </c>
      <c r="CL31" s="63" t="str">
        <f t="shared" si="24"/>
        <v/>
      </c>
      <c r="CM31" s="66" t="str">
        <f t="shared" si="25"/>
        <v/>
      </c>
      <c r="CN31" s="66" t="str">
        <f t="shared" si="26"/>
        <v/>
      </c>
      <c r="CO31" s="67" t="str">
        <f t="shared" si="27"/>
        <v>NO</v>
      </c>
      <c r="CP31" s="67" t="str">
        <f t="shared" si="28"/>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33"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2"/>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33" t="b">
        <f t="shared" si="3"/>
        <v>0</v>
      </c>
      <c r="AG32" s="33" t="str">
        <f t="shared" si="4"/>
        <v>S# INCORRECT</v>
      </c>
      <c r="BO32" s="63" t="str">
        <f t="shared" si="0"/>
        <v/>
      </c>
      <c r="BP32" s="63" t="b">
        <f t="shared" si="5"/>
        <v>0</v>
      </c>
      <c r="BQ32" s="63" t="b">
        <f t="shared" si="6"/>
        <v>0</v>
      </c>
      <c r="BR32" s="63" t="b">
        <f t="shared" si="7"/>
        <v>0</v>
      </c>
      <c r="BS32" s="63" t="str">
        <f t="shared" si="8"/>
        <v/>
      </c>
      <c r="BT32" s="63" t="str">
        <f t="shared" si="9"/>
        <v/>
      </c>
      <c r="BU32" s="63" t="str">
        <f t="shared" si="10"/>
        <v/>
      </c>
      <c r="BV32" s="63" t="str">
        <f t="shared" si="11"/>
        <v/>
      </c>
      <c r="BW32" s="64" t="str">
        <f t="shared" si="12"/>
        <v/>
      </c>
      <c r="BX32" s="65" t="str">
        <f t="shared" si="29"/>
        <v>INCORRECT</v>
      </c>
      <c r="BY32" s="63" t="b">
        <f t="shared" si="30"/>
        <v>0</v>
      </c>
      <c r="BZ32" s="66" t="str">
        <f t="shared" si="1"/>
        <v/>
      </c>
      <c r="CA32" s="63" t="b">
        <f t="shared" si="13"/>
        <v>0</v>
      </c>
      <c r="CB32" s="63" t="b">
        <f t="shared" si="14"/>
        <v>0</v>
      </c>
      <c r="CC32" s="63" t="b">
        <f t="shared" si="15"/>
        <v>0</v>
      </c>
      <c r="CD32" s="63" t="b">
        <f t="shared" si="16"/>
        <v>0</v>
      </c>
      <c r="CE32" s="63" t="b">
        <f t="shared" si="17"/>
        <v>0</v>
      </c>
      <c r="CF32" s="63" t="b">
        <f t="shared" si="18"/>
        <v>0</v>
      </c>
      <c r="CG32" s="63" t="str">
        <f t="shared" si="19"/>
        <v/>
      </c>
      <c r="CH32" s="63" t="str">
        <f t="shared" si="20"/>
        <v/>
      </c>
      <c r="CI32" s="63" t="str">
        <f t="shared" si="21"/>
        <v/>
      </c>
      <c r="CJ32" s="63" t="str">
        <f t="shared" si="22"/>
        <v/>
      </c>
      <c r="CK32" s="63" t="str">
        <f t="shared" si="23"/>
        <v/>
      </c>
      <c r="CL32" s="63" t="str">
        <f t="shared" si="24"/>
        <v/>
      </c>
      <c r="CM32" s="66" t="str">
        <f t="shared" si="25"/>
        <v/>
      </c>
      <c r="CN32" s="66" t="str">
        <f t="shared" si="26"/>
        <v/>
      </c>
      <c r="CO32" s="67" t="str">
        <f t="shared" si="27"/>
        <v>NO</v>
      </c>
      <c r="CP32" s="67" t="str">
        <f t="shared" si="28"/>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33"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2"/>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33" t="b">
        <f t="shared" si="3"/>
        <v>0</v>
      </c>
      <c r="AG33" s="33" t="str">
        <f t="shared" si="4"/>
        <v>S# INCORRECT</v>
      </c>
      <c r="BO33" s="63" t="str">
        <f t="shared" si="0"/>
        <v/>
      </c>
      <c r="BP33" s="63" t="b">
        <f t="shared" si="5"/>
        <v>0</v>
      </c>
      <c r="BQ33" s="63" t="b">
        <f t="shared" si="6"/>
        <v>0</v>
      </c>
      <c r="BR33" s="63" t="b">
        <f t="shared" si="7"/>
        <v>0</v>
      </c>
      <c r="BS33" s="63" t="str">
        <f t="shared" si="8"/>
        <v/>
      </c>
      <c r="BT33" s="63" t="str">
        <f t="shared" si="9"/>
        <v/>
      </c>
      <c r="BU33" s="63" t="str">
        <f t="shared" si="10"/>
        <v/>
      </c>
      <c r="BV33" s="63" t="str">
        <f t="shared" si="11"/>
        <v/>
      </c>
      <c r="BW33" s="64" t="str">
        <f t="shared" si="12"/>
        <v/>
      </c>
      <c r="BX33" s="65" t="str">
        <f t="shared" si="29"/>
        <v>INCORRECT</v>
      </c>
      <c r="BY33" s="63" t="b">
        <f t="shared" si="30"/>
        <v>0</v>
      </c>
      <c r="BZ33" s="66" t="str">
        <f t="shared" si="1"/>
        <v/>
      </c>
      <c r="CA33" s="63" t="b">
        <f t="shared" si="13"/>
        <v>0</v>
      </c>
      <c r="CB33" s="63" t="b">
        <f t="shared" si="14"/>
        <v>0</v>
      </c>
      <c r="CC33" s="63" t="b">
        <f t="shared" si="15"/>
        <v>0</v>
      </c>
      <c r="CD33" s="63" t="b">
        <f t="shared" si="16"/>
        <v>0</v>
      </c>
      <c r="CE33" s="63" t="b">
        <f t="shared" si="17"/>
        <v>0</v>
      </c>
      <c r="CF33" s="63" t="b">
        <f t="shared" si="18"/>
        <v>0</v>
      </c>
      <c r="CG33" s="63" t="str">
        <f t="shared" si="19"/>
        <v/>
      </c>
      <c r="CH33" s="63" t="str">
        <f t="shared" si="20"/>
        <v/>
      </c>
      <c r="CI33" s="63" t="str">
        <f t="shared" si="21"/>
        <v/>
      </c>
      <c r="CJ33" s="63" t="str">
        <f t="shared" si="22"/>
        <v/>
      </c>
      <c r="CK33" s="63" t="str">
        <f t="shared" si="23"/>
        <v/>
      </c>
      <c r="CL33" s="63" t="str">
        <f t="shared" si="24"/>
        <v/>
      </c>
      <c r="CM33" s="66" t="str">
        <f t="shared" si="25"/>
        <v/>
      </c>
      <c r="CN33" s="66" t="str">
        <f t="shared" si="26"/>
        <v/>
      </c>
      <c r="CO33" s="67" t="str">
        <f t="shared" si="27"/>
        <v>NO</v>
      </c>
      <c r="CP33" s="67" t="str">
        <f t="shared" si="28"/>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33"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2"/>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33" t="b">
        <f t="shared" si="3"/>
        <v>0</v>
      </c>
      <c r="AG34" s="33" t="str">
        <f t="shared" si="4"/>
        <v>S# INCORRECT</v>
      </c>
      <c r="BO34" s="63" t="str">
        <f t="shared" si="0"/>
        <v/>
      </c>
      <c r="BP34" s="63" t="b">
        <f t="shared" si="5"/>
        <v>0</v>
      </c>
      <c r="BQ34" s="63" t="b">
        <f t="shared" si="6"/>
        <v>0</v>
      </c>
      <c r="BR34" s="63" t="b">
        <f t="shared" si="7"/>
        <v>0</v>
      </c>
      <c r="BS34" s="63" t="str">
        <f t="shared" si="8"/>
        <v/>
      </c>
      <c r="BT34" s="63" t="str">
        <f t="shared" si="9"/>
        <v/>
      </c>
      <c r="BU34" s="63" t="str">
        <f t="shared" si="10"/>
        <v/>
      </c>
      <c r="BV34" s="63" t="str">
        <f t="shared" si="11"/>
        <v/>
      </c>
      <c r="BW34" s="64" t="str">
        <f t="shared" si="12"/>
        <v/>
      </c>
      <c r="BX34" s="65" t="str">
        <f t="shared" si="29"/>
        <v>INCORRECT</v>
      </c>
      <c r="BY34" s="63" t="b">
        <f t="shared" si="30"/>
        <v>0</v>
      </c>
      <c r="BZ34" s="66" t="str">
        <f t="shared" si="1"/>
        <v/>
      </c>
      <c r="CA34" s="63" t="b">
        <f t="shared" si="13"/>
        <v>0</v>
      </c>
      <c r="CB34" s="63" t="b">
        <f t="shared" si="14"/>
        <v>0</v>
      </c>
      <c r="CC34" s="63" t="b">
        <f t="shared" si="15"/>
        <v>0</v>
      </c>
      <c r="CD34" s="63" t="b">
        <f t="shared" si="16"/>
        <v>0</v>
      </c>
      <c r="CE34" s="63" t="b">
        <f t="shared" si="17"/>
        <v>0</v>
      </c>
      <c r="CF34" s="63" t="b">
        <f t="shared" si="18"/>
        <v>0</v>
      </c>
      <c r="CG34" s="63" t="str">
        <f t="shared" si="19"/>
        <v/>
      </c>
      <c r="CH34" s="63" t="str">
        <f t="shared" si="20"/>
        <v/>
      </c>
      <c r="CI34" s="63" t="str">
        <f t="shared" si="21"/>
        <v/>
      </c>
      <c r="CJ34" s="63" t="str">
        <f t="shared" si="22"/>
        <v/>
      </c>
      <c r="CK34" s="63" t="str">
        <f t="shared" si="23"/>
        <v/>
      </c>
      <c r="CL34" s="63" t="str">
        <f t="shared" si="24"/>
        <v/>
      </c>
      <c r="CM34" s="66" t="str">
        <f t="shared" si="25"/>
        <v/>
      </c>
      <c r="CN34" s="66" t="str">
        <f t="shared" si="26"/>
        <v/>
      </c>
      <c r="CO34" s="67" t="str">
        <f t="shared" si="27"/>
        <v>NO</v>
      </c>
      <c r="CP34" s="67" t="str">
        <f t="shared" si="28"/>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33"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2"/>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33" t="b">
        <f t="shared" si="3"/>
        <v>0</v>
      </c>
      <c r="AG35" s="33" t="str">
        <f t="shared" si="4"/>
        <v>S# INCORRECT</v>
      </c>
      <c r="BO35" s="63" t="str">
        <f t="shared" si="0"/>
        <v/>
      </c>
      <c r="BP35" s="63" t="b">
        <f t="shared" si="5"/>
        <v>0</v>
      </c>
      <c r="BQ35" s="63" t="b">
        <f t="shared" si="6"/>
        <v>0</v>
      </c>
      <c r="BR35" s="63" t="b">
        <f t="shared" si="7"/>
        <v>0</v>
      </c>
      <c r="BS35" s="63" t="str">
        <f t="shared" si="8"/>
        <v/>
      </c>
      <c r="BT35" s="63" t="str">
        <f t="shared" si="9"/>
        <v/>
      </c>
      <c r="BU35" s="63" t="str">
        <f t="shared" si="10"/>
        <v/>
      </c>
      <c r="BV35" s="63" t="str">
        <f t="shared" si="11"/>
        <v/>
      </c>
      <c r="BW35" s="64" t="str">
        <f t="shared" si="12"/>
        <v/>
      </c>
      <c r="BX35" s="65" t="str">
        <f t="shared" si="29"/>
        <v>INCORRECT</v>
      </c>
      <c r="BY35" s="63" t="b">
        <f t="shared" si="30"/>
        <v>0</v>
      </c>
      <c r="BZ35" s="66" t="str">
        <f t="shared" si="1"/>
        <v/>
      </c>
      <c r="CA35" s="63" t="b">
        <f t="shared" si="13"/>
        <v>0</v>
      </c>
      <c r="CB35" s="63" t="b">
        <f t="shared" si="14"/>
        <v>0</v>
      </c>
      <c r="CC35" s="63" t="b">
        <f t="shared" si="15"/>
        <v>0</v>
      </c>
      <c r="CD35" s="63" t="b">
        <f t="shared" si="16"/>
        <v>0</v>
      </c>
      <c r="CE35" s="63" t="b">
        <f t="shared" si="17"/>
        <v>0</v>
      </c>
      <c r="CF35" s="63" t="b">
        <f t="shared" si="18"/>
        <v>0</v>
      </c>
      <c r="CG35" s="63" t="str">
        <f t="shared" si="19"/>
        <v/>
      </c>
      <c r="CH35" s="63" t="str">
        <f t="shared" si="20"/>
        <v/>
      </c>
      <c r="CI35" s="63" t="str">
        <f t="shared" si="21"/>
        <v/>
      </c>
      <c r="CJ35" s="63" t="str">
        <f t="shared" si="22"/>
        <v/>
      </c>
      <c r="CK35" s="63" t="str">
        <f t="shared" si="23"/>
        <v/>
      </c>
      <c r="CL35" s="63" t="str">
        <f t="shared" si="24"/>
        <v/>
      </c>
      <c r="CM35" s="66" t="str">
        <f t="shared" si="25"/>
        <v/>
      </c>
      <c r="CN35" s="66" t="str">
        <f t="shared" si="26"/>
        <v/>
      </c>
      <c r="CO35" s="67" t="str">
        <f t="shared" si="27"/>
        <v>NO</v>
      </c>
      <c r="CP35" s="67" t="str">
        <f t="shared" si="28"/>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33"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2"/>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33" t="b">
        <f t="shared" si="3"/>
        <v>0</v>
      </c>
      <c r="AG36" s="33" t="str">
        <f t="shared" si="4"/>
        <v>S# INCORRECT</v>
      </c>
      <c r="BO36" s="63" t="str">
        <f t="shared" si="0"/>
        <v/>
      </c>
      <c r="BP36" s="63" t="b">
        <f t="shared" si="5"/>
        <v>0</v>
      </c>
      <c r="BQ36" s="63" t="b">
        <f t="shared" si="6"/>
        <v>0</v>
      </c>
      <c r="BR36" s="63" t="b">
        <f t="shared" si="7"/>
        <v>0</v>
      </c>
      <c r="BS36" s="63" t="str">
        <f t="shared" si="8"/>
        <v/>
      </c>
      <c r="BT36" s="63" t="str">
        <f t="shared" si="9"/>
        <v/>
      </c>
      <c r="BU36" s="63" t="str">
        <f t="shared" si="10"/>
        <v/>
      </c>
      <c r="BV36" s="63" t="str">
        <f t="shared" si="11"/>
        <v/>
      </c>
      <c r="BW36" s="64" t="str">
        <f t="shared" si="12"/>
        <v/>
      </c>
      <c r="BX36" s="65" t="str">
        <f t="shared" si="29"/>
        <v>INCORRECT</v>
      </c>
      <c r="BY36" s="63" t="b">
        <f t="shared" si="30"/>
        <v>0</v>
      </c>
      <c r="BZ36" s="66" t="str">
        <f t="shared" si="1"/>
        <v/>
      </c>
      <c r="CA36" s="63" t="b">
        <f t="shared" si="13"/>
        <v>0</v>
      </c>
      <c r="CB36" s="63" t="b">
        <f t="shared" si="14"/>
        <v>0</v>
      </c>
      <c r="CC36" s="63" t="b">
        <f t="shared" si="15"/>
        <v>0</v>
      </c>
      <c r="CD36" s="63" t="b">
        <f t="shared" si="16"/>
        <v>0</v>
      </c>
      <c r="CE36" s="63" t="b">
        <f t="shared" si="17"/>
        <v>0</v>
      </c>
      <c r="CF36" s="63" t="b">
        <f t="shared" si="18"/>
        <v>0</v>
      </c>
      <c r="CG36" s="63" t="str">
        <f t="shared" si="19"/>
        <v/>
      </c>
      <c r="CH36" s="63" t="str">
        <f t="shared" si="20"/>
        <v/>
      </c>
      <c r="CI36" s="63" t="str">
        <f t="shared" si="21"/>
        <v/>
      </c>
      <c r="CJ36" s="63" t="str">
        <f t="shared" si="22"/>
        <v/>
      </c>
      <c r="CK36" s="63" t="str">
        <f t="shared" si="23"/>
        <v/>
      </c>
      <c r="CL36" s="63" t="str">
        <f t="shared" si="24"/>
        <v/>
      </c>
      <c r="CM36" s="66" t="str">
        <f t="shared" si="25"/>
        <v/>
      </c>
      <c r="CN36" s="66" t="str">
        <f t="shared" si="26"/>
        <v/>
      </c>
      <c r="CO36" s="67" t="str">
        <f t="shared" si="27"/>
        <v>NO</v>
      </c>
      <c r="CP36" s="67" t="str">
        <f t="shared" si="28"/>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33"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2"/>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33" t="b">
        <f t="shared" si="3"/>
        <v>0</v>
      </c>
      <c r="AG37" s="33" t="str">
        <f t="shared" si="4"/>
        <v>S# INCORRECT</v>
      </c>
      <c r="BO37" s="63" t="str">
        <f t="shared" si="0"/>
        <v/>
      </c>
      <c r="BP37" s="63" t="b">
        <f t="shared" si="5"/>
        <v>0</v>
      </c>
      <c r="BQ37" s="63" t="b">
        <f t="shared" si="6"/>
        <v>0</v>
      </c>
      <c r="BR37" s="63" t="b">
        <f t="shared" si="7"/>
        <v>0</v>
      </c>
      <c r="BS37" s="63" t="str">
        <f t="shared" si="8"/>
        <v/>
      </c>
      <c r="BT37" s="63" t="str">
        <f t="shared" si="9"/>
        <v/>
      </c>
      <c r="BU37" s="63" t="str">
        <f t="shared" si="10"/>
        <v/>
      </c>
      <c r="BV37" s="63" t="str">
        <f t="shared" si="11"/>
        <v/>
      </c>
      <c r="BW37" s="64" t="str">
        <f t="shared" si="12"/>
        <v/>
      </c>
      <c r="BX37" s="65" t="str">
        <f t="shared" si="29"/>
        <v>INCORRECT</v>
      </c>
      <c r="BY37" s="63" t="b">
        <f t="shared" si="30"/>
        <v>0</v>
      </c>
      <c r="BZ37" s="66" t="str">
        <f t="shared" si="1"/>
        <v/>
      </c>
      <c r="CA37" s="63" t="b">
        <f t="shared" si="13"/>
        <v>0</v>
      </c>
      <c r="CB37" s="63" t="b">
        <f t="shared" si="14"/>
        <v>0</v>
      </c>
      <c r="CC37" s="63" t="b">
        <f t="shared" si="15"/>
        <v>0</v>
      </c>
      <c r="CD37" s="63" t="b">
        <f t="shared" si="16"/>
        <v>0</v>
      </c>
      <c r="CE37" s="63" t="b">
        <f t="shared" si="17"/>
        <v>0</v>
      </c>
      <c r="CF37" s="63" t="b">
        <f t="shared" si="18"/>
        <v>0</v>
      </c>
      <c r="CG37" s="63" t="str">
        <f t="shared" si="19"/>
        <v/>
      </c>
      <c r="CH37" s="63" t="str">
        <f t="shared" si="20"/>
        <v/>
      </c>
      <c r="CI37" s="63" t="str">
        <f t="shared" si="21"/>
        <v/>
      </c>
      <c r="CJ37" s="63" t="str">
        <f t="shared" si="22"/>
        <v/>
      </c>
      <c r="CK37" s="63" t="str">
        <f t="shared" si="23"/>
        <v/>
      </c>
      <c r="CL37" s="63" t="str">
        <f t="shared" si="24"/>
        <v/>
      </c>
      <c r="CM37" s="66" t="str">
        <f t="shared" si="25"/>
        <v/>
      </c>
      <c r="CN37" s="66" t="str">
        <f t="shared" si="26"/>
        <v/>
      </c>
      <c r="CO37" s="67" t="str">
        <f t="shared" si="27"/>
        <v>NO</v>
      </c>
      <c r="CP37" s="67" t="str">
        <f t="shared" si="28"/>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33"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2"/>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33" t="b">
        <f t="shared" si="3"/>
        <v>0</v>
      </c>
      <c r="AG38" s="33" t="str">
        <f t="shared" si="4"/>
        <v>S# INCORRECT</v>
      </c>
      <c r="BO38" s="63" t="str">
        <f t="shared" si="0"/>
        <v/>
      </c>
      <c r="BP38" s="63" t="b">
        <f t="shared" si="5"/>
        <v>0</v>
      </c>
      <c r="BQ38" s="63" t="b">
        <f t="shared" si="6"/>
        <v>0</v>
      </c>
      <c r="BR38" s="63" t="b">
        <f t="shared" si="7"/>
        <v>0</v>
      </c>
      <c r="BS38" s="63" t="str">
        <f t="shared" si="8"/>
        <v/>
      </c>
      <c r="BT38" s="63" t="str">
        <f t="shared" si="9"/>
        <v/>
      </c>
      <c r="BU38" s="63" t="str">
        <f t="shared" si="10"/>
        <v/>
      </c>
      <c r="BV38" s="63" t="str">
        <f t="shared" si="11"/>
        <v/>
      </c>
      <c r="BW38" s="64" t="str">
        <f t="shared" si="12"/>
        <v/>
      </c>
      <c r="BX38" s="65" t="str">
        <f t="shared" si="29"/>
        <v>INCORRECT</v>
      </c>
      <c r="BY38" s="63" t="b">
        <f t="shared" si="30"/>
        <v>0</v>
      </c>
      <c r="BZ38" s="66" t="str">
        <f t="shared" si="1"/>
        <v/>
      </c>
      <c r="CA38" s="63" t="b">
        <f t="shared" si="13"/>
        <v>0</v>
      </c>
      <c r="CB38" s="63" t="b">
        <f t="shared" si="14"/>
        <v>0</v>
      </c>
      <c r="CC38" s="63" t="b">
        <f t="shared" si="15"/>
        <v>0</v>
      </c>
      <c r="CD38" s="63" t="b">
        <f t="shared" si="16"/>
        <v>0</v>
      </c>
      <c r="CE38" s="63" t="b">
        <f t="shared" si="17"/>
        <v>0</v>
      </c>
      <c r="CF38" s="63" t="b">
        <f t="shared" si="18"/>
        <v>0</v>
      </c>
      <c r="CG38" s="63" t="str">
        <f t="shared" si="19"/>
        <v/>
      </c>
      <c r="CH38" s="63" t="str">
        <f t="shared" si="20"/>
        <v/>
      </c>
      <c r="CI38" s="63" t="str">
        <f t="shared" si="21"/>
        <v/>
      </c>
      <c r="CJ38" s="63" t="str">
        <f t="shared" si="22"/>
        <v/>
      </c>
      <c r="CK38" s="63" t="str">
        <f t="shared" si="23"/>
        <v/>
      </c>
      <c r="CL38" s="63" t="str">
        <f t="shared" si="24"/>
        <v/>
      </c>
      <c r="CM38" s="66" t="str">
        <f t="shared" si="25"/>
        <v/>
      </c>
      <c r="CN38" s="66" t="str">
        <f t="shared" si="26"/>
        <v/>
      </c>
      <c r="CO38" s="67" t="str">
        <f t="shared" si="27"/>
        <v>NO</v>
      </c>
      <c r="CP38" s="67" t="str">
        <f t="shared" si="28"/>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167</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r1UcU5w21uuUJwHnryTFTRel5vbkVUN7hbAoznOcWI48TyIi1wB8erTKvbGdcGfAOrDrIH+s5kVnjprCQjZdOQ==" saltValue="vwD27L3dKQkcu9jTHrtFSg==" spinCount="100000" sheet="1" objects="1" scenarios="1" selectLockedCells="1" autoFilter="0"/>
  <autoFilter ref="A18:C41">
    <filterColumn colId="1" showButton="0"/>
  </autoFilter>
  <dataConsolidate/>
  <mergeCells count="252">
    <mergeCell ref="D26:E26"/>
    <mergeCell ref="B26:C26"/>
    <mergeCell ref="B27:C27"/>
    <mergeCell ref="D27:E27"/>
    <mergeCell ref="H26:I26"/>
    <mergeCell ref="Q21:S21"/>
    <mergeCell ref="B23:C23"/>
    <mergeCell ref="D23:E23"/>
    <mergeCell ref="H23:I23"/>
    <mergeCell ref="J23:K23"/>
    <mergeCell ref="B21:C21"/>
    <mergeCell ref="D21:E21"/>
    <mergeCell ref="F21:G21"/>
    <mergeCell ref="H21:I21"/>
    <mergeCell ref="Q24:S24"/>
    <mergeCell ref="F23:G23"/>
    <mergeCell ref="L14:M16"/>
    <mergeCell ref="N14:N17"/>
    <mergeCell ref="Q17:S17"/>
    <mergeCell ref="T17:X17"/>
    <mergeCell ref="L18:M18"/>
    <mergeCell ref="L11:N11"/>
    <mergeCell ref="Q18:S18"/>
    <mergeCell ref="J18:K18"/>
    <mergeCell ref="A11:C11"/>
    <mergeCell ref="F36:G36"/>
    <mergeCell ref="H36:I36"/>
    <mergeCell ref="F35:G35"/>
    <mergeCell ref="H35:I35"/>
    <mergeCell ref="B34:C34"/>
    <mergeCell ref="T18:X18"/>
    <mergeCell ref="B18:C18"/>
    <mergeCell ref="D18:E18"/>
    <mergeCell ref="F18:G18"/>
    <mergeCell ref="H18:I18"/>
    <mergeCell ref="D34:E34"/>
    <mergeCell ref="J26:K26"/>
    <mergeCell ref="T33:X33"/>
    <mergeCell ref="Q33:S33"/>
    <mergeCell ref="Q19:S19"/>
    <mergeCell ref="F26:G26"/>
    <mergeCell ref="Q29:S29"/>
    <mergeCell ref="H22:I22"/>
    <mergeCell ref="L26:M26"/>
    <mergeCell ref="Q26:S26"/>
    <mergeCell ref="B25:C25"/>
    <mergeCell ref="D25:E25"/>
    <mergeCell ref="B24:C24"/>
    <mergeCell ref="D24:E24"/>
    <mergeCell ref="D44:D47"/>
    <mergeCell ref="C39:N41"/>
    <mergeCell ref="A44:C47"/>
    <mergeCell ref="E44:I47"/>
    <mergeCell ref="K44:N47"/>
    <mergeCell ref="A40:A41"/>
    <mergeCell ref="B40:B41"/>
    <mergeCell ref="J44:J47"/>
    <mergeCell ref="P44:X49"/>
    <mergeCell ref="B48:N49"/>
    <mergeCell ref="Q40:S40"/>
    <mergeCell ref="Q39:S39"/>
    <mergeCell ref="T39:X39"/>
    <mergeCell ref="O1:O49"/>
    <mergeCell ref="P1:X16"/>
    <mergeCell ref="H30:I30"/>
    <mergeCell ref="J30:K30"/>
    <mergeCell ref="F31:G31"/>
    <mergeCell ref="H31:I31"/>
    <mergeCell ref="Q20:S20"/>
    <mergeCell ref="T20:X20"/>
    <mergeCell ref="H32:I32"/>
    <mergeCell ref="J32:K32"/>
    <mergeCell ref="Q28:S28"/>
    <mergeCell ref="Q35:S35"/>
    <mergeCell ref="T35:X35"/>
    <mergeCell ref="Q36:S36"/>
    <mergeCell ref="T36:X36"/>
    <mergeCell ref="T34:X34"/>
    <mergeCell ref="T32:X32"/>
    <mergeCell ref="L33:M33"/>
    <mergeCell ref="T40:X40"/>
    <mergeCell ref="P41:X42"/>
    <mergeCell ref="A42:N43"/>
    <mergeCell ref="P43:R43"/>
    <mergeCell ref="T43:X43"/>
    <mergeCell ref="B36:C36"/>
    <mergeCell ref="D36:E36"/>
    <mergeCell ref="B35:C35"/>
    <mergeCell ref="D35:E35"/>
    <mergeCell ref="B38:C38"/>
    <mergeCell ref="D38:E38"/>
    <mergeCell ref="F38:G38"/>
    <mergeCell ref="H38:I38"/>
    <mergeCell ref="B37:C37"/>
    <mergeCell ref="D37:E37"/>
    <mergeCell ref="F37:G37"/>
    <mergeCell ref="H37:I37"/>
    <mergeCell ref="D31:E31"/>
    <mergeCell ref="T38:X38"/>
    <mergeCell ref="J36:K36"/>
    <mergeCell ref="Q37:S37"/>
    <mergeCell ref="T37:X37"/>
    <mergeCell ref="T29:X29"/>
    <mergeCell ref="L30:M30"/>
    <mergeCell ref="Q30:S30"/>
    <mergeCell ref="T30:X30"/>
    <mergeCell ref="J38:K38"/>
    <mergeCell ref="L38:M38"/>
    <mergeCell ref="Q38:S38"/>
    <mergeCell ref="L36:M36"/>
    <mergeCell ref="J35:K35"/>
    <mergeCell ref="L35:M35"/>
    <mergeCell ref="Q34:S34"/>
    <mergeCell ref="L32:M32"/>
    <mergeCell ref="J37:K37"/>
    <mergeCell ref="L37:M37"/>
    <mergeCell ref="F34:G34"/>
    <mergeCell ref="H34:I34"/>
    <mergeCell ref="Q32:S32"/>
    <mergeCell ref="J34:K34"/>
    <mergeCell ref="L34:M34"/>
    <mergeCell ref="T28:X28"/>
    <mergeCell ref="J29:K29"/>
    <mergeCell ref="H29:I29"/>
    <mergeCell ref="F29:G29"/>
    <mergeCell ref="Q31:S31"/>
    <mergeCell ref="T31:X31"/>
    <mergeCell ref="L29:M29"/>
    <mergeCell ref="J31:K31"/>
    <mergeCell ref="J28:K28"/>
    <mergeCell ref="H28:I28"/>
    <mergeCell ref="F28:G28"/>
    <mergeCell ref="T26:X26"/>
    <mergeCell ref="J22:K22"/>
    <mergeCell ref="T24:X24"/>
    <mergeCell ref="Q25:S25"/>
    <mergeCell ref="F27:G27"/>
    <mergeCell ref="H27:I27"/>
    <mergeCell ref="J27:K27"/>
    <mergeCell ref="L27:M27"/>
    <mergeCell ref="Q27:S27"/>
    <mergeCell ref="T27:X27"/>
    <mergeCell ref="F25:G25"/>
    <mergeCell ref="H25:I25"/>
    <mergeCell ref="J25:K25"/>
    <mergeCell ref="L25:M25"/>
    <mergeCell ref="Q22:S22"/>
    <mergeCell ref="T22:X22"/>
    <mergeCell ref="F22:G22"/>
    <mergeCell ref="T25:X25"/>
    <mergeCell ref="L23:M23"/>
    <mergeCell ref="Q23:S23"/>
    <mergeCell ref="T23:X23"/>
    <mergeCell ref="F24:G24"/>
    <mergeCell ref="H24:I24"/>
    <mergeCell ref="J24:K24"/>
    <mergeCell ref="A1:A4"/>
    <mergeCell ref="N1:N3"/>
    <mergeCell ref="B4:C4"/>
    <mergeCell ref="D4:K4"/>
    <mergeCell ref="A5:N5"/>
    <mergeCell ref="A6:D6"/>
    <mergeCell ref="E6:N6"/>
    <mergeCell ref="L4:N4"/>
    <mergeCell ref="J21:K21"/>
    <mergeCell ref="J20:K20"/>
    <mergeCell ref="L20:M20"/>
    <mergeCell ref="B19:C19"/>
    <mergeCell ref="D19:E19"/>
    <mergeCell ref="F19:G19"/>
    <mergeCell ref="H19:I19"/>
    <mergeCell ref="J19:K19"/>
    <mergeCell ref="B2:M3"/>
    <mergeCell ref="B1:M1"/>
    <mergeCell ref="L21:M21"/>
    <mergeCell ref="D11:E11"/>
    <mergeCell ref="F11:G11"/>
    <mergeCell ref="H11:I11"/>
    <mergeCell ref="J11:K11"/>
    <mergeCell ref="J14:K16"/>
    <mergeCell ref="V57:X57"/>
    <mergeCell ref="A7:B7"/>
    <mergeCell ref="C7:N7"/>
    <mergeCell ref="E8:F8"/>
    <mergeCell ref="G8:H8"/>
    <mergeCell ref="I8:L8"/>
    <mergeCell ref="M8:N8"/>
    <mergeCell ref="B9:J9"/>
    <mergeCell ref="K9:M9"/>
    <mergeCell ref="A10:D10"/>
    <mergeCell ref="E10:N10"/>
    <mergeCell ref="A12:A17"/>
    <mergeCell ref="B12:C17"/>
    <mergeCell ref="D12:N13"/>
    <mergeCell ref="D14:E16"/>
    <mergeCell ref="F14:G16"/>
    <mergeCell ref="H14:I16"/>
    <mergeCell ref="T19:X19"/>
    <mergeCell ref="B20:C20"/>
    <mergeCell ref="D20:E20"/>
    <mergeCell ref="F20:G20"/>
    <mergeCell ref="H20:I20"/>
    <mergeCell ref="B32:C32"/>
    <mergeCell ref="T21:X21"/>
    <mergeCell ref="Q61:S61"/>
    <mergeCell ref="T61:U61"/>
    <mergeCell ref="V61:X61"/>
    <mergeCell ref="Q62:S62"/>
    <mergeCell ref="T62:U62"/>
    <mergeCell ref="V62:X62"/>
    <mergeCell ref="P50:X52"/>
    <mergeCell ref="P53:X54"/>
    <mergeCell ref="Q60:S60"/>
    <mergeCell ref="T60:U60"/>
    <mergeCell ref="V60:X60"/>
    <mergeCell ref="Q58:S58"/>
    <mergeCell ref="T58:U58"/>
    <mergeCell ref="V58:X58"/>
    <mergeCell ref="Q59:S59"/>
    <mergeCell ref="T59:U59"/>
    <mergeCell ref="V59:X59"/>
    <mergeCell ref="Q55:S55"/>
    <mergeCell ref="T55:X55"/>
    <mergeCell ref="Q56:S56"/>
    <mergeCell ref="T56:U56"/>
    <mergeCell ref="V56:X56"/>
    <mergeCell ref="Q57:S57"/>
    <mergeCell ref="T57:U57"/>
    <mergeCell ref="B33:C33"/>
    <mergeCell ref="D33:E33"/>
    <mergeCell ref="F33:G33"/>
    <mergeCell ref="H33:I33"/>
    <mergeCell ref="J33:K33"/>
    <mergeCell ref="L22:M22"/>
    <mergeCell ref="L19:M19"/>
    <mergeCell ref="A50:N62"/>
    <mergeCell ref="O50:O62"/>
    <mergeCell ref="D22:E22"/>
    <mergeCell ref="B22:C22"/>
    <mergeCell ref="D32:E32"/>
    <mergeCell ref="F32:G32"/>
    <mergeCell ref="L24:M24"/>
    <mergeCell ref="D29:E29"/>
    <mergeCell ref="B29:C29"/>
    <mergeCell ref="B28:C28"/>
    <mergeCell ref="D28:E28"/>
    <mergeCell ref="B30:C30"/>
    <mergeCell ref="D30:E30"/>
    <mergeCell ref="F30:G30"/>
    <mergeCell ref="L28:M28"/>
    <mergeCell ref="L31:M31"/>
    <mergeCell ref="B31:C3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8673" r:id="rId4">
          <objectPr defaultSize="0" autoPict="0" r:id="rId5">
            <anchor moveWithCells="1" sizeWithCells="1">
              <from>
                <xdr:col>0</xdr:col>
                <xdr:colOff>0</xdr:colOff>
                <xdr:row>0</xdr:row>
                <xdr:rowOff>85725</xdr:rowOff>
              </from>
              <to>
                <xdr:col>1</xdr:col>
                <xdr:colOff>28575</xdr:colOff>
                <xdr:row>3</xdr:row>
                <xdr:rowOff>200025</xdr:rowOff>
              </to>
            </anchor>
          </objectPr>
        </oleObject>
      </mc:Choice>
      <mc:Fallback>
        <oleObject progId="PBrush" shapeId="28673" r:id="rId4"/>
      </mc:Fallback>
    </mc:AlternateContent>
    <mc:AlternateContent xmlns:mc="http://schemas.openxmlformats.org/markup-compatibility/2006">
      <mc:Choice Requires="x14">
        <oleObject progId="PBrush" shapeId="28674"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8674" r:id="rId6"/>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8"/>
  <sheetViews>
    <sheetView workbookViewId="0">
      <selection activeCell="F1" sqref="F1:F4"/>
    </sheetView>
  </sheetViews>
  <sheetFormatPr defaultRowHeight="15.75" x14ac:dyDescent="0.25"/>
  <cols>
    <col min="1" max="1" width="40.42578125" style="14" bestFit="1" customWidth="1"/>
    <col min="2" max="2" width="9.7109375" bestFit="1" customWidth="1"/>
    <col min="3" max="3" width="8.7109375" bestFit="1" customWidth="1"/>
    <col min="4" max="5" width="7.85546875" bestFit="1" customWidth="1"/>
    <col min="6" max="6" width="23.140625" bestFit="1" customWidth="1"/>
  </cols>
  <sheetData>
    <row r="1" spans="1:11" x14ac:dyDescent="0.25">
      <c r="A1" s="13" t="s">
        <v>24</v>
      </c>
      <c r="B1" s="5"/>
      <c r="C1" s="5" t="s">
        <v>21</v>
      </c>
      <c r="D1" s="5" t="s">
        <v>21</v>
      </c>
      <c r="E1" s="5" t="s">
        <v>40</v>
      </c>
      <c r="F1" s="5" t="s">
        <v>23</v>
      </c>
      <c r="G1" s="6">
        <v>50</v>
      </c>
      <c r="H1" s="5" t="s">
        <v>39</v>
      </c>
      <c r="K1" s="5"/>
    </row>
    <row r="2" spans="1:11" x14ac:dyDescent="0.25">
      <c r="A2" s="13" t="s">
        <v>25</v>
      </c>
      <c r="B2" s="5"/>
      <c r="C2" s="5" t="s">
        <v>107</v>
      </c>
      <c r="D2" s="5" t="s">
        <v>107</v>
      </c>
      <c r="E2" s="5" t="s">
        <v>41</v>
      </c>
      <c r="F2" s="5" t="s">
        <v>204</v>
      </c>
      <c r="G2" s="6">
        <v>100</v>
      </c>
      <c r="H2" s="5" t="s">
        <v>39</v>
      </c>
    </row>
    <row r="3" spans="1:11" x14ac:dyDescent="0.25">
      <c r="A3" s="13" t="s">
        <v>26</v>
      </c>
      <c r="B3" s="5"/>
      <c r="C3" s="5" t="s">
        <v>108</v>
      </c>
      <c r="D3" s="5" t="s">
        <v>108</v>
      </c>
      <c r="E3" s="5" t="s">
        <v>42</v>
      </c>
      <c r="F3" s="5" t="s">
        <v>117</v>
      </c>
      <c r="G3" s="6">
        <v>150</v>
      </c>
      <c r="H3" s="5" t="s">
        <v>39</v>
      </c>
    </row>
    <row r="4" spans="1:11" x14ac:dyDescent="0.25">
      <c r="A4" s="13" t="s">
        <v>27</v>
      </c>
      <c r="B4" s="5"/>
      <c r="C4" s="5" t="s">
        <v>109</v>
      </c>
      <c r="D4" s="5" t="s">
        <v>109</v>
      </c>
      <c r="E4" s="5" t="s">
        <v>43</v>
      </c>
      <c r="F4" s="5" t="s">
        <v>225</v>
      </c>
      <c r="G4" s="6">
        <v>200</v>
      </c>
      <c r="H4" s="5" t="s">
        <v>39</v>
      </c>
    </row>
    <row r="5" spans="1:11" x14ac:dyDescent="0.25">
      <c r="A5" s="13" t="s">
        <v>28</v>
      </c>
      <c r="B5" s="5"/>
      <c r="C5" s="5" t="s">
        <v>110</v>
      </c>
      <c r="D5" s="5" t="s">
        <v>115</v>
      </c>
      <c r="E5" s="5" t="s">
        <v>44</v>
      </c>
      <c r="F5" s="5"/>
      <c r="H5" s="5" t="s">
        <v>39</v>
      </c>
    </row>
    <row r="6" spans="1:11" x14ac:dyDescent="0.25">
      <c r="A6" s="13" t="s">
        <v>29</v>
      </c>
      <c r="B6" s="5"/>
      <c r="C6" s="5" t="s">
        <v>111</v>
      </c>
      <c r="E6" s="5" t="s">
        <v>45</v>
      </c>
      <c r="H6" s="5" t="s">
        <v>39</v>
      </c>
    </row>
    <row r="7" spans="1:11" x14ac:dyDescent="0.25">
      <c r="A7" s="13" t="s">
        <v>30</v>
      </c>
      <c r="B7" s="5"/>
      <c r="C7" s="5" t="s">
        <v>112</v>
      </c>
      <c r="E7" s="5" t="s">
        <v>46</v>
      </c>
      <c r="F7" s="5"/>
      <c r="H7" s="5" t="s">
        <v>39</v>
      </c>
    </row>
    <row r="8" spans="1:11" x14ac:dyDescent="0.25">
      <c r="A8" s="13" t="s">
        <v>31</v>
      </c>
      <c r="C8" s="5" t="s">
        <v>113</v>
      </c>
      <c r="E8" s="5" t="s">
        <v>47</v>
      </c>
      <c r="F8" s="5"/>
      <c r="H8" s="5" t="s">
        <v>39</v>
      </c>
    </row>
    <row r="9" spans="1:11" x14ac:dyDescent="0.25">
      <c r="A9" s="13" t="s">
        <v>20</v>
      </c>
      <c r="C9" s="5" t="s">
        <v>114</v>
      </c>
      <c r="E9" s="5" t="s">
        <v>48</v>
      </c>
      <c r="H9" s="5" t="s">
        <v>39</v>
      </c>
    </row>
    <row r="10" spans="1:11" x14ac:dyDescent="0.25">
      <c r="A10" s="13" t="s">
        <v>38</v>
      </c>
      <c r="C10" s="5" t="s">
        <v>116</v>
      </c>
      <c r="E10" s="5" t="s">
        <v>49</v>
      </c>
      <c r="H10" s="5" t="s">
        <v>39</v>
      </c>
    </row>
    <row r="11" spans="1:11" x14ac:dyDescent="0.25">
      <c r="A11" s="13" t="s">
        <v>32</v>
      </c>
      <c r="E11" s="5" t="s">
        <v>50</v>
      </c>
      <c r="H11" s="5" t="s">
        <v>39</v>
      </c>
    </row>
    <row r="12" spans="1:11" x14ac:dyDescent="0.25">
      <c r="A12" s="13" t="s">
        <v>120</v>
      </c>
      <c r="E12" s="5" t="s">
        <v>51</v>
      </c>
      <c r="H12" s="5" t="s">
        <v>39</v>
      </c>
    </row>
    <row r="13" spans="1:11" x14ac:dyDescent="0.25">
      <c r="A13" s="13" t="s">
        <v>33</v>
      </c>
      <c r="E13" s="5" t="s">
        <v>52</v>
      </c>
      <c r="H13" s="5" t="s">
        <v>39</v>
      </c>
    </row>
    <row r="14" spans="1:11" x14ac:dyDescent="0.25">
      <c r="A14" s="13" t="s">
        <v>34</v>
      </c>
      <c r="E14" s="5" t="s">
        <v>53</v>
      </c>
      <c r="H14" s="5" t="s">
        <v>39</v>
      </c>
    </row>
    <row r="15" spans="1:11" x14ac:dyDescent="0.25">
      <c r="A15" s="13" t="s">
        <v>35</v>
      </c>
      <c r="E15" s="5" t="s">
        <v>54</v>
      </c>
      <c r="H15" s="5" t="s">
        <v>39</v>
      </c>
    </row>
    <row r="16" spans="1:11" x14ac:dyDescent="0.25">
      <c r="A16" s="13" t="s">
        <v>36</v>
      </c>
      <c r="E16" s="5" t="s">
        <v>55</v>
      </c>
      <c r="H16" s="5" t="s">
        <v>121</v>
      </c>
    </row>
    <row r="17" spans="1:8" x14ac:dyDescent="0.25">
      <c r="A17" s="13" t="s">
        <v>37</v>
      </c>
      <c r="E17" s="5" t="s">
        <v>56</v>
      </c>
      <c r="H17" s="5" t="s">
        <v>129</v>
      </c>
    </row>
    <row r="18" spans="1:8" x14ac:dyDescent="0.25">
      <c r="E18" s="5" t="s">
        <v>57</v>
      </c>
      <c r="H18" s="5"/>
    </row>
    <row r="19" spans="1:8" x14ac:dyDescent="0.25">
      <c r="E19" s="5" t="s">
        <v>58</v>
      </c>
    </row>
    <row r="20" spans="1:8" x14ac:dyDescent="0.25">
      <c r="E20" s="5" t="s">
        <v>59</v>
      </c>
    </row>
    <row r="21" spans="1:8" x14ac:dyDescent="0.25">
      <c r="E21" s="5" t="s">
        <v>60</v>
      </c>
    </row>
    <row r="22" spans="1:8" x14ac:dyDescent="0.25">
      <c r="E22" s="5" t="s">
        <v>61</v>
      </c>
    </row>
    <row r="23" spans="1:8" x14ac:dyDescent="0.25">
      <c r="E23" s="5" t="s">
        <v>62</v>
      </c>
    </row>
    <row r="24" spans="1:8" x14ac:dyDescent="0.25">
      <c r="E24" s="5" t="s">
        <v>63</v>
      </c>
    </row>
    <row r="25" spans="1:8" x14ac:dyDescent="0.25">
      <c r="E25" s="5" t="s">
        <v>64</v>
      </c>
    </row>
    <row r="26" spans="1:8" x14ac:dyDescent="0.25">
      <c r="E26" s="5" t="s">
        <v>22</v>
      </c>
    </row>
    <row r="27" spans="1:8" x14ac:dyDescent="0.25">
      <c r="E27" s="5" t="s">
        <v>65</v>
      </c>
    </row>
    <row r="28" spans="1:8" x14ac:dyDescent="0.25">
      <c r="E28" s="5" t="s">
        <v>66</v>
      </c>
    </row>
    <row r="29" spans="1:8" x14ac:dyDescent="0.25">
      <c r="E29" s="5" t="s">
        <v>67</v>
      </c>
    </row>
    <row r="30" spans="1:8" x14ac:dyDescent="0.25">
      <c r="E30" s="5" t="s">
        <v>68</v>
      </c>
    </row>
    <row r="31" spans="1:8" x14ac:dyDescent="0.25">
      <c r="E31" s="5" t="s">
        <v>69</v>
      </c>
    </row>
    <row r="32" spans="1:8" x14ac:dyDescent="0.25">
      <c r="E32" s="5" t="s">
        <v>70</v>
      </c>
    </row>
    <row r="33" spans="5:5" x14ac:dyDescent="0.25">
      <c r="E33" s="5" t="s">
        <v>71</v>
      </c>
    </row>
    <row r="34" spans="5:5" x14ac:dyDescent="0.25">
      <c r="E34" s="5" t="s">
        <v>72</v>
      </c>
    </row>
    <row r="35" spans="5:5" x14ac:dyDescent="0.25">
      <c r="E35" s="5" t="s">
        <v>73</v>
      </c>
    </row>
    <row r="36" spans="5:5" x14ac:dyDescent="0.25">
      <c r="E36" s="5" t="s">
        <v>74</v>
      </c>
    </row>
    <row r="37" spans="5:5" x14ac:dyDescent="0.25">
      <c r="E37" s="5" t="s">
        <v>75</v>
      </c>
    </row>
    <row r="38" spans="5:5" x14ac:dyDescent="0.25">
      <c r="E38" s="5" t="s">
        <v>76</v>
      </c>
    </row>
    <row r="39" spans="5:5" x14ac:dyDescent="0.25">
      <c r="E39" s="5" t="s">
        <v>77</v>
      </c>
    </row>
    <row r="40" spans="5:5" x14ac:dyDescent="0.25">
      <c r="E40" s="5" t="s">
        <v>78</v>
      </c>
    </row>
    <row r="41" spans="5:5" x14ac:dyDescent="0.25">
      <c r="E41" s="5" t="s">
        <v>79</v>
      </c>
    </row>
    <row r="42" spans="5:5" x14ac:dyDescent="0.25">
      <c r="E42" s="5" t="s">
        <v>80</v>
      </c>
    </row>
    <row r="43" spans="5:5" x14ac:dyDescent="0.25">
      <c r="E43" s="5" t="s">
        <v>81</v>
      </c>
    </row>
    <row r="44" spans="5:5" x14ac:dyDescent="0.25">
      <c r="E44" s="5" t="s">
        <v>82</v>
      </c>
    </row>
    <row r="45" spans="5:5" x14ac:dyDescent="0.25">
      <c r="E45" s="5" t="s">
        <v>83</v>
      </c>
    </row>
    <row r="46" spans="5:5" x14ac:dyDescent="0.25">
      <c r="E46" s="5" t="s">
        <v>84</v>
      </c>
    </row>
    <row r="47" spans="5:5" x14ac:dyDescent="0.25">
      <c r="E47" s="5" t="s">
        <v>85</v>
      </c>
    </row>
    <row r="48" spans="5:5" x14ac:dyDescent="0.25">
      <c r="E48" s="5" t="s">
        <v>86</v>
      </c>
    </row>
    <row r="49" spans="5:5" x14ac:dyDescent="0.25">
      <c r="E49" s="5" t="s">
        <v>87</v>
      </c>
    </row>
    <row r="50" spans="5:5" x14ac:dyDescent="0.25">
      <c r="E50" s="5" t="s">
        <v>88</v>
      </c>
    </row>
    <row r="51" spans="5:5" x14ac:dyDescent="0.25">
      <c r="E51" s="5" t="s">
        <v>89</v>
      </c>
    </row>
    <row r="52" spans="5:5" x14ac:dyDescent="0.25">
      <c r="E52" s="5" t="s">
        <v>90</v>
      </c>
    </row>
    <row r="53" spans="5:5" x14ac:dyDescent="0.25">
      <c r="E53" s="5" t="s">
        <v>91</v>
      </c>
    </row>
    <row r="54" spans="5:5" x14ac:dyDescent="0.25">
      <c r="E54" s="5" t="s">
        <v>92</v>
      </c>
    </row>
    <row r="55" spans="5:5" x14ac:dyDescent="0.25">
      <c r="E55" s="5" t="s">
        <v>93</v>
      </c>
    </row>
    <row r="56" spans="5:5" x14ac:dyDescent="0.25">
      <c r="E56" s="5" t="s">
        <v>94</v>
      </c>
    </row>
    <row r="57" spans="5:5" x14ac:dyDescent="0.25">
      <c r="E57" s="5" t="s">
        <v>95</v>
      </c>
    </row>
    <row r="58" spans="5:5" x14ac:dyDescent="0.25">
      <c r="E58" s="5" t="s">
        <v>96</v>
      </c>
    </row>
    <row r="59" spans="5:5" x14ac:dyDescent="0.25">
      <c r="E59" s="5" t="s">
        <v>97</v>
      </c>
    </row>
    <row r="60" spans="5:5" x14ac:dyDescent="0.25">
      <c r="E60" s="5" t="s">
        <v>98</v>
      </c>
    </row>
    <row r="61" spans="5:5" x14ac:dyDescent="0.25">
      <c r="E61" s="5" t="s">
        <v>99</v>
      </c>
    </row>
    <row r="62" spans="5:5" x14ac:dyDescent="0.25">
      <c r="E62" s="5" t="s">
        <v>100</v>
      </c>
    </row>
    <row r="63" spans="5:5" x14ac:dyDescent="0.25">
      <c r="E63" s="5" t="s">
        <v>101</v>
      </c>
    </row>
    <row r="64" spans="5:5" x14ac:dyDescent="0.25">
      <c r="E64" s="5" t="s">
        <v>102</v>
      </c>
    </row>
    <row r="65" spans="5:5" x14ac:dyDescent="0.25">
      <c r="E65" s="5" t="s">
        <v>103</v>
      </c>
    </row>
    <row r="66" spans="5:5" x14ac:dyDescent="0.25">
      <c r="E66" s="5" t="s">
        <v>104</v>
      </c>
    </row>
    <row r="67" spans="5:5" x14ac:dyDescent="0.25">
      <c r="E67" s="5" t="s">
        <v>105</v>
      </c>
    </row>
    <row r="68" spans="5:5" x14ac:dyDescent="0.25">
      <c r="E68" s="5" t="s">
        <v>106</v>
      </c>
    </row>
  </sheetData>
  <sheetProtection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74"/>
  <sheetViews>
    <sheetView zoomScale="106" zoomScaleNormal="106" workbookViewId="0">
      <selection activeCell="C90" sqref="C90"/>
    </sheetView>
  </sheetViews>
  <sheetFormatPr defaultColWidth="9.140625" defaultRowHeight="15" x14ac:dyDescent="0.25"/>
  <cols>
    <col min="1" max="1" width="43.140625" style="43" bestFit="1" customWidth="1"/>
    <col min="2" max="3" width="9.140625" style="43"/>
    <col min="4" max="4" width="56.5703125" style="43" bestFit="1" customWidth="1"/>
    <col min="5" max="5" width="62.140625" style="43" bestFit="1" customWidth="1"/>
    <col min="6" max="16384" width="9.140625" style="43"/>
  </cols>
  <sheetData>
    <row r="1" spans="1:5" ht="46.5" x14ac:dyDescent="0.7">
      <c r="A1" s="12" t="s">
        <v>122</v>
      </c>
      <c r="B1" s="295"/>
      <c r="C1" s="295"/>
      <c r="D1" s="296"/>
      <c r="E1" s="296"/>
    </row>
    <row r="2" spans="1:5" ht="15.75" customHeight="1" x14ac:dyDescent="0.25">
      <c r="A2" s="13" t="s">
        <v>140</v>
      </c>
      <c r="B2" s="128" t="s">
        <v>238</v>
      </c>
      <c r="C2" s="128" t="s">
        <v>241</v>
      </c>
      <c r="D2" s="297" t="s">
        <v>35</v>
      </c>
      <c r="E2" s="297" t="s">
        <v>36</v>
      </c>
    </row>
    <row r="3" spans="1:5" ht="15.75" customHeight="1" x14ac:dyDescent="0.25">
      <c r="A3" s="13" t="s">
        <v>141</v>
      </c>
      <c r="B3" s="128" t="s">
        <v>239</v>
      </c>
      <c r="C3" s="128" t="s">
        <v>242</v>
      </c>
      <c r="D3" s="297"/>
      <c r="E3" s="297"/>
    </row>
    <row r="4" spans="1:5" ht="15.75" customHeight="1" x14ac:dyDescent="0.25">
      <c r="A4" s="13"/>
      <c r="B4" s="128" t="s">
        <v>258</v>
      </c>
      <c r="C4" s="128" t="s">
        <v>260</v>
      </c>
      <c r="D4" s="297"/>
      <c r="E4" s="297"/>
    </row>
    <row r="5" spans="1:5" ht="15.75" customHeight="1" x14ac:dyDescent="0.25">
      <c r="A5" s="13"/>
      <c r="B5" s="128" t="s">
        <v>259</v>
      </c>
      <c r="C5" s="128" t="s">
        <v>261</v>
      </c>
      <c r="D5" s="297"/>
      <c r="E5" s="297"/>
    </row>
    <row r="6" spans="1:5" ht="15.75" customHeight="1" x14ac:dyDescent="0.25">
      <c r="A6" s="13"/>
      <c r="D6" s="297"/>
      <c r="E6" s="297"/>
    </row>
    <row r="7" spans="1:5" s="95" customFormat="1" ht="15.75" customHeight="1" x14ac:dyDescent="0.25">
      <c r="A7" s="13"/>
      <c r="D7" s="297"/>
      <c r="E7" s="297"/>
    </row>
    <row r="8" spans="1:5" ht="15.75" customHeight="1" x14ac:dyDescent="0.25">
      <c r="A8" s="13"/>
      <c r="D8" s="297"/>
      <c r="E8" s="297"/>
    </row>
    <row r="9" spans="1:5" ht="15.75" customHeight="1" x14ac:dyDescent="0.25">
      <c r="A9" s="13"/>
      <c r="D9" s="297"/>
      <c r="E9" s="297"/>
    </row>
    <row r="10" spans="1:5" ht="15.75" customHeight="1" x14ac:dyDescent="0.25">
      <c r="A10" s="13"/>
      <c r="D10" s="297"/>
      <c r="E10" s="297"/>
    </row>
    <row r="11" spans="1:5" ht="15.75" customHeight="1" x14ac:dyDescent="0.25">
      <c r="A11" s="13"/>
      <c r="D11" s="297"/>
      <c r="E11" s="297"/>
    </row>
    <row r="12" spans="1:5" ht="15.75" customHeight="1" x14ac:dyDescent="0.25">
      <c r="A12" s="13"/>
      <c r="D12" s="297"/>
      <c r="E12" s="297"/>
    </row>
    <row r="13" spans="1:5" ht="15.75" customHeight="1" x14ac:dyDescent="0.25">
      <c r="A13" s="13"/>
      <c r="D13" s="297"/>
      <c r="E13" s="297"/>
    </row>
    <row r="14" spans="1:5" ht="15.75" customHeight="1" x14ac:dyDescent="0.25">
      <c r="A14" s="13"/>
      <c r="D14" s="297"/>
      <c r="E14" s="297"/>
    </row>
    <row r="15" spans="1:5" ht="15.75" customHeight="1" x14ac:dyDescent="0.25">
      <c r="A15" s="13"/>
      <c r="D15" s="297"/>
      <c r="E15" s="297"/>
    </row>
    <row r="16" spans="1:5" ht="15.75" customHeight="1" x14ac:dyDescent="0.25">
      <c r="A16" s="13"/>
      <c r="D16" s="297"/>
      <c r="E16" s="297"/>
    </row>
    <row r="17" spans="1:5" ht="15.75" customHeight="1" x14ac:dyDescent="0.25">
      <c r="A17" s="13"/>
      <c r="D17" s="297"/>
      <c r="E17" s="297"/>
    </row>
    <row r="18" spans="1:5" ht="15.75" customHeight="1" x14ac:dyDescent="0.25">
      <c r="A18" s="13"/>
      <c r="D18" s="297"/>
      <c r="E18" s="297"/>
    </row>
    <row r="19" spans="1:5" ht="15.75" customHeight="1" x14ac:dyDescent="0.25">
      <c r="A19" s="13"/>
      <c r="D19" s="297"/>
      <c r="E19" s="297"/>
    </row>
    <row r="20" spans="1:5" ht="23.25" x14ac:dyDescent="0.35">
      <c r="D20" s="46" t="s">
        <v>237</v>
      </c>
      <c r="E20" s="46" t="s">
        <v>240</v>
      </c>
    </row>
    <row r="21" spans="1:5" x14ac:dyDescent="0.25">
      <c r="D21" s="131" t="s">
        <v>21</v>
      </c>
      <c r="E21" s="131" t="s">
        <v>21</v>
      </c>
    </row>
    <row r="22" spans="1:5" x14ac:dyDescent="0.25">
      <c r="D22" s="130" t="s">
        <v>172</v>
      </c>
      <c r="E22" s="130" t="s">
        <v>172</v>
      </c>
    </row>
    <row r="23" spans="1:5" x14ac:dyDescent="0.25">
      <c r="D23" s="130" t="s">
        <v>173</v>
      </c>
      <c r="E23" s="130" t="s">
        <v>173</v>
      </c>
    </row>
    <row r="24" spans="1:5" x14ac:dyDescent="0.25">
      <c r="D24" s="130" t="s">
        <v>175</v>
      </c>
      <c r="E24" s="130" t="s">
        <v>124</v>
      </c>
    </row>
    <row r="25" spans="1:5" x14ac:dyDescent="0.25">
      <c r="D25" s="130" t="s">
        <v>186</v>
      </c>
      <c r="E25" s="130" t="s">
        <v>171</v>
      </c>
    </row>
    <row r="26" spans="1:5" x14ac:dyDescent="0.25">
      <c r="D26" s="130" t="s">
        <v>174</v>
      </c>
      <c r="E26" s="130" t="s">
        <v>123</v>
      </c>
    </row>
    <row r="27" spans="1:5" x14ac:dyDescent="0.25">
      <c r="D27" s="130"/>
      <c r="E27" s="130" t="s">
        <v>246</v>
      </c>
    </row>
    <row r="28" spans="1:5" x14ac:dyDescent="0.25">
      <c r="D28" s="130"/>
    </row>
    <row r="29" spans="1:5" x14ac:dyDescent="0.25">
      <c r="D29" s="130"/>
      <c r="E29" s="130"/>
    </row>
    <row r="30" spans="1:5" x14ac:dyDescent="0.25">
      <c r="D30" s="131" t="s">
        <v>107</v>
      </c>
      <c r="E30" s="131" t="s">
        <v>107</v>
      </c>
    </row>
    <row r="31" spans="1:5" x14ac:dyDescent="0.25">
      <c r="D31" s="119" t="s">
        <v>123</v>
      </c>
      <c r="E31" s="126" t="s">
        <v>243</v>
      </c>
    </row>
    <row r="32" spans="1:5" x14ac:dyDescent="0.25">
      <c r="D32" s="119" t="s">
        <v>125</v>
      </c>
      <c r="E32" s="129" t="s">
        <v>128</v>
      </c>
    </row>
    <row r="33" spans="4:5" x14ac:dyDescent="0.25">
      <c r="D33" s="119" t="s">
        <v>188</v>
      </c>
      <c r="E33" s="129" t="s">
        <v>126</v>
      </c>
    </row>
    <row r="34" spans="4:5" x14ac:dyDescent="0.25">
      <c r="D34" s="119" t="s">
        <v>189</v>
      </c>
      <c r="E34" s="126" t="s">
        <v>244</v>
      </c>
    </row>
    <row r="35" spans="4:5" x14ac:dyDescent="0.25">
      <c r="D35" s="119" t="s">
        <v>245</v>
      </c>
      <c r="E35" s="129" t="s">
        <v>127</v>
      </c>
    </row>
    <row r="36" spans="4:5" x14ac:dyDescent="0.25">
      <c r="D36" s="130"/>
      <c r="E36" s="122" t="s">
        <v>245</v>
      </c>
    </row>
    <row r="37" spans="4:5" x14ac:dyDescent="0.25">
      <c r="D37" s="130"/>
      <c r="E37" s="131" t="s">
        <v>108</v>
      </c>
    </row>
    <row r="38" spans="4:5" ht="15.75" x14ac:dyDescent="0.25">
      <c r="D38" s="132" t="s">
        <v>252</v>
      </c>
      <c r="E38" s="132" t="s">
        <v>248</v>
      </c>
    </row>
    <row r="39" spans="4:5" ht="15.75" x14ac:dyDescent="0.25">
      <c r="D39" s="132" t="s">
        <v>195</v>
      </c>
      <c r="E39" s="132" t="s">
        <v>194</v>
      </c>
    </row>
    <row r="40" spans="4:5" ht="15.75" x14ac:dyDescent="0.25">
      <c r="D40" s="132" t="s">
        <v>197</v>
      </c>
      <c r="E40" s="132" t="s">
        <v>249</v>
      </c>
    </row>
    <row r="41" spans="4:5" ht="15.75" x14ac:dyDescent="0.25">
      <c r="D41" s="132" t="s">
        <v>253</v>
      </c>
      <c r="E41" s="132" t="s">
        <v>247</v>
      </c>
    </row>
    <row r="42" spans="4:5" ht="15.75" x14ac:dyDescent="0.25">
      <c r="D42" s="132" t="s">
        <v>199</v>
      </c>
      <c r="E42" s="132" t="s">
        <v>250</v>
      </c>
    </row>
    <row r="43" spans="4:5" ht="15.75" x14ac:dyDescent="0.25">
      <c r="D43" s="132" t="s">
        <v>200</v>
      </c>
      <c r="E43" s="133" t="s">
        <v>251</v>
      </c>
    </row>
    <row r="46" spans="4:5" x14ac:dyDescent="0.25">
      <c r="D46" s="131" t="s">
        <v>108</v>
      </c>
      <c r="E46" s="131" t="s">
        <v>108</v>
      </c>
    </row>
    <row r="47" spans="4:5" x14ac:dyDescent="0.25">
      <c r="D47" s="123" t="s">
        <v>195</v>
      </c>
      <c r="E47" s="130" t="s">
        <v>247</v>
      </c>
    </row>
    <row r="48" spans="4:5" x14ac:dyDescent="0.25">
      <c r="D48" s="130" t="s">
        <v>196</v>
      </c>
      <c r="E48" s="130" t="s">
        <v>201</v>
      </c>
    </row>
    <row r="49" spans="4:5" x14ac:dyDescent="0.25">
      <c r="D49" s="130" t="s">
        <v>197</v>
      </c>
      <c r="E49" s="130" t="s">
        <v>194</v>
      </c>
    </row>
    <row r="50" spans="4:5" x14ac:dyDescent="0.25">
      <c r="D50" s="130" t="s">
        <v>198</v>
      </c>
      <c r="E50" s="130" t="s">
        <v>202</v>
      </c>
    </row>
    <row r="51" spans="4:5" x14ac:dyDescent="0.25">
      <c r="D51" s="130" t="s">
        <v>199</v>
      </c>
      <c r="E51" s="130" t="s">
        <v>203</v>
      </c>
    </row>
    <row r="52" spans="4:5" x14ac:dyDescent="0.25">
      <c r="D52" s="130" t="s">
        <v>200</v>
      </c>
      <c r="E52" s="130"/>
    </row>
    <row r="53" spans="4:5" x14ac:dyDescent="0.25">
      <c r="D53" s="131" t="s">
        <v>109</v>
      </c>
      <c r="E53" s="130"/>
    </row>
    <row r="54" spans="4:5" x14ac:dyDescent="0.25">
      <c r="D54" s="130" t="s">
        <v>207</v>
      </c>
      <c r="E54" s="131" t="s">
        <v>109</v>
      </c>
    </row>
    <row r="55" spans="4:5" x14ac:dyDescent="0.25">
      <c r="D55" s="130" t="s">
        <v>208</v>
      </c>
      <c r="E55" s="130" t="s">
        <v>254</v>
      </c>
    </row>
    <row r="56" spans="4:5" x14ac:dyDescent="0.25">
      <c r="D56" s="130" t="s">
        <v>209</v>
      </c>
      <c r="E56" s="130" t="s">
        <v>205</v>
      </c>
    </row>
    <row r="57" spans="4:5" x14ac:dyDescent="0.25">
      <c r="D57" s="130" t="s">
        <v>210</v>
      </c>
      <c r="E57" s="130" t="s">
        <v>206</v>
      </c>
    </row>
    <row r="58" spans="4:5" x14ac:dyDescent="0.25">
      <c r="D58" s="130" t="s">
        <v>211</v>
      </c>
      <c r="E58" s="130" t="s">
        <v>255</v>
      </c>
    </row>
    <row r="59" spans="4:5" x14ac:dyDescent="0.25">
      <c r="D59" s="130" t="s">
        <v>212</v>
      </c>
      <c r="E59" s="130" t="s">
        <v>256</v>
      </c>
    </row>
    <row r="60" spans="4:5" x14ac:dyDescent="0.25">
      <c r="D60" s="130"/>
      <c r="E60" s="130" t="s">
        <v>257</v>
      </c>
    </row>
    <row r="61" spans="4:5" x14ac:dyDescent="0.25">
      <c r="D61" s="131" t="s">
        <v>110</v>
      </c>
      <c r="E61" s="131" t="s">
        <v>110</v>
      </c>
    </row>
    <row r="62" spans="4:5" x14ac:dyDescent="0.25">
      <c r="D62" s="124" t="s">
        <v>214</v>
      </c>
      <c r="E62" s="124" t="s">
        <v>220</v>
      </c>
    </row>
    <row r="63" spans="4:5" x14ac:dyDescent="0.25">
      <c r="D63" s="124" t="s">
        <v>215</v>
      </c>
      <c r="E63" s="124" t="s">
        <v>221</v>
      </c>
    </row>
    <row r="64" spans="4:5" x14ac:dyDescent="0.25">
      <c r="D64" s="124" t="s">
        <v>216</v>
      </c>
      <c r="E64" s="124" t="s">
        <v>222</v>
      </c>
    </row>
    <row r="65" spans="4:5" x14ac:dyDescent="0.25">
      <c r="D65" s="124" t="s">
        <v>217</v>
      </c>
      <c r="E65" s="124" t="s">
        <v>223</v>
      </c>
    </row>
    <row r="66" spans="4:5" x14ac:dyDescent="0.25">
      <c r="D66" s="124" t="s">
        <v>218</v>
      </c>
      <c r="E66" s="124" t="s">
        <v>224</v>
      </c>
    </row>
    <row r="67" spans="4:5" x14ac:dyDescent="0.25">
      <c r="D67" s="124" t="s">
        <v>219</v>
      </c>
      <c r="E67" s="131"/>
    </row>
    <row r="68" spans="4:5" x14ac:dyDescent="0.25">
      <c r="D68" s="131" t="s">
        <v>111</v>
      </c>
      <c r="E68" s="131" t="s">
        <v>111</v>
      </c>
    </row>
    <row r="69" spans="4:5" x14ac:dyDescent="0.25">
      <c r="D69" s="125" t="s">
        <v>226</v>
      </c>
      <c r="E69" s="125" t="s">
        <v>232</v>
      </c>
    </row>
    <row r="70" spans="4:5" x14ac:dyDescent="0.25">
      <c r="D70" s="125" t="s">
        <v>227</v>
      </c>
      <c r="E70" s="125" t="s">
        <v>233</v>
      </c>
    </row>
    <row r="71" spans="4:5" x14ac:dyDescent="0.25">
      <c r="D71" s="125" t="s">
        <v>228</v>
      </c>
      <c r="E71" s="125" t="s">
        <v>234</v>
      </c>
    </row>
    <row r="72" spans="4:5" x14ac:dyDescent="0.25">
      <c r="D72" s="126" t="s">
        <v>229</v>
      </c>
      <c r="E72" s="125" t="s">
        <v>235</v>
      </c>
    </row>
    <row r="73" spans="4:5" x14ac:dyDescent="0.25">
      <c r="D73" s="127" t="s">
        <v>230</v>
      </c>
      <c r="E73" s="125" t="s">
        <v>236</v>
      </c>
    </row>
    <row r="74" spans="4:5" x14ac:dyDescent="0.25">
      <c r="D74" s="127" t="s">
        <v>231</v>
      </c>
      <c r="E74" s="130"/>
    </row>
  </sheetData>
  <sheetProtection algorithmName="SHA-512" hashValue="mSYxSWeFDq0P6rdcSuiPXFg70WX3GYFu4S6+BI55rX1tVs4wLzzfEc4ZkPt4HI/pQfoR4bqADpX81fQdK+YX6w==" saltValue="c/SUhYO0iTT8/yN1ExuUAg==" spinCount="100000" sheet="1" objects="1" scenarios="1"/>
  <mergeCells count="4">
    <mergeCell ref="B1:C1"/>
    <mergeCell ref="D1:E1"/>
    <mergeCell ref="D2:D19"/>
    <mergeCell ref="E2:E1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21"/>
  <sheetViews>
    <sheetView topLeftCell="C1" workbookViewId="0">
      <selection activeCell="G12" sqref="G12"/>
    </sheetView>
  </sheetViews>
  <sheetFormatPr defaultRowHeight="15" x14ac:dyDescent="0.25"/>
  <cols>
    <col min="1" max="1" width="11.7109375" bestFit="1" customWidth="1"/>
    <col min="2" max="2" width="12.28515625" customWidth="1"/>
    <col min="3" max="3" width="10.85546875" bestFit="1" customWidth="1"/>
    <col min="4" max="4" width="52.140625" customWidth="1"/>
    <col min="5" max="5" width="17.28515625" style="80" bestFit="1" customWidth="1"/>
    <col min="6" max="6" width="10.42578125" style="80" bestFit="1" customWidth="1"/>
    <col min="7" max="7" width="13.42578125" style="80" bestFit="1" customWidth="1"/>
    <col min="8" max="8" width="16.28515625" style="80" bestFit="1" customWidth="1"/>
    <col min="9" max="9" width="12" bestFit="1" customWidth="1"/>
    <col min="10" max="10" width="15.28515625" bestFit="1" customWidth="1"/>
  </cols>
  <sheetData>
    <row r="1" spans="1:10" x14ac:dyDescent="0.25">
      <c r="A1" s="78" t="s">
        <v>178</v>
      </c>
      <c r="B1" s="78" t="s">
        <v>2</v>
      </c>
      <c r="C1" s="78" t="s">
        <v>179</v>
      </c>
      <c r="D1" s="78" t="s">
        <v>180</v>
      </c>
      <c r="E1" s="80" t="s">
        <v>192</v>
      </c>
      <c r="F1" s="45" t="s">
        <v>193</v>
      </c>
      <c r="G1" s="80" t="s">
        <v>181</v>
      </c>
      <c r="H1" s="80" t="s">
        <v>182</v>
      </c>
      <c r="I1" s="80" t="s">
        <v>184</v>
      </c>
      <c r="J1" s="80" t="s">
        <v>6</v>
      </c>
    </row>
    <row r="2" spans="1:10" x14ac:dyDescent="0.25">
      <c r="A2" s="79" t="str">
        <f>IF(OR(LEFT(Sheet1!G8,2)="FK",LEFT(Sheet1!G8,1)="K", AND(LEN(Sheet1!G8=4),RIGHT(Sheet1!G8,3)&lt;&gt;"CRP",RIGHT(Sheet1!G8,3)&lt;&gt;"MTE")),RIGHT(Sheet1!G8,2),RIGHT(Sheet1!G8,3))</f>
        <v>CRP</v>
      </c>
      <c r="B2" s="79" t="str">
        <f>Sheet1!B8</f>
        <v>First</v>
      </c>
      <c r="C2" s="79" t="str">
        <f>IF(Sheet1!B19&lt;&gt;"",Sheet1!B19,"")</f>
        <v/>
      </c>
      <c r="D2" s="79" t="str">
        <f>Sheet1!B9</f>
        <v xml:space="preserve">Islamic Studies/Ethics </v>
      </c>
      <c r="E2" s="81" t="str">
        <f>IF(C2&lt;&gt;"",IF(Sheet1!D19="ABS",0,Sheet1!D19),"")</f>
        <v/>
      </c>
      <c r="F2" s="81" t="str">
        <f>IF(C2&lt;&gt;"",Sheet1!F19,"")</f>
        <v/>
      </c>
      <c r="G2" s="81" t="str">
        <f>IF(C2&lt;&gt;"",Sheet1!H19,"")</f>
        <v/>
      </c>
      <c r="H2" s="81" t="str">
        <f>IF(C2&lt;&gt;"",Sheet1!J19,"")</f>
        <v/>
      </c>
      <c r="I2" s="122" t="str">
        <f>IF(C2&lt;&gt;"",IF(Sheet1!M17=50,2,IF(Sheet1!M17=100,3,IF(Sheet1!M17=150,4,IF(Sheet1!M17=200,5)))),"")</f>
        <v/>
      </c>
      <c r="J2" s="84" t="str">
        <f>Sheet1!N9</f>
        <v>09/12/2024</v>
      </c>
    </row>
    <row r="3" spans="1:10" x14ac:dyDescent="0.25">
      <c r="A3" t="str">
        <f>IF(C3&lt;&gt;"",A2,"")</f>
        <v/>
      </c>
      <c r="B3" t="str">
        <f>IF(C3&lt;&gt;"",B2,"")</f>
        <v/>
      </c>
      <c r="C3" s="82" t="str">
        <f>IF(Sheet1!B20&lt;&gt;"",Sheet1!B20,"")</f>
        <v/>
      </c>
      <c r="D3" t="str">
        <f>IF(C3&lt;&gt;"",D2,"")</f>
        <v/>
      </c>
      <c r="E3" s="80" t="str">
        <f>IF(C3&lt;&gt;"",IF(Sheet1!D20="ABS",0,Sheet1!D20),"")</f>
        <v/>
      </c>
      <c r="F3" s="80" t="str">
        <f>IF(C3&lt;&gt;"",Sheet1!F20,"")</f>
        <v/>
      </c>
      <c r="G3" s="80" t="str">
        <f>IF(C3&lt;&gt;"",Sheet1!H20,"")</f>
        <v/>
      </c>
      <c r="H3" s="80" t="str">
        <f>IF(C3&lt;&gt;"",Sheet1!J20,"")</f>
        <v/>
      </c>
      <c r="I3" s="83" t="str">
        <f>IF(C2&lt;&gt;"",IF(Sheet1!M17=50,2,IF(Sheet1!M17=100,3,IF(Sheet1!M17=150,4,IF(Sheet1!M17=200,5)))),"")</f>
        <v/>
      </c>
      <c r="J3" t="str">
        <f>IF(C3&lt;&gt;"",J2,"")</f>
        <v/>
      </c>
    </row>
    <row r="4" spans="1:10" x14ac:dyDescent="0.25">
      <c r="A4" s="82" t="str">
        <f>IF(C4&lt;&gt;"",A2,"")</f>
        <v/>
      </c>
      <c r="B4" s="82" t="str">
        <f>IF(C4&lt;&gt;"",B2,"")</f>
        <v/>
      </c>
      <c r="C4" s="82" t="str">
        <f>IF(Sheet1!B21&lt;&gt;"",Sheet1!B21,"")</f>
        <v/>
      </c>
      <c r="D4" s="82" t="str">
        <f>IF(C4&lt;&gt;"",D2,"")</f>
        <v/>
      </c>
      <c r="E4" s="80" t="str">
        <f>IF(C4&lt;&gt;"",IF(Sheet1!D21="ABS",0,Sheet1!D21),"")</f>
        <v/>
      </c>
      <c r="F4" s="80" t="str">
        <f>IF(C4&lt;&gt;"",Sheet1!F21,"")</f>
        <v/>
      </c>
      <c r="G4" s="80" t="str">
        <f>IF(C4&lt;&gt;"",Sheet1!H21,"")</f>
        <v/>
      </c>
      <c r="H4" s="80" t="str">
        <f>IF(C4&lt;&gt;"",Sheet1!J21,"")</f>
        <v/>
      </c>
      <c r="I4" s="83" t="str">
        <f>IF(C2&lt;&gt;"",IF(Sheet1!M17=50,2,IF(Sheet1!M17=100,3,IF(Sheet1!M17=150,4,IF(Sheet1!M17=200,5)))),"")</f>
        <v/>
      </c>
      <c r="J4" s="85" t="str">
        <f>IF(C4&lt;&gt;"",J2,"")</f>
        <v/>
      </c>
    </row>
    <row r="5" spans="1:10" x14ac:dyDescent="0.25">
      <c r="A5" s="82" t="str">
        <f>IF(C5&lt;&gt;"",A2,"")</f>
        <v/>
      </c>
      <c r="B5" s="82" t="str">
        <f>IF(C5&lt;&gt;"",B2,"")</f>
        <v/>
      </c>
      <c r="C5" s="82" t="str">
        <f>IF(Sheet1!B22&lt;&gt;"",Sheet1!B22,"")</f>
        <v/>
      </c>
      <c r="D5" s="82" t="str">
        <f>IF(C5&lt;&gt;"",D2,"")</f>
        <v/>
      </c>
      <c r="E5" s="80" t="str">
        <f>IF(C5&lt;&gt;"",IF(Sheet1!D22="ABS",0,Sheet1!D22),"")</f>
        <v/>
      </c>
      <c r="F5" s="80" t="str">
        <f>IF(C5&lt;&gt;"",Sheet1!F22,"")</f>
        <v/>
      </c>
      <c r="G5" s="80" t="str">
        <f>IF(C5&lt;&gt;"",Sheet1!H22,"")</f>
        <v/>
      </c>
      <c r="H5" s="80" t="str">
        <f>IF(C5&lt;&gt;"",Sheet1!J22,"")</f>
        <v/>
      </c>
      <c r="I5" s="121" t="str">
        <f>IF(C2&lt;&gt;"",IF(Sheet1!M17=50,2,IF(Sheet1!M17=100,3,IF(Sheet1!M17=150,4,IF(Sheet1!M17=200,5)))),"")</f>
        <v/>
      </c>
      <c r="J5" s="85" t="str">
        <f>IF(C5&lt;&gt;"",J2,"")</f>
        <v/>
      </c>
    </row>
    <row r="6" spans="1:10" x14ac:dyDescent="0.25">
      <c r="A6" s="82" t="str">
        <f>IF(C6&lt;&gt;"",A2,"")</f>
        <v/>
      </c>
      <c r="B6" s="82" t="str">
        <f>IF(C6&lt;&gt;"",B2,"")</f>
        <v/>
      </c>
      <c r="C6" s="82" t="str">
        <f>IF(Sheet1!B23&lt;&gt;"",Sheet1!B23,"")</f>
        <v/>
      </c>
      <c r="D6" s="82" t="str">
        <f>IF(C6&lt;&gt;"",D2,"")</f>
        <v/>
      </c>
      <c r="E6" s="80" t="str">
        <f>IF(C6&lt;&gt;"",IF(Sheet1!D23="ABS",0,Sheet1!D23),"")</f>
        <v/>
      </c>
      <c r="F6" s="80" t="str">
        <f>IF(C6&lt;&gt;"",Sheet1!F23,"")</f>
        <v/>
      </c>
      <c r="G6" s="80" t="str">
        <f>IF(C6&lt;&gt;"",Sheet1!H23,"")</f>
        <v/>
      </c>
      <c r="H6" s="80" t="str">
        <f>IF(C6&lt;&gt;"",Sheet1!J23,"")</f>
        <v/>
      </c>
      <c r="I6" s="121" t="str">
        <f>IF(C2&lt;&gt;"",IF(Sheet1!M17=50,2,IF(Sheet1!M17=100,3,IF(Sheet1!M17=150,4,IF(Sheet1!M17=200,5)))),"")</f>
        <v/>
      </c>
      <c r="J6" s="85" t="str">
        <f>IF(C6&lt;&gt;"",J2,"")</f>
        <v/>
      </c>
    </row>
    <row r="7" spans="1:10" x14ac:dyDescent="0.25">
      <c r="A7" s="82" t="str">
        <f>IF(C7&lt;&gt;"",A2,"")</f>
        <v/>
      </c>
      <c r="B7" s="82" t="str">
        <f>IF(C7&lt;&gt;"",B2,"")</f>
        <v/>
      </c>
      <c r="C7" s="82" t="str">
        <f>IF(Sheet1!B24&lt;&gt;"",Sheet1!B24,"")</f>
        <v/>
      </c>
      <c r="D7" s="82" t="str">
        <f>IF(C7&lt;&gt;"",D2,"")</f>
        <v/>
      </c>
      <c r="E7" s="80" t="str">
        <f>IF(C7&lt;&gt;"",IF(Sheet1!D24="ABS",0,Sheet1!D24),"")</f>
        <v/>
      </c>
      <c r="F7" s="80" t="str">
        <f>IF(C7&lt;&gt;"",Sheet1!F24,"")</f>
        <v/>
      </c>
      <c r="G7" s="80" t="str">
        <f>IF(C7&lt;&gt;"",Sheet1!H24,"")</f>
        <v/>
      </c>
      <c r="H7" s="80" t="str">
        <f>IF(C7&lt;&gt;"",Sheet1!J24,"")</f>
        <v/>
      </c>
      <c r="I7" s="83" t="str">
        <f>IF(C2&lt;&gt;"",IF(Sheet1!M17=50,2,IF(Sheet1!M17=100,3,IF(Sheet1!M17=150,4,IF(Sheet1!M17=200,5)))),"")</f>
        <v/>
      </c>
      <c r="J7" s="85" t="str">
        <f>IF(C7&lt;&gt;"",J2,"")</f>
        <v/>
      </c>
    </row>
    <row r="8" spans="1:10" x14ac:dyDescent="0.25">
      <c r="A8" s="82" t="str">
        <f>IF(C8&lt;&gt;"",A2,"")</f>
        <v/>
      </c>
      <c r="B8" s="82" t="str">
        <f>IF(C8&lt;&gt;"",B2,"")</f>
        <v/>
      </c>
      <c r="C8" s="82" t="str">
        <f>IF(Sheet1!B25&lt;&gt;"",Sheet1!B25,"")</f>
        <v/>
      </c>
      <c r="D8" s="82" t="str">
        <f>IF(C8&lt;&gt;"",D2,"")</f>
        <v/>
      </c>
      <c r="E8" s="80" t="str">
        <f>IF(C8&lt;&gt;"",IF(Sheet1!D25="ABS",0,Sheet1!D25),"")</f>
        <v/>
      </c>
      <c r="F8" s="80" t="str">
        <f>IF(C8&lt;&gt;"",Sheet1!F25,"")</f>
        <v/>
      </c>
      <c r="G8" s="80" t="str">
        <f>IF(C8&lt;&gt;"",Sheet1!H25,"")</f>
        <v/>
      </c>
      <c r="H8" s="80" t="str">
        <f>IF(C8&lt;&gt;"",Sheet1!J25,"")</f>
        <v/>
      </c>
      <c r="I8" s="83" t="str">
        <f>IF(C2&lt;&gt;"",IF(Sheet1!M17=50,2,IF(Sheet1!M17=100,3,IF(Sheet1!M17=150,4,IF(Sheet1!M17=200,5)))),"")</f>
        <v/>
      </c>
      <c r="J8" s="85" t="str">
        <f>IF(C8&lt;&gt;"",J2,"")</f>
        <v/>
      </c>
    </row>
    <row r="9" spans="1:10" x14ac:dyDescent="0.25">
      <c r="A9" s="82" t="str">
        <f>IF(C9&lt;&gt;"",A2,"")</f>
        <v/>
      </c>
      <c r="B9" s="82" t="str">
        <f>IF(C9&lt;&gt;"",B2,"")</f>
        <v/>
      </c>
      <c r="C9" s="82" t="str">
        <f>IF(Sheet1!B26&lt;&gt;"",Sheet1!B26,"")</f>
        <v/>
      </c>
      <c r="D9" s="82" t="str">
        <f>IF(C9&lt;&gt;"",D2,"")</f>
        <v/>
      </c>
      <c r="E9" s="80" t="str">
        <f>IF(C9&lt;&gt;"",IF(Sheet1!D26="ABS",0,Sheet1!D26),"")</f>
        <v/>
      </c>
      <c r="F9" s="80" t="str">
        <f>IF(C9&lt;&gt;"",Sheet1!F26,"")</f>
        <v/>
      </c>
      <c r="G9" s="80" t="str">
        <f>IF(C9&lt;&gt;"",Sheet1!H26,"")</f>
        <v/>
      </c>
      <c r="H9" s="80" t="str">
        <f>IF(C9&lt;&gt;"",Sheet1!J26,"")</f>
        <v/>
      </c>
      <c r="I9" s="83" t="str">
        <f>IF(C2&lt;&gt;"",IF(Sheet1!M17=50,2,IF(Sheet1!M17=100,3,IF(Sheet1!M17=150,4,IF(Sheet1!M17=200,5)))),"")</f>
        <v/>
      </c>
      <c r="J9" s="85" t="str">
        <f>IF(C9&lt;&gt;"",J2,"")</f>
        <v/>
      </c>
    </row>
    <row r="10" spans="1:10" x14ac:dyDescent="0.25">
      <c r="A10" s="82" t="str">
        <f>IF(C10&lt;&gt;"",A2,"")</f>
        <v/>
      </c>
      <c r="B10" s="82" t="str">
        <f>IF(C10&lt;&gt;"",B2,"")</f>
        <v/>
      </c>
      <c r="C10" s="82" t="str">
        <f>IF(Sheet1!B27&lt;&gt;"",Sheet1!B27,"")</f>
        <v/>
      </c>
      <c r="D10" s="82" t="str">
        <f>IF(C10&lt;&gt;"",D2,"")</f>
        <v/>
      </c>
      <c r="E10" s="80" t="str">
        <f>IF(C10&lt;&gt;"",IF(Sheet1!D27="ABS",0,Sheet1!D27),"")</f>
        <v/>
      </c>
      <c r="F10" s="80" t="str">
        <f>IF(C10&lt;&gt;"",Sheet1!F27,"")</f>
        <v/>
      </c>
      <c r="G10" s="80" t="str">
        <f>IF(C10&lt;&gt;"",Sheet1!H27,"")</f>
        <v/>
      </c>
      <c r="H10" s="80" t="str">
        <f>IF(C10&lt;&gt;"",Sheet1!J27,"")</f>
        <v/>
      </c>
      <c r="I10" s="83" t="str">
        <f>IF(C2&lt;&gt;"",IF(Sheet1!M17=50,2,IF(Sheet1!M17=100,3,IF(Sheet1!M17=150,4,IF(Sheet1!M17=200,5)))),"")</f>
        <v/>
      </c>
      <c r="J10" s="85" t="str">
        <f>IF(C10&lt;&gt;"",J2,"")</f>
        <v/>
      </c>
    </row>
    <row r="11" spans="1:10" x14ac:dyDescent="0.25">
      <c r="A11" s="82" t="str">
        <f>IF(C11&lt;&gt;"",A2,"")</f>
        <v/>
      </c>
      <c r="B11" s="82" t="str">
        <f>IF(C11&lt;&gt;"",B2,"")</f>
        <v/>
      </c>
      <c r="C11" s="82" t="str">
        <f>IF(Sheet1!B28&lt;&gt;"",Sheet1!B28,"")</f>
        <v/>
      </c>
      <c r="D11" s="82" t="str">
        <f>IF(C11&lt;&gt;"",D2,"")</f>
        <v/>
      </c>
      <c r="E11" s="80" t="str">
        <f>IF(C11&lt;&gt;"",IF(Sheet1!D28="ABS",0,Sheet1!D28),"")</f>
        <v/>
      </c>
      <c r="F11" s="80" t="str">
        <f>IF(C11&lt;&gt;"",Sheet1!F28,"")</f>
        <v/>
      </c>
      <c r="G11" s="80" t="str">
        <f>IF(C11&lt;&gt;"",Sheet1!H28,"")</f>
        <v/>
      </c>
      <c r="H11" s="80" t="str">
        <f>IF(C11&lt;&gt;"",Sheet1!J28,"")</f>
        <v/>
      </c>
      <c r="I11" s="83" t="str">
        <f>IF(C2&lt;&gt;"",IF(Sheet1!M17=50,2,IF(Sheet1!M17=100,3,IF(Sheet1!M17=150,4,IF(Sheet1!M17=200,5)))),"")</f>
        <v/>
      </c>
      <c r="J11" s="85" t="str">
        <f>IF(C11&lt;&gt;"",J2,"")</f>
        <v/>
      </c>
    </row>
    <row r="12" spans="1:10" x14ac:dyDescent="0.25">
      <c r="A12" s="82" t="str">
        <f>IF(C12&lt;&gt;"",A2,"")</f>
        <v/>
      </c>
      <c r="B12" s="82" t="str">
        <f>IF(C12&lt;&gt;"",B2,"")</f>
        <v/>
      </c>
      <c r="C12" s="82" t="str">
        <f>IF(Sheet1!B29&lt;&gt;"",Sheet1!B29,"")</f>
        <v/>
      </c>
      <c r="D12" s="82" t="str">
        <f>IF(C12&lt;&gt;"",D2,"")</f>
        <v/>
      </c>
      <c r="E12" s="80" t="str">
        <f>IF(C12&lt;&gt;"",IF(Sheet1!D29="ABS",0,Sheet1!D29),"")</f>
        <v/>
      </c>
      <c r="F12" s="80" t="str">
        <f>IF(C12&lt;&gt;"",Sheet1!F29,"")</f>
        <v/>
      </c>
      <c r="G12" s="80" t="str">
        <f>IF(C12&lt;&gt;"",Sheet1!H29,"")</f>
        <v/>
      </c>
      <c r="H12" s="80" t="str">
        <f>IF(C12&lt;&gt;"",Sheet1!J29,"")</f>
        <v/>
      </c>
      <c r="I12" s="83" t="str">
        <f>IF(C2&lt;&gt;"",IF(Sheet1!M17=50,2,IF(Sheet1!M17=100,3,IF(Sheet1!M17=150,4,IF(Sheet1!M17=200,5)))),"")</f>
        <v/>
      </c>
      <c r="J12" s="85" t="str">
        <f>IF(C12&lt;&gt;"",J2,"")</f>
        <v/>
      </c>
    </row>
    <row r="13" spans="1:10" x14ac:dyDescent="0.25">
      <c r="A13" s="82" t="str">
        <f>IF(C13&lt;&gt;"",A2,"")</f>
        <v/>
      </c>
      <c r="B13" s="82" t="str">
        <f>IF(C13&lt;&gt;"",B2,"")</f>
        <v/>
      </c>
      <c r="C13" s="82" t="str">
        <f>IF(Sheet1!B30&lt;&gt;"",Sheet1!B30,"")</f>
        <v/>
      </c>
      <c r="D13" s="82" t="str">
        <f>IF(C13&lt;&gt;"",D2,"")</f>
        <v/>
      </c>
      <c r="E13" s="80" t="str">
        <f>IF(C13&lt;&gt;"",IF(Sheet1!D30="ABS",0,Sheet1!D30),"")</f>
        <v/>
      </c>
      <c r="F13" s="80" t="str">
        <f>IF(C13&lt;&gt;"",Sheet1!F30,"")</f>
        <v/>
      </c>
      <c r="G13" s="80" t="str">
        <f>IF(C13&lt;&gt;"",Sheet1!H30,"")</f>
        <v/>
      </c>
      <c r="H13" s="80" t="str">
        <f>IF(C13&lt;&gt;"",Sheet1!J30,"")</f>
        <v/>
      </c>
      <c r="I13" s="83" t="str">
        <f>IF(C2&lt;&gt;"",IF(Sheet1!M17=50,2,IF(Sheet1!M17=100,3,IF(Sheet1!M17=150,4,IF(Sheet1!M17=200,5)))),"")</f>
        <v/>
      </c>
      <c r="J13" s="85" t="str">
        <f>IF(C13&lt;&gt;"",J2,"")</f>
        <v/>
      </c>
    </row>
    <row r="14" spans="1:10" x14ac:dyDescent="0.25">
      <c r="A14" s="82" t="str">
        <f>IF(C14&lt;&gt;"",A2,"")</f>
        <v/>
      </c>
      <c r="B14" s="82" t="str">
        <f>IF(C14&lt;&gt;"",B2,"")</f>
        <v/>
      </c>
      <c r="C14" s="82" t="str">
        <f>IF(Sheet1!B31&lt;&gt;"",Sheet1!B31,"")</f>
        <v/>
      </c>
      <c r="D14" s="82" t="str">
        <f>IF(C14&lt;&gt;"",D2,"")</f>
        <v/>
      </c>
      <c r="E14" s="80" t="str">
        <f>IF(C14&lt;&gt;"",IF(Sheet1!D31="ABS",0,Sheet1!D31),"")</f>
        <v/>
      </c>
      <c r="F14" s="80" t="str">
        <f>IF(C14&lt;&gt;"",Sheet1!F31,"")</f>
        <v/>
      </c>
      <c r="G14" s="80" t="str">
        <f>IF(C14&lt;&gt;"",Sheet1!H31,"")</f>
        <v/>
      </c>
      <c r="H14" s="80" t="str">
        <f>IF(C14&lt;&gt;"",Sheet1!J31,"")</f>
        <v/>
      </c>
      <c r="I14" s="83" t="str">
        <f>IF(C2&lt;&gt;"",IF(Sheet1!M17=50,2,IF(Sheet1!M17=100,3,IF(Sheet1!M17=150,4,IF(Sheet1!M17=200,5)))),"")</f>
        <v/>
      </c>
      <c r="J14" s="85" t="str">
        <f>IF(C14&lt;&gt;"",J2,"")</f>
        <v/>
      </c>
    </row>
    <row r="15" spans="1:10" x14ac:dyDescent="0.25">
      <c r="A15" s="82" t="str">
        <f>IF(C15&lt;&gt;"",A2,"")</f>
        <v/>
      </c>
      <c r="B15" s="82" t="str">
        <f>IF(C15&lt;&gt;"",B2,"")</f>
        <v/>
      </c>
      <c r="C15" s="82" t="str">
        <f>IF(Sheet1!B32&lt;&gt;"",Sheet1!B32,"")</f>
        <v/>
      </c>
      <c r="D15" s="82" t="str">
        <f>IF(C15&lt;&gt;"",D2,"")</f>
        <v/>
      </c>
      <c r="E15" s="80" t="str">
        <f>IF(C15&lt;&gt;"",IF(Sheet1!D32="ABS",0,Sheet1!D32),"")</f>
        <v/>
      </c>
      <c r="F15" s="80" t="str">
        <f>IF(C15&lt;&gt;"",Sheet1!F32,"")</f>
        <v/>
      </c>
      <c r="G15" s="80" t="str">
        <f>IF(C15&lt;&gt;"",Sheet1!H32,"")</f>
        <v/>
      </c>
      <c r="H15" s="80" t="str">
        <f>IF(C15&lt;&gt;"",Sheet1!J32,"")</f>
        <v/>
      </c>
      <c r="I15" s="83" t="str">
        <f>IF(C2&lt;&gt;"",IF(Sheet1!M17=50,2,IF(Sheet1!M17=100,3,IF(Sheet1!M17=150,4,IF(Sheet1!M17=200,5)))),"")</f>
        <v/>
      </c>
      <c r="J15" s="85" t="str">
        <f>IF(C15&lt;&gt;"",J2,"")</f>
        <v/>
      </c>
    </row>
    <row r="16" spans="1:10" x14ac:dyDescent="0.25">
      <c r="A16" s="82" t="str">
        <f>IF(C16&lt;&gt;"",A2,"")</f>
        <v/>
      </c>
      <c r="B16" s="82" t="str">
        <f>IF(C16&lt;&gt;"",B2,"")</f>
        <v/>
      </c>
      <c r="C16" s="82" t="str">
        <f>IF(Sheet1!B33&lt;&gt;"",Sheet1!B33,"")</f>
        <v/>
      </c>
      <c r="D16" s="82" t="str">
        <f>IF(C16&lt;&gt;"",D2,"")</f>
        <v/>
      </c>
      <c r="E16" s="80" t="str">
        <f>IF(C16&lt;&gt;"",IF(Sheet1!D33="ABS",0,Sheet1!D33),"")</f>
        <v/>
      </c>
      <c r="F16" s="80" t="str">
        <f>IF(C16&lt;&gt;"",Sheet1!F33,"")</f>
        <v/>
      </c>
      <c r="G16" s="80" t="str">
        <f>IF(C16&lt;&gt;"",Sheet1!H33,"")</f>
        <v/>
      </c>
      <c r="H16" s="80" t="str">
        <f>IF(C16&lt;&gt;"",Sheet1!J33,"")</f>
        <v/>
      </c>
      <c r="I16" s="83" t="str">
        <f>IF(C2&lt;&gt;"",IF(Sheet1!M17=50,2,IF(Sheet1!M17=100,3,IF(Sheet1!M17=150,4,IF(Sheet1!M17=200,5)))),"")</f>
        <v/>
      </c>
      <c r="J16" s="85" t="str">
        <f>IF(C16&lt;&gt;"",J2,"")</f>
        <v/>
      </c>
    </row>
    <row r="17" spans="1:10" x14ac:dyDescent="0.25">
      <c r="A17" s="82" t="str">
        <f>IF(C17&lt;&gt;"",A2,"")</f>
        <v/>
      </c>
      <c r="B17" s="82" t="str">
        <f>IF(C17&lt;&gt;"",B2,"")</f>
        <v/>
      </c>
      <c r="C17" s="82" t="str">
        <f>IF(Sheet1!B34&lt;&gt;"",Sheet1!B34,"")</f>
        <v/>
      </c>
      <c r="D17" s="82" t="str">
        <f>IF(C17&lt;&gt;"",D2,"")</f>
        <v/>
      </c>
      <c r="E17" s="80" t="str">
        <f>IF(C17&lt;&gt;"",IF(Sheet1!D34="ABS",0,Sheet1!D34),"")</f>
        <v/>
      </c>
      <c r="F17" s="80" t="str">
        <f>IF(C17&lt;&gt;"",Sheet1!F34,"")</f>
        <v/>
      </c>
      <c r="G17" s="80" t="str">
        <f>IF(C17&lt;&gt;"",Sheet1!H34,"")</f>
        <v/>
      </c>
      <c r="H17" s="80" t="str">
        <f>IF(C17&lt;&gt;"",Sheet1!J34,"")</f>
        <v/>
      </c>
      <c r="I17" s="83" t="str">
        <f>IF(C2&lt;&gt;"",IF(Sheet1!M17=50,2,IF(Sheet1!M17=100,3,IF(Sheet1!M17=150,4,IF(Sheet1!M17=200,5)))),"")</f>
        <v/>
      </c>
      <c r="J17" s="85" t="str">
        <f>IF(C17&lt;&gt;"",J2,"")</f>
        <v/>
      </c>
    </row>
    <row r="18" spans="1:10" x14ac:dyDescent="0.25">
      <c r="A18" s="82" t="str">
        <f>IF(C18&lt;&gt;"",A2,"")</f>
        <v/>
      </c>
      <c r="B18" s="82" t="str">
        <f>IF(C18&lt;&gt;"",B2,"")</f>
        <v/>
      </c>
      <c r="C18" s="82" t="str">
        <f>IF(Sheet1!B35&lt;&gt;"",Sheet1!B35,"")</f>
        <v/>
      </c>
      <c r="D18" s="82" t="str">
        <f>IF(C18&lt;&gt;"",D2,"")</f>
        <v/>
      </c>
      <c r="E18" s="80" t="str">
        <f>IF(C18&lt;&gt;"",IF(Sheet1!D35="ABS",0,Sheet1!D35),"")</f>
        <v/>
      </c>
      <c r="F18" s="80" t="str">
        <f>IF(C18&lt;&gt;"",Sheet1!F35,"")</f>
        <v/>
      </c>
      <c r="G18" s="80" t="str">
        <f>IF(C18&lt;&gt;"",Sheet1!H35,"")</f>
        <v/>
      </c>
      <c r="H18" s="80" t="str">
        <f>IF(C18&lt;&gt;"",Sheet1!J35,"")</f>
        <v/>
      </c>
      <c r="I18" s="83" t="str">
        <f>IF(C2&lt;&gt;"",IF(Sheet1!M17=50,2,IF(Sheet1!M17=100,3,IF(Sheet1!M17=150,4,IF(Sheet1!M17=200,5)))),"")</f>
        <v/>
      </c>
      <c r="J18" s="85" t="str">
        <f>IF(C18&lt;&gt;"",J2,"")</f>
        <v/>
      </c>
    </row>
    <row r="19" spans="1:10" x14ac:dyDescent="0.25">
      <c r="A19" s="82" t="str">
        <f>IF(C19&lt;&gt;"",A2,"")</f>
        <v/>
      </c>
      <c r="B19" s="82" t="str">
        <f>IF(C19&lt;&gt;"",B2,"")</f>
        <v/>
      </c>
      <c r="C19" s="82" t="str">
        <f>IF(Sheet1!B36&lt;&gt;"",Sheet1!B36,"")</f>
        <v/>
      </c>
      <c r="D19" s="82" t="str">
        <f>IF(C19&lt;&gt;"",D2,"")</f>
        <v/>
      </c>
      <c r="E19" s="80" t="str">
        <f>IF(C19&lt;&gt;"",IF(Sheet1!D36="ABS",0,Sheet1!D36),"")</f>
        <v/>
      </c>
      <c r="F19" s="80" t="str">
        <f>IF(C19&lt;&gt;"",Sheet1!F36,"")</f>
        <v/>
      </c>
      <c r="G19" s="80" t="str">
        <f>IF(C19&lt;&gt;"",Sheet1!H36,"")</f>
        <v/>
      </c>
      <c r="H19" s="80" t="str">
        <f>IF(C19&lt;&gt;"",Sheet1!J36,"")</f>
        <v/>
      </c>
      <c r="I19" s="83" t="str">
        <f>IF(C2&lt;&gt;"",IF(Sheet1!M17=50,2,IF(Sheet1!M17=100,3,IF(Sheet1!M17=150,4,IF(Sheet1!M17=200,5)))),"")</f>
        <v/>
      </c>
      <c r="J19" s="85" t="str">
        <f>IF(C19&lt;&gt;"",J2,"")</f>
        <v/>
      </c>
    </row>
    <row r="20" spans="1:10" x14ac:dyDescent="0.25">
      <c r="A20" s="82" t="str">
        <f>IF(C20&lt;&gt;"",A2,"")</f>
        <v/>
      </c>
      <c r="B20" s="82" t="str">
        <f>IF(C20&lt;&gt;"",B2,"")</f>
        <v/>
      </c>
      <c r="C20" s="82" t="str">
        <f>IF(Sheet1!B37&lt;&gt;"",Sheet1!B37,"")</f>
        <v/>
      </c>
      <c r="D20" s="82" t="str">
        <f>IF(C20&lt;&gt;"",D2,"")</f>
        <v/>
      </c>
      <c r="E20" s="80" t="str">
        <f>IF(C20&lt;&gt;"",IF(Sheet1!D37="ABS",0,Sheet1!D37),"")</f>
        <v/>
      </c>
      <c r="F20" s="80" t="str">
        <f>IF(C20&lt;&gt;"",Sheet1!F37,"")</f>
        <v/>
      </c>
      <c r="G20" s="80" t="str">
        <f>IF(C20&lt;&gt;"",Sheet1!H37,"")</f>
        <v/>
      </c>
      <c r="H20" s="80" t="str">
        <f>IF(C20&lt;&gt;"",Sheet1!J37,"")</f>
        <v/>
      </c>
      <c r="I20" s="83" t="str">
        <f>IF(C2&lt;&gt;"",IF(Sheet1!M17=50,2,IF(Sheet1!M17=100,3,IF(Sheet1!M17=150,4,IF(Sheet1!M17=200,5)))),"")</f>
        <v/>
      </c>
      <c r="J20" s="85" t="str">
        <f>IF(C20&lt;&gt;"",J2,"")</f>
        <v/>
      </c>
    </row>
    <row r="21" spans="1:10" x14ac:dyDescent="0.25">
      <c r="A21" s="82" t="str">
        <f>IF(C21&lt;&gt;"",A2,"")</f>
        <v/>
      </c>
      <c r="B21" s="82" t="str">
        <f>IF(C21&lt;&gt;"",B2,"")</f>
        <v/>
      </c>
      <c r="C21" s="82" t="str">
        <f>IF(Sheet1!B38&lt;&gt;"",Sheet1!B38,"")</f>
        <v/>
      </c>
      <c r="D21" s="82" t="str">
        <f>IF(C21&lt;&gt;"",D2,"")</f>
        <v/>
      </c>
      <c r="E21" s="80" t="str">
        <f>IF(C21&lt;&gt;"",IF(Sheet1!D38="ABS",0,Sheet1!D38),"")</f>
        <v/>
      </c>
      <c r="F21" s="80" t="str">
        <f>IF(C21&lt;&gt;"",Sheet1!F38,"")</f>
        <v/>
      </c>
      <c r="G21" s="80" t="str">
        <f>IF(C21&lt;&gt;"",Sheet1!H38,"")</f>
        <v/>
      </c>
      <c r="H21" s="80" t="str">
        <f>IF(C21&lt;&gt;"",Sheet1!J38,"")</f>
        <v/>
      </c>
      <c r="I21" s="83" t="str">
        <f>IF(C2&lt;&gt;"",IF(Sheet1!M17=50,2,IF(Sheet1!M17=100,3,IF(Sheet1!M17=150,4,IF(Sheet1!M17=200,5)))),"")</f>
        <v/>
      </c>
      <c r="J21" s="85" t="str">
        <f>IF(C21&lt;&gt;"",J2,"")</f>
        <v/>
      </c>
    </row>
    <row r="22" spans="1:10" x14ac:dyDescent="0.25">
      <c r="A22" s="79" t="str">
        <f>IF(C22&lt;&gt;"",A2,"")</f>
        <v/>
      </c>
      <c r="B22" s="79" t="str">
        <f>IF(C22&lt;&gt;"",B2,"")</f>
        <v/>
      </c>
      <c r="C22" s="79" t="str">
        <f>IF(Sheet2!B19&lt;&gt;"",Sheet2!B19,"")</f>
        <v/>
      </c>
      <c r="D22" s="79" t="str">
        <f>IF(C22&lt;&gt;"",D2,"")</f>
        <v/>
      </c>
      <c r="E22" s="81" t="str">
        <f>IF(C22&lt;&gt;"",IF(Sheet2!D19="ABS",0,Sheet2!D19),"")</f>
        <v/>
      </c>
      <c r="F22" s="81" t="str">
        <f>IF(C22&lt;&gt;"",Sheet2!F19,"")</f>
        <v/>
      </c>
      <c r="G22" s="81" t="str">
        <f>IF(C22&lt;&gt;"",Sheet2!H19,"")</f>
        <v/>
      </c>
      <c r="H22" s="81" t="str">
        <f>IF(C22&lt;&gt;"",Sheet2!J19,"")</f>
        <v/>
      </c>
      <c r="I22" s="83" t="str">
        <f>IF(C2&lt;&gt;"",IF(Sheet1!M17=50,2,IF(Sheet1!M17=100,3,IF(Sheet1!M17=150,4,IF(Sheet1!M17=200,5)))),"")</f>
        <v/>
      </c>
      <c r="J22" s="85" t="str">
        <f>IF(C22&lt;&gt;"",J2,"")</f>
        <v/>
      </c>
    </row>
    <row r="23" spans="1:10" x14ac:dyDescent="0.25">
      <c r="A23" s="82" t="str">
        <f>IF(C23&lt;&gt;"",A2,"")</f>
        <v/>
      </c>
      <c r="B23" s="82" t="str">
        <f>IF(C23&lt;&gt;"",B2,"")</f>
        <v/>
      </c>
      <c r="C23" s="82" t="str">
        <f>IF(Sheet2!B20&lt;&gt;"",Sheet2!B20,"")</f>
        <v/>
      </c>
      <c r="D23" s="82" t="str">
        <f>IF(C23&lt;&gt;"",D2,"")</f>
        <v/>
      </c>
      <c r="E23" s="80" t="str">
        <f>IF(C23&lt;&gt;"",IF(Sheet2!D20="ABS",0,Sheet2!D20),"")</f>
        <v/>
      </c>
      <c r="F23" s="80" t="str">
        <f>IF(C23&lt;&gt;"",Sheet2!F20,"")</f>
        <v/>
      </c>
      <c r="G23" s="80" t="str">
        <f>IF(C23&lt;&gt;"",Sheet2!H20,"")</f>
        <v/>
      </c>
      <c r="H23" s="80" t="str">
        <f>IF(C23&lt;&gt;"",Sheet2!J20,"")</f>
        <v/>
      </c>
      <c r="I23" s="83" t="str">
        <f>IF(C2&lt;&gt;"",IF(Sheet1!M17=50,2,IF(Sheet1!M17=100,3,IF(Sheet1!M17=150,4,IF(Sheet1!M17=200,5)))),"")</f>
        <v/>
      </c>
      <c r="J23" s="85" t="str">
        <f>IF(C23&lt;&gt;"",J2,"")</f>
        <v/>
      </c>
    </row>
    <row r="24" spans="1:10" x14ac:dyDescent="0.25">
      <c r="A24" s="82" t="str">
        <f>IF(C24&lt;&gt;"",A2,"")</f>
        <v/>
      </c>
      <c r="B24" s="82" t="str">
        <f>IF(C24&lt;&gt;"",B2,"")</f>
        <v/>
      </c>
      <c r="C24" s="82" t="str">
        <f>IF(Sheet2!B21&lt;&gt;"",Sheet2!B21,"")</f>
        <v/>
      </c>
      <c r="D24" s="82" t="str">
        <f>IF(C24&lt;&gt;"",D2,"")</f>
        <v/>
      </c>
      <c r="E24" s="80" t="str">
        <f>IF(C24&lt;&gt;"",IF(Sheet2!D21="ABS",0,Sheet2!D21),"")</f>
        <v/>
      </c>
      <c r="F24" s="80" t="str">
        <f>IF(C24&lt;&gt;"",Sheet2!F21,"")</f>
        <v/>
      </c>
      <c r="G24" s="80" t="str">
        <f>IF(C24&lt;&gt;"",Sheet2!H21,"")</f>
        <v/>
      </c>
      <c r="H24" s="80" t="str">
        <f>IF(C24&lt;&gt;"",Sheet2!J21,"")</f>
        <v/>
      </c>
      <c r="I24" s="83" t="str">
        <f>IF(C2&lt;&gt;"",IF(Sheet1!M17=50,2,IF(Sheet1!M17=100,3,IF(Sheet1!M17=150,4,IF(Sheet1!M17=200,5)))),"")</f>
        <v/>
      </c>
      <c r="J24" s="85" t="str">
        <f>IF(C24&lt;&gt;"",J2,"")</f>
        <v/>
      </c>
    </row>
    <row r="25" spans="1:10" x14ac:dyDescent="0.25">
      <c r="A25" s="82" t="str">
        <f>IF(C25&lt;&gt;"",A2,"")</f>
        <v/>
      </c>
      <c r="B25" s="82" t="str">
        <f>IF(C25&lt;&gt;"",B2,"")</f>
        <v/>
      </c>
      <c r="C25" s="82" t="str">
        <f>IF(Sheet2!B22&lt;&gt;"",Sheet2!B22,"")</f>
        <v/>
      </c>
      <c r="D25" s="82" t="str">
        <f>IF(C25&lt;&gt;"",D2,"")</f>
        <v/>
      </c>
      <c r="E25" s="80" t="str">
        <f>IF(C25&lt;&gt;"",IF(Sheet2!D22="ABS",0,Sheet2!D22),"")</f>
        <v/>
      </c>
      <c r="F25" s="80" t="str">
        <f>IF(C25&lt;&gt;"",Sheet2!F22,"")</f>
        <v/>
      </c>
      <c r="G25" s="80" t="str">
        <f>IF(C25&lt;&gt;"",Sheet2!H22,"")</f>
        <v/>
      </c>
      <c r="H25" s="80" t="str">
        <f>IF(C25&lt;&gt;"",Sheet2!J22,"")</f>
        <v/>
      </c>
      <c r="I25" s="83" t="str">
        <f>IF(C2&lt;&gt;"",IF(Sheet1!M17=50,2,IF(Sheet1!M17=100,3,IF(Sheet1!M17=150,4,IF(Sheet1!M17=200,5)))),"")</f>
        <v/>
      </c>
      <c r="J25" s="85" t="str">
        <f>IF(C25&lt;&gt;"",J2,"")</f>
        <v/>
      </c>
    </row>
    <row r="26" spans="1:10" x14ac:dyDescent="0.25">
      <c r="A26" s="82" t="str">
        <f>IF(C26&lt;&gt;"",A2,"")</f>
        <v/>
      </c>
      <c r="B26" s="82" t="str">
        <f>IF(C26&lt;&gt;"",B2,"")</f>
        <v/>
      </c>
      <c r="C26" s="82" t="str">
        <f>IF(Sheet2!B23&lt;&gt;"",Sheet2!B23,"")</f>
        <v/>
      </c>
      <c r="D26" s="82" t="str">
        <f>IF(C26&lt;&gt;"",D2,"")</f>
        <v/>
      </c>
      <c r="E26" s="80" t="str">
        <f>IF(C26&lt;&gt;"",IF(Sheet2!D23="ABS",0,Sheet2!D23),"")</f>
        <v/>
      </c>
      <c r="F26" s="80" t="str">
        <f>IF(C26&lt;&gt;"",Sheet2!F23,"")</f>
        <v/>
      </c>
      <c r="G26" s="80" t="str">
        <f>IF(C26&lt;&gt;"",Sheet2!H23,"")</f>
        <v/>
      </c>
      <c r="H26" s="80" t="str">
        <f>IF(C26&lt;&gt;"",Sheet2!J23,"")</f>
        <v/>
      </c>
      <c r="I26" s="83" t="str">
        <f>IF(C2&lt;&gt;"",IF(Sheet1!M17=50,2,IF(Sheet1!M17=100,3,IF(Sheet1!M17=150,4,IF(Sheet1!M17=200,5)))),"")</f>
        <v/>
      </c>
      <c r="J26" s="85" t="str">
        <f>IF(C26&lt;&gt;"",J2,"")</f>
        <v/>
      </c>
    </row>
    <row r="27" spans="1:10" x14ac:dyDescent="0.25">
      <c r="A27" s="82" t="str">
        <f>IF(C27&lt;&gt;"",A2,"")</f>
        <v/>
      </c>
      <c r="B27" s="82" t="str">
        <f>IF(C27&lt;&gt;"",B2,"")</f>
        <v/>
      </c>
      <c r="C27" s="82" t="str">
        <f>IF(Sheet2!B24&lt;&gt;"",Sheet2!B24,"")</f>
        <v/>
      </c>
      <c r="D27" s="82" t="str">
        <f>IF(C27&lt;&gt;"",D2,"")</f>
        <v/>
      </c>
      <c r="E27" s="80" t="str">
        <f>IF(C27&lt;&gt;"",IF(Sheet2!D24="ABS",0,Sheet2!D24),"")</f>
        <v/>
      </c>
      <c r="F27" s="80" t="str">
        <f>IF(C27&lt;&gt;"",Sheet2!F24,"")</f>
        <v/>
      </c>
      <c r="G27" s="80" t="str">
        <f>IF(C27&lt;&gt;"",Sheet2!H24,"")</f>
        <v/>
      </c>
      <c r="H27" s="80" t="str">
        <f>IF(C27&lt;&gt;"",Sheet2!J24,"")</f>
        <v/>
      </c>
      <c r="I27" s="83" t="str">
        <f>IF(C2&lt;&gt;"",IF(Sheet1!M17=50,2,IF(Sheet1!M17=100,3,IF(Sheet1!M17=150,4,IF(Sheet1!M17=200,5)))),"")</f>
        <v/>
      </c>
      <c r="J27" s="85" t="str">
        <f>IF(C27&lt;&gt;"",J2,"")</f>
        <v/>
      </c>
    </row>
    <row r="28" spans="1:10" x14ac:dyDescent="0.25">
      <c r="A28" s="82" t="str">
        <f>IF(C28&lt;&gt;"",A2,"")</f>
        <v/>
      </c>
      <c r="B28" s="82" t="str">
        <f>IF(C28&lt;&gt;"",B2,"")</f>
        <v/>
      </c>
      <c r="C28" s="82" t="str">
        <f>IF(Sheet2!B25&lt;&gt;"",Sheet2!B25,"")</f>
        <v/>
      </c>
      <c r="D28" s="82" t="str">
        <f>IF(C28&lt;&gt;"",D2,"")</f>
        <v/>
      </c>
      <c r="E28" s="80" t="str">
        <f>IF(C28&lt;&gt;"",IF(Sheet2!D25="ABS",0,Sheet2!D25),"")</f>
        <v/>
      </c>
      <c r="F28" s="80" t="str">
        <f>IF(C28&lt;&gt;"",Sheet2!F25,"")</f>
        <v/>
      </c>
      <c r="G28" s="80" t="str">
        <f>IF(C28&lt;&gt;"",Sheet2!H25,"")</f>
        <v/>
      </c>
      <c r="H28" s="80" t="str">
        <f>IF(C28&lt;&gt;"",Sheet2!J25,"")</f>
        <v/>
      </c>
      <c r="I28" s="83" t="str">
        <f>IF(C2&lt;&gt;"",IF(Sheet1!M17=50,2,IF(Sheet1!M17=100,3,IF(Sheet1!M17=150,4,IF(Sheet1!M17=200,5)))),"")</f>
        <v/>
      </c>
      <c r="J28" s="85" t="str">
        <f>IF(C28&lt;&gt;"",J2,"")</f>
        <v/>
      </c>
    </row>
    <row r="29" spans="1:10" x14ac:dyDescent="0.25">
      <c r="A29" s="82" t="str">
        <f>IF(C29&lt;&gt;"",A2,"")</f>
        <v/>
      </c>
      <c r="B29" s="82" t="str">
        <f>IF(C29&lt;&gt;"",B2,"")</f>
        <v/>
      </c>
      <c r="C29" s="82" t="str">
        <f>IF(Sheet2!B26&lt;&gt;"",Sheet2!B26,"")</f>
        <v/>
      </c>
      <c r="D29" s="82" t="str">
        <f>IF(C29&lt;&gt;"",D2,"")</f>
        <v/>
      </c>
      <c r="E29" s="80" t="str">
        <f>IF(C29&lt;&gt;"",IF(Sheet2!D26="ABS",0,Sheet2!D26),"")</f>
        <v/>
      </c>
      <c r="F29" s="80" t="str">
        <f>IF(C29&lt;&gt;"",Sheet2!F26,"")</f>
        <v/>
      </c>
      <c r="G29" s="80" t="str">
        <f>IF(C29&lt;&gt;"",Sheet2!H26,"")</f>
        <v/>
      </c>
      <c r="H29" s="80" t="str">
        <f>IF(C29&lt;&gt;"",Sheet2!J26,"")</f>
        <v/>
      </c>
      <c r="I29" s="83" t="str">
        <f>IF(C2&lt;&gt;"",IF(Sheet1!M17=50,2,IF(Sheet1!M17=100,3,IF(Sheet1!M17=150,4,IF(Sheet1!M17=200,5)))),"")</f>
        <v/>
      </c>
      <c r="J29" s="85" t="str">
        <f>IF(C29&lt;&gt;"",J2,"")</f>
        <v/>
      </c>
    </row>
    <row r="30" spans="1:10" x14ac:dyDescent="0.25">
      <c r="A30" s="82" t="str">
        <f>IF(C30&lt;&gt;"",A2,"")</f>
        <v/>
      </c>
      <c r="B30" s="82" t="str">
        <f>IF(C30&lt;&gt;"",B2,"")</f>
        <v/>
      </c>
      <c r="C30" s="82" t="str">
        <f>IF(Sheet2!B27&lt;&gt;"",Sheet2!B27,"")</f>
        <v/>
      </c>
      <c r="D30" s="82" t="str">
        <f>IF(C30&lt;&gt;"",D2,"")</f>
        <v/>
      </c>
      <c r="E30" s="80" t="str">
        <f>IF(C30&lt;&gt;"",IF(Sheet2!D27="ABS",0,Sheet2!D27),"")</f>
        <v/>
      </c>
      <c r="F30" s="80" t="str">
        <f>IF(C30&lt;&gt;"",Sheet2!F27,"")</f>
        <v/>
      </c>
      <c r="G30" s="80" t="str">
        <f>IF(C30&lt;&gt;"",Sheet2!H27,"")</f>
        <v/>
      </c>
      <c r="H30" s="80" t="str">
        <f>IF(C30&lt;&gt;"",Sheet2!J27,"")</f>
        <v/>
      </c>
      <c r="I30" s="83" t="str">
        <f>IF(C2&lt;&gt;"",IF(Sheet1!M17=50,2,IF(Sheet1!M17=100,3,IF(Sheet1!M17=150,4,IF(Sheet1!M17=200,5)))),"")</f>
        <v/>
      </c>
      <c r="J30" s="85" t="str">
        <f>IF(C30&lt;&gt;"",J2,"")</f>
        <v/>
      </c>
    </row>
    <row r="31" spans="1:10" x14ac:dyDescent="0.25">
      <c r="A31" s="82" t="str">
        <f>IF(C31&lt;&gt;"",A2,"")</f>
        <v/>
      </c>
      <c r="B31" s="82" t="str">
        <f>IF(C31&lt;&gt;"",B2,"")</f>
        <v/>
      </c>
      <c r="C31" s="82" t="str">
        <f>IF(Sheet2!B28&lt;&gt;"",Sheet2!B28,"")</f>
        <v/>
      </c>
      <c r="D31" s="82" t="str">
        <f>IF(C31&lt;&gt;"",D2,"")</f>
        <v/>
      </c>
      <c r="E31" s="80" t="str">
        <f>IF(C31&lt;&gt;"",IF(Sheet2!D28="ABS",0,Sheet2!D28),"")</f>
        <v/>
      </c>
      <c r="F31" s="80" t="str">
        <f>IF(C31&lt;&gt;"",Sheet2!F28,"")</f>
        <v/>
      </c>
      <c r="G31" s="80" t="str">
        <f>IF(C31&lt;&gt;"",Sheet2!H28,"")</f>
        <v/>
      </c>
      <c r="H31" s="80" t="str">
        <f>IF(C31&lt;&gt;"",Sheet2!J28,"")</f>
        <v/>
      </c>
      <c r="I31" s="83" t="str">
        <f>IF(C2&lt;&gt;"",IF(Sheet1!M17=50,2,IF(Sheet1!M17=100,3,IF(Sheet1!M17=150,4,IF(Sheet1!M17=200,5)))),"")</f>
        <v/>
      </c>
      <c r="J31" s="85" t="str">
        <f>IF(C31&lt;&gt;"",J2,"")</f>
        <v/>
      </c>
    </row>
    <row r="32" spans="1:10" x14ac:dyDescent="0.25">
      <c r="A32" s="82" t="str">
        <f>IF(C32&lt;&gt;"",A2,"")</f>
        <v/>
      </c>
      <c r="B32" s="82" t="str">
        <f>IF(C32&lt;&gt;"",B2,"")</f>
        <v/>
      </c>
      <c r="C32" s="82" t="str">
        <f>IF(Sheet2!B29&lt;&gt;"",Sheet2!B29,"")</f>
        <v/>
      </c>
      <c r="D32" s="82" t="str">
        <f>IF(C32&lt;&gt;"",D2,"")</f>
        <v/>
      </c>
      <c r="E32" s="80" t="str">
        <f>IF(C32&lt;&gt;"",IF(Sheet2!D29="ABS",0,Sheet2!D29),"")</f>
        <v/>
      </c>
      <c r="F32" s="80" t="str">
        <f>IF(C32&lt;&gt;"",Sheet2!F29,"")</f>
        <v/>
      </c>
      <c r="G32" s="80" t="str">
        <f>IF(C32&lt;&gt;"",Sheet2!H29,"")</f>
        <v/>
      </c>
      <c r="H32" s="80" t="str">
        <f>IF(C32&lt;&gt;"",Sheet2!J29,"")</f>
        <v/>
      </c>
      <c r="I32" s="83" t="str">
        <f>IF(C2&lt;&gt;"",IF(Sheet1!M17=50,2,IF(Sheet1!M17=100,3,IF(Sheet1!M17=150,4,IF(Sheet1!M17=200,5)))),"")</f>
        <v/>
      </c>
      <c r="J32" s="85" t="str">
        <f>IF(C32&lt;&gt;"",J2,"")</f>
        <v/>
      </c>
    </row>
    <row r="33" spans="1:10" x14ac:dyDescent="0.25">
      <c r="A33" s="82" t="str">
        <f>IF(C33&lt;&gt;"",A2,"")</f>
        <v/>
      </c>
      <c r="B33" s="82" t="str">
        <f>IF(C33&lt;&gt;"",B2,"")</f>
        <v/>
      </c>
      <c r="C33" s="82" t="str">
        <f>IF(Sheet2!B30&lt;&gt;"",Sheet2!B30,"")</f>
        <v/>
      </c>
      <c r="D33" s="82" t="str">
        <f>IF(C33&lt;&gt;"",D2,"")</f>
        <v/>
      </c>
      <c r="E33" s="80" t="str">
        <f>IF(C33&lt;&gt;"",IF(Sheet2!D30="ABS",0,Sheet2!D30),"")</f>
        <v/>
      </c>
      <c r="F33" s="80" t="str">
        <f>IF(C33&lt;&gt;"",Sheet2!F30,"")</f>
        <v/>
      </c>
      <c r="G33" s="80" t="str">
        <f>IF(C33&lt;&gt;"",Sheet2!H30,"")</f>
        <v/>
      </c>
      <c r="H33" s="80" t="str">
        <f>IF(C33&lt;&gt;"",Sheet2!J30,"")</f>
        <v/>
      </c>
      <c r="I33" s="83" t="str">
        <f>IF(C2&lt;&gt;"",IF(Sheet1!M17=50,2,IF(Sheet1!M17=100,3,IF(Sheet1!M17=150,4,IF(Sheet1!M17=200,5)))),"")</f>
        <v/>
      </c>
      <c r="J33" s="85" t="str">
        <f>IF(C33&lt;&gt;"",J2,"")</f>
        <v/>
      </c>
    </row>
    <row r="34" spans="1:10" x14ac:dyDescent="0.25">
      <c r="A34" s="82" t="str">
        <f>IF(C34&lt;&gt;"",A2,"")</f>
        <v/>
      </c>
      <c r="B34" s="82" t="str">
        <f>IF(C34&lt;&gt;"",B2,"")</f>
        <v/>
      </c>
      <c r="C34" s="82" t="str">
        <f>IF(Sheet2!B31&lt;&gt;"",Sheet2!B31,"")</f>
        <v/>
      </c>
      <c r="D34" s="82" t="str">
        <f>IF(C34&lt;&gt;"",D2,"")</f>
        <v/>
      </c>
      <c r="E34" s="80" t="str">
        <f>IF(C34&lt;&gt;"",IF(Sheet2!D31="ABS",0,Sheet2!D31),"")</f>
        <v/>
      </c>
      <c r="F34" s="80" t="str">
        <f>IF(C34&lt;&gt;"",Sheet2!F31,"")</f>
        <v/>
      </c>
      <c r="G34" s="80" t="str">
        <f>IF(C34&lt;&gt;"",Sheet2!H31,"")</f>
        <v/>
      </c>
      <c r="H34" s="80" t="str">
        <f>IF(C34&lt;&gt;"",Sheet2!J31,"")</f>
        <v/>
      </c>
      <c r="I34" s="83" t="str">
        <f>IF(C2&lt;&gt;"",IF(Sheet1!M17=50,2,IF(Sheet1!M17=100,3,IF(Sheet1!M17=150,4,IF(Sheet1!M17=200,5)))),"")</f>
        <v/>
      </c>
      <c r="J34" s="85" t="str">
        <f>IF(C34&lt;&gt;"",J2,"")</f>
        <v/>
      </c>
    </row>
    <row r="35" spans="1:10" x14ac:dyDescent="0.25">
      <c r="A35" s="82" t="str">
        <f>IF(C35&lt;&gt;"",A2,"")</f>
        <v/>
      </c>
      <c r="B35" s="82" t="str">
        <f>IF(C35&lt;&gt;"",B2,"")</f>
        <v/>
      </c>
      <c r="C35" s="82" t="str">
        <f>IF(Sheet2!B32&lt;&gt;"",Sheet2!B32,"")</f>
        <v/>
      </c>
      <c r="D35" s="82" t="str">
        <f>IF(C35&lt;&gt;"",D2,"")</f>
        <v/>
      </c>
      <c r="E35" s="80" t="str">
        <f>IF(C35&lt;&gt;"",IF(Sheet2!D32="ABS",0,Sheet2!D32),"")</f>
        <v/>
      </c>
      <c r="F35" s="80" t="str">
        <f>IF(C35&lt;&gt;"",Sheet2!F32,"")</f>
        <v/>
      </c>
      <c r="G35" s="80" t="str">
        <f>IF(C35&lt;&gt;"",Sheet2!H32,"")</f>
        <v/>
      </c>
      <c r="H35" s="80" t="str">
        <f>IF(C35&lt;&gt;"",Sheet2!J32,"")</f>
        <v/>
      </c>
      <c r="I35" s="83" t="str">
        <f>IF(C2&lt;&gt;"",IF(Sheet1!M17=50,2,IF(Sheet1!M17=100,3,IF(Sheet1!M17=150,4,IF(Sheet1!M17=200,5)))),"")</f>
        <v/>
      </c>
      <c r="J35" s="85" t="str">
        <f>IF(C35&lt;&gt;"",J2,"")</f>
        <v/>
      </c>
    </row>
    <row r="36" spans="1:10" x14ac:dyDescent="0.25">
      <c r="A36" s="82" t="str">
        <f>IF(C36&lt;&gt;"",A2,"")</f>
        <v/>
      </c>
      <c r="B36" s="82" t="str">
        <f>IF(C36&lt;&gt;"",B2,"")</f>
        <v/>
      </c>
      <c r="C36" s="82" t="str">
        <f>IF(Sheet2!B33&lt;&gt;"",Sheet2!B33,"")</f>
        <v/>
      </c>
      <c r="D36" s="82" t="str">
        <f>IF(C36&lt;&gt;"",D2,"")</f>
        <v/>
      </c>
      <c r="E36" s="80" t="str">
        <f>IF(C36&lt;&gt;"",IF(Sheet2!D33="ABS",0,Sheet2!D33),"")</f>
        <v/>
      </c>
      <c r="F36" s="80" t="str">
        <f>IF(C36&lt;&gt;"",Sheet2!F33,"")</f>
        <v/>
      </c>
      <c r="G36" s="80" t="str">
        <f>IF(C36&lt;&gt;"",Sheet2!H33,"")</f>
        <v/>
      </c>
      <c r="H36" s="80" t="str">
        <f>IF(C36&lt;&gt;"",Sheet2!J33,"")</f>
        <v/>
      </c>
      <c r="I36" s="83" t="str">
        <f>IF(C2&lt;&gt;"",IF(Sheet1!M17=50,2,IF(Sheet1!M17=100,3,IF(Sheet1!M17=150,4,IF(Sheet1!M17=200,5)))),"")</f>
        <v/>
      </c>
      <c r="J36" s="85" t="str">
        <f>IF(C36&lt;&gt;"",J2,"")</f>
        <v/>
      </c>
    </row>
    <row r="37" spans="1:10" x14ac:dyDescent="0.25">
      <c r="A37" s="82" t="str">
        <f>IF(C37&lt;&gt;"",A2,"")</f>
        <v/>
      </c>
      <c r="B37" s="82" t="str">
        <f>IF(C37&lt;&gt;"",B2,"")</f>
        <v/>
      </c>
      <c r="C37" s="82" t="str">
        <f>IF(Sheet2!B34&lt;&gt;"",Sheet2!B34,"")</f>
        <v/>
      </c>
      <c r="D37" s="82" t="str">
        <f>IF(C37&lt;&gt;"",D2,"")</f>
        <v/>
      </c>
      <c r="E37" s="80" t="str">
        <f>IF(C37&lt;&gt;"",IF(Sheet2!D34="ABS",0,Sheet2!D34),"")</f>
        <v/>
      </c>
      <c r="F37" s="80" t="str">
        <f>IF(C37&lt;&gt;"",Sheet2!F34,"")</f>
        <v/>
      </c>
      <c r="G37" s="80" t="str">
        <f>IF(C37&lt;&gt;"",Sheet2!H34,"")</f>
        <v/>
      </c>
      <c r="H37" s="80" t="str">
        <f>IF(C37&lt;&gt;"",Sheet2!J34,"")</f>
        <v/>
      </c>
      <c r="I37" s="83" t="str">
        <f>IF(C2&lt;&gt;"",IF(Sheet1!M17=50,2,IF(Sheet1!M17=100,3,IF(Sheet1!M17=150,4,IF(Sheet1!M17=200,5)))),"")</f>
        <v/>
      </c>
      <c r="J37" s="85" t="str">
        <f>IF(C37&lt;&gt;"",J2,"")</f>
        <v/>
      </c>
    </row>
    <row r="38" spans="1:10" x14ac:dyDescent="0.25">
      <c r="A38" s="82" t="str">
        <f>IF(C38&lt;&gt;"",A2,"")</f>
        <v/>
      </c>
      <c r="B38" s="82" t="str">
        <f>IF(C38&lt;&gt;"",B2,"")</f>
        <v/>
      </c>
      <c r="C38" s="82" t="str">
        <f>IF(Sheet2!B35&lt;&gt;"",Sheet2!B35,"")</f>
        <v/>
      </c>
      <c r="D38" s="82" t="str">
        <f>IF(C38&lt;&gt;"",D2,"")</f>
        <v/>
      </c>
      <c r="E38" s="80" t="str">
        <f>IF(C38&lt;&gt;"",IF(Sheet2!D35="ABS",0,Sheet2!D35),"")</f>
        <v/>
      </c>
      <c r="F38" s="80" t="str">
        <f>IF(C38&lt;&gt;"",Sheet2!F35,"")</f>
        <v/>
      </c>
      <c r="G38" s="80" t="str">
        <f>IF(C38&lt;&gt;"",Sheet2!H35,"")</f>
        <v/>
      </c>
      <c r="H38" s="80" t="str">
        <f>IF(C38&lt;&gt;"",Sheet2!J35,"")</f>
        <v/>
      </c>
      <c r="I38" s="83" t="str">
        <f>IF(C2&lt;&gt;"",IF(Sheet1!M17=50,2,IF(Sheet1!M17=100,3,IF(Sheet1!M17=150,4,IF(Sheet1!M17=200,5)))),"")</f>
        <v/>
      </c>
      <c r="J38" s="85" t="str">
        <f>IF(C38&lt;&gt;"",J2,"")</f>
        <v/>
      </c>
    </row>
    <row r="39" spans="1:10" x14ac:dyDescent="0.25">
      <c r="A39" s="82" t="str">
        <f>IF(C39&lt;&gt;"",A2,"")</f>
        <v/>
      </c>
      <c r="B39" s="82" t="str">
        <f>IF(C39&lt;&gt;"",B2,"")</f>
        <v/>
      </c>
      <c r="C39" s="82" t="str">
        <f>IF(Sheet2!B36&lt;&gt;"",Sheet2!B36,"")</f>
        <v/>
      </c>
      <c r="D39" s="82" t="str">
        <f>IF(C39&lt;&gt;"",D2,"")</f>
        <v/>
      </c>
      <c r="E39" s="80" t="str">
        <f>IF(C39&lt;&gt;"",IF(Sheet2!D36="ABS",0,Sheet2!D36),"")</f>
        <v/>
      </c>
      <c r="F39" s="80" t="str">
        <f>IF(C39&lt;&gt;"",Sheet2!F36,"")</f>
        <v/>
      </c>
      <c r="G39" s="80" t="str">
        <f>IF(C39&lt;&gt;"",Sheet2!H36,"")</f>
        <v/>
      </c>
      <c r="H39" s="80" t="str">
        <f>IF(C39&lt;&gt;"",Sheet2!J36,"")</f>
        <v/>
      </c>
      <c r="I39" s="83" t="str">
        <f>IF(C2&lt;&gt;"",IF(Sheet1!M17=50,2,IF(Sheet1!M17=100,3,IF(Sheet1!M17=150,4,IF(Sheet1!M17=200,5)))),"")</f>
        <v/>
      </c>
      <c r="J39" s="85" t="str">
        <f>IF(C39&lt;&gt;"",J2,"")</f>
        <v/>
      </c>
    </row>
    <row r="40" spans="1:10" x14ac:dyDescent="0.25">
      <c r="A40" s="82" t="str">
        <f>IF(C40&lt;&gt;"",A2,"")</f>
        <v/>
      </c>
      <c r="B40" s="82" t="str">
        <f>IF(C40&lt;&gt;"",B2,"")</f>
        <v/>
      </c>
      <c r="C40" s="82" t="str">
        <f>IF(Sheet2!B37&lt;&gt;"",Sheet2!B37,"")</f>
        <v/>
      </c>
      <c r="D40" s="82" t="str">
        <f>IF(C40&lt;&gt;"",D2,"")</f>
        <v/>
      </c>
      <c r="E40" s="80" t="str">
        <f>IF(C40&lt;&gt;"",IF(Sheet2!D37="ABS",0,Sheet2!D37),"")</f>
        <v/>
      </c>
      <c r="F40" s="80" t="str">
        <f>IF(C40&lt;&gt;"",Sheet2!F37,"")</f>
        <v/>
      </c>
      <c r="G40" s="80" t="str">
        <f>IF(C40&lt;&gt;"",Sheet2!H37,"")</f>
        <v/>
      </c>
      <c r="H40" s="80" t="str">
        <f>IF(C40&lt;&gt;"",Sheet2!J37,"")</f>
        <v/>
      </c>
      <c r="I40" s="83" t="str">
        <f>IF(C2&lt;&gt;"",IF(Sheet1!M17=50,2,IF(Sheet1!M17=100,3,IF(Sheet1!M17=150,4,IF(Sheet1!M17=200,5)))),"")</f>
        <v/>
      </c>
      <c r="J40" s="85" t="str">
        <f>IF(C40&lt;&gt;"",J2,"")</f>
        <v/>
      </c>
    </row>
    <row r="41" spans="1:10" x14ac:dyDescent="0.25">
      <c r="A41" s="82" t="str">
        <f>IF(C41&lt;&gt;"",A2,"")</f>
        <v/>
      </c>
      <c r="B41" s="82" t="str">
        <f>IF(C41&lt;&gt;"",B2,"")</f>
        <v/>
      </c>
      <c r="C41" s="82" t="str">
        <f>IF(Sheet2!B38&lt;&gt;"",Sheet2!B38,"")</f>
        <v/>
      </c>
      <c r="D41" s="82" t="str">
        <f>IF(C41&lt;&gt;"",D2,"")</f>
        <v/>
      </c>
      <c r="E41" s="80" t="str">
        <f>IF(C41&lt;&gt;"",IF(Sheet2!D38="ABS",0,Sheet2!D38),"")</f>
        <v/>
      </c>
      <c r="F41" s="80" t="str">
        <f>IF(C41&lt;&gt;"",Sheet2!F38,"")</f>
        <v/>
      </c>
      <c r="G41" s="80" t="str">
        <f>IF(C41&lt;&gt;"",Sheet2!H38,"")</f>
        <v/>
      </c>
      <c r="H41" s="80" t="str">
        <f>IF(C41&lt;&gt;"",Sheet2!J38,"")</f>
        <v/>
      </c>
      <c r="I41" s="83" t="str">
        <f>IF(C2&lt;&gt;"",IF(Sheet1!M17=50,2,IF(Sheet1!M17=100,3,IF(Sheet1!M17=150,4,IF(Sheet1!M17=200,5)))),"")</f>
        <v/>
      </c>
      <c r="J41" s="85" t="str">
        <f>IF(C41&lt;&gt;"",J2,"")</f>
        <v/>
      </c>
    </row>
    <row r="42" spans="1:10" x14ac:dyDescent="0.25">
      <c r="A42" s="79" t="str">
        <f>IF(C42&lt;&gt;"",A2,"")</f>
        <v/>
      </c>
      <c r="B42" s="79" t="str">
        <f>IF(C42&lt;&gt;"",B2,"")</f>
        <v/>
      </c>
      <c r="C42" s="79" t="str">
        <f>IF(Sheet3!B19&lt;&gt;"",Sheet3!B19,"")</f>
        <v/>
      </c>
      <c r="D42" s="79" t="str">
        <f>IF(C42&lt;&gt;"",D2,"")</f>
        <v/>
      </c>
      <c r="E42" s="81" t="str">
        <f>IF(C42&lt;&gt;"",IF(Sheet3!D19="ABS",0,Sheet3!D19),"")</f>
        <v/>
      </c>
      <c r="F42" s="81" t="str">
        <f>IF(C42&lt;&gt;"",Sheet3!F19,"")</f>
        <v/>
      </c>
      <c r="G42" s="81" t="str">
        <f>IF(C42&lt;&gt;"",Sheet3!H19,"")</f>
        <v/>
      </c>
      <c r="H42" s="81" t="str">
        <f>IF(C42&lt;&gt;"",Sheet3!J19,"")</f>
        <v/>
      </c>
      <c r="I42" s="83" t="str">
        <f>IF(C2&lt;&gt;"",IF(Sheet1!M17=50,2,IF(Sheet1!M17=100,3,IF(Sheet1!M17=150,4,IF(Sheet1!M17=200,5)))),"")</f>
        <v/>
      </c>
      <c r="J42" s="85" t="str">
        <f>IF(C42&lt;&gt;"",J2,"")</f>
        <v/>
      </c>
    </row>
    <row r="43" spans="1:10" x14ac:dyDescent="0.25">
      <c r="A43" s="82" t="str">
        <f>IF(C43&lt;&gt;"",A2,"")</f>
        <v/>
      </c>
      <c r="B43" s="82" t="str">
        <f>IF(C43&lt;&gt;"",B2,"")</f>
        <v/>
      </c>
      <c r="C43" s="82" t="str">
        <f>IF(Sheet3!B20&lt;&gt;"",Sheet3!B20,"")</f>
        <v/>
      </c>
      <c r="D43" s="82" t="str">
        <f>IF(C43&lt;&gt;"",D2,"")</f>
        <v/>
      </c>
      <c r="E43" s="80" t="str">
        <f>IF(C43&lt;&gt;"",IF(Sheet3!D20="ABS",0,Sheet3!D20),"")</f>
        <v/>
      </c>
      <c r="F43" s="80" t="str">
        <f>IF(C43&lt;&gt;"",Sheet3!F20,"")</f>
        <v/>
      </c>
      <c r="G43" s="80" t="str">
        <f>IF(C43&lt;&gt;"",Sheet3!H20,"")</f>
        <v/>
      </c>
      <c r="H43" s="80" t="str">
        <f>IF(C43&lt;&gt;"",Sheet3!J20,"")</f>
        <v/>
      </c>
      <c r="I43" s="83" t="str">
        <f>IF(C2&lt;&gt;"",IF(Sheet1!M17=50,2,IF(Sheet1!M17=100,3,IF(Sheet1!M17=150,4,IF(Sheet1!M17=200,5)))),"")</f>
        <v/>
      </c>
      <c r="J43" s="85" t="str">
        <f>IF(C43&lt;&gt;"",J2,"")</f>
        <v/>
      </c>
    </row>
    <row r="44" spans="1:10" x14ac:dyDescent="0.25">
      <c r="A44" s="82" t="str">
        <f>IF(C44&lt;&gt;"",A2,"")</f>
        <v/>
      </c>
      <c r="B44" s="82" t="str">
        <f>IF(C44&lt;&gt;"",B2,"")</f>
        <v/>
      </c>
      <c r="C44" s="82" t="str">
        <f>IF(Sheet3!B21&lt;&gt;"",Sheet3!B21,"")</f>
        <v/>
      </c>
      <c r="D44" s="82" t="str">
        <f>IF(C44&lt;&gt;"",D2,"")</f>
        <v/>
      </c>
      <c r="E44" s="80" t="str">
        <f>IF(C44&lt;&gt;"",IF(Sheet3!D21="ABS",0,Sheet3!D21),"")</f>
        <v/>
      </c>
      <c r="F44" s="80" t="str">
        <f>IF(C44&lt;&gt;"",Sheet3!F21,"")</f>
        <v/>
      </c>
      <c r="G44" s="80" t="str">
        <f>IF(C44&lt;&gt;"",Sheet3!H21,"")</f>
        <v/>
      </c>
      <c r="H44" s="80" t="str">
        <f>IF(C44&lt;&gt;"",Sheet3!J21,"")</f>
        <v/>
      </c>
      <c r="I44" s="83" t="str">
        <f>IF(C2&lt;&gt;"",IF(Sheet1!M17=50,2,IF(Sheet1!M17=100,3,IF(Sheet1!M17=150,4,IF(Sheet1!M17=200,5)))),"")</f>
        <v/>
      </c>
      <c r="J44" s="85" t="str">
        <f>IF(C44&lt;&gt;"",J2,"")</f>
        <v/>
      </c>
    </row>
    <row r="45" spans="1:10" x14ac:dyDescent="0.25">
      <c r="A45" s="82" t="str">
        <f>IF(C45&lt;&gt;"",A2,"")</f>
        <v/>
      </c>
      <c r="B45" s="82" t="str">
        <f>IF(C45&lt;&gt;"",B2,"")</f>
        <v/>
      </c>
      <c r="C45" s="82" t="str">
        <f>IF(Sheet3!B22&lt;&gt;"",Sheet3!B22,"")</f>
        <v/>
      </c>
      <c r="D45" s="82" t="str">
        <f>IF(C45&lt;&gt;"",D2,"")</f>
        <v/>
      </c>
      <c r="E45" s="80" t="str">
        <f>IF(C45&lt;&gt;"",IF(Sheet3!D22="ABS",0,Sheet3!D22),"")</f>
        <v/>
      </c>
      <c r="F45" s="80" t="str">
        <f>IF(C45&lt;&gt;"",Sheet3!F22,"")</f>
        <v/>
      </c>
      <c r="G45" s="80" t="str">
        <f>IF(C45&lt;&gt;"",Sheet3!H22,"")</f>
        <v/>
      </c>
      <c r="H45" s="80" t="str">
        <f>IF(C45&lt;&gt;"",Sheet3!J22,"")</f>
        <v/>
      </c>
      <c r="I45" s="83" t="str">
        <f>IF(C2&lt;&gt;"",IF(Sheet1!M17=50,2,IF(Sheet1!M17=100,3,IF(Sheet1!M17=150,4,IF(Sheet1!M17=200,5)))),"")</f>
        <v/>
      </c>
      <c r="J45" s="85" t="str">
        <f>IF(C45&lt;&gt;"",J2,"")</f>
        <v/>
      </c>
    </row>
    <row r="46" spans="1:10" x14ac:dyDescent="0.25">
      <c r="A46" s="82" t="str">
        <f>IF(C46&lt;&gt;"",A2,"")</f>
        <v/>
      </c>
      <c r="B46" s="82" t="str">
        <f>IF(C46&lt;&gt;"",B2,"")</f>
        <v/>
      </c>
      <c r="C46" s="82" t="str">
        <f>IF(Sheet3!B23&lt;&gt;"",Sheet3!B23,"")</f>
        <v/>
      </c>
      <c r="D46" s="82" t="str">
        <f>IF(C46&lt;&gt;"",D2,"")</f>
        <v/>
      </c>
      <c r="E46" s="80" t="str">
        <f>IF(C46&lt;&gt;"",IF(Sheet3!D23="ABS",0,Sheet3!D23),"")</f>
        <v/>
      </c>
      <c r="F46" s="80" t="str">
        <f>IF(C46&lt;&gt;"",Sheet3!F23,"")</f>
        <v/>
      </c>
      <c r="G46" s="80" t="str">
        <f>IF(C46&lt;&gt;"",Sheet3!H23,"")</f>
        <v/>
      </c>
      <c r="H46" s="80" t="str">
        <f>IF(C46&lt;&gt;"",Sheet3!J23,"")</f>
        <v/>
      </c>
      <c r="I46" s="83" t="str">
        <f>IF(C2&lt;&gt;"",IF(Sheet1!M17=50,2,IF(Sheet1!M17=100,3,IF(Sheet1!M17=150,4,IF(Sheet1!M17=200,5)))),"")</f>
        <v/>
      </c>
      <c r="J46" s="85" t="str">
        <f>IF(C46&lt;&gt;"",J2,"")</f>
        <v/>
      </c>
    </row>
    <row r="47" spans="1:10" x14ac:dyDescent="0.25">
      <c r="A47" s="82" t="str">
        <f>IF(C47&lt;&gt;"",A2,"")</f>
        <v/>
      </c>
      <c r="B47" s="82" t="str">
        <f>IF(C47&lt;&gt;"",B2,"")</f>
        <v/>
      </c>
      <c r="C47" s="82" t="str">
        <f>IF(Sheet3!B24&lt;&gt;"",Sheet3!B24,"")</f>
        <v/>
      </c>
      <c r="D47" s="82" t="str">
        <f>IF(C47&lt;&gt;"",D2,"")</f>
        <v/>
      </c>
      <c r="E47" s="80" t="str">
        <f>IF(C47&lt;&gt;"",IF(Sheet3!D24="ABS",0,Sheet3!D24),"")</f>
        <v/>
      </c>
      <c r="F47" s="80" t="str">
        <f>IF(C47&lt;&gt;"",Sheet3!F24,"")</f>
        <v/>
      </c>
      <c r="G47" s="80" t="str">
        <f>IF(C47&lt;&gt;"",Sheet3!H24,"")</f>
        <v/>
      </c>
      <c r="H47" s="80" t="str">
        <f>IF(C47&lt;&gt;"",Sheet3!J24,"")</f>
        <v/>
      </c>
      <c r="I47" s="83" t="str">
        <f>IF(C2&lt;&gt;"",IF(Sheet1!M17=50,2,IF(Sheet1!M17=100,3,IF(Sheet1!M17=150,4,IF(Sheet1!M17=200,5)))),"")</f>
        <v/>
      </c>
      <c r="J47" s="85" t="str">
        <f>IF(C47&lt;&gt;"",J2,"")</f>
        <v/>
      </c>
    </row>
    <row r="48" spans="1:10" x14ac:dyDescent="0.25">
      <c r="A48" s="82" t="str">
        <f>IF(C48&lt;&gt;"",A2,"")</f>
        <v/>
      </c>
      <c r="B48" s="82" t="str">
        <f>IF(C48&lt;&gt;"",B2,"")</f>
        <v/>
      </c>
      <c r="C48" s="82" t="str">
        <f>IF(Sheet3!B25&lt;&gt;"",Sheet3!B25,"")</f>
        <v/>
      </c>
      <c r="D48" s="82" t="str">
        <f>IF(C48&lt;&gt;"",D2,"")</f>
        <v/>
      </c>
      <c r="E48" s="80" t="str">
        <f>IF(C48&lt;&gt;"",IF(Sheet3!D25="ABS",0,Sheet3!D25),"")</f>
        <v/>
      </c>
      <c r="F48" s="80" t="str">
        <f>IF(C48&lt;&gt;"",Sheet3!F25,"")</f>
        <v/>
      </c>
      <c r="G48" s="80" t="str">
        <f>IF(C48&lt;&gt;"",Sheet3!H25,"")</f>
        <v/>
      </c>
      <c r="H48" s="80" t="str">
        <f>IF(C48&lt;&gt;"",Sheet3!J25,"")</f>
        <v/>
      </c>
      <c r="I48" s="83" t="str">
        <f>IF(C2&lt;&gt;"",IF(Sheet1!M17=50,2,IF(Sheet1!M17=100,3,IF(Sheet1!M17=150,4,IF(Sheet1!M17=200,5)))),"")</f>
        <v/>
      </c>
      <c r="J48" s="85" t="str">
        <f>IF(C48&lt;&gt;"",J2,"")</f>
        <v/>
      </c>
    </row>
    <row r="49" spans="1:10" x14ac:dyDescent="0.25">
      <c r="A49" s="82" t="str">
        <f>IF(C49&lt;&gt;"",A2,"")</f>
        <v/>
      </c>
      <c r="B49" s="82" t="str">
        <f>IF(C49&lt;&gt;"",B2,"")</f>
        <v/>
      </c>
      <c r="C49" s="82" t="str">
        <f>IF(Sheet3!B26&lt;&gt;"",Sheet3!B26,"")</f>
        <v/>
      </c>
      <c r="D49" s="82" t="str">
        <f>IF(C49&lt;&gt;"",D2,"")</f>
        <v/>
      </c>
      <c r="E49" s="80" t="str">
        <f>IF(C49&lt;&gt;"",IF(Sheet3!D26="ABS",0,Sheet3!D26),"")</f>
        <v/>
      </c>
      <c r="F49" s="80" t="str">
        <f>IF(C49&lt;&gt;"",Sheet3!F26,"")</f>
        <v/>
      </c>
      <c r="G49" s="80" t="str">
        <f>IF(C49&lt;&gt;"",Sheet3!H26,"")</f>
        <v/>
      </c>
      <c r="H49" s="80" t="str">
        <f>IF(C49&lt;&gt;"",Sheet3!J26,"")</f>
        <v/>
      </c>
      <c r="I49" s="83" t="str">
        <f>IF(C2&lt;&gt;"",IF(Sheet1!M17=50,2,IF(Sheet1!M17=100,3,IF(Sheet1!M17=150,4,IF(Sheet1!M17=200,5)))),"")</f>
        <v/>
      </c>
      <c r="J49" s="85" t="str">
        <f>IF(C49&lt;&gt;"",J2,"")</f>
        <v/>
      </c>
    </row>
    <row r="50" spans="1:10" x14ac:dyDescent="0.25">
      <c r="A50" s="82" t="str">
        <f>IF(C50&lt;&gt;"",A2,"")</f>
        <v/>
      </c>
      <c r="B50" s="82" t="str">
        <f>IF(C50&lt;&gt;"",B2,"")</f>
        <v/>
      </c>
      <c r="C50" s="82" t="str">
        <f>IF(Sheet3!B27&lt;&gt;"",Sheet3!B27,"")</f>
        <v/>
      </c>
      <c r="D50" s="82" t="str">
        <f>IF(C50&lt;&gt;"",D2,"")</f>
        <v/>
      </c>
      <c r="E50" s="80" t="str">
        <f>IF(C50&lt;&gt;"",IF(Sheet3!D27="ABS",0,Sheet3!D27),"")</f>
        <v/>
      </c>
      <c r="F50" s="80" t="str">
        <f>IF(C50&lt;&gt;"",Sheet3!F27,"")</f>
        <v/>
      </c>
      <c r="G50" s="80" t="str">
        <f>IF(C50&lt;&gt;"",Sheet3!H27,"")</f>
        <v/>
      </c>
      <c r="H50" s="80" t="str">
        <f>IF(C50&lt;&gt;"",Sheet3!J27,"")</f>
        <v/>
      </c>
      <c r="I50" s="83" t="str">
        <f>IF(C2&lt;&gt;"",IF(Sheet1!M17=50,2,IF(Sheet1!M17=100,3,IF(Sheet1!M17=150,4,IF(Sheet1!M17=200,5)))),"")</f>
        <v/>
      </c>
      <c r="J50" s="85" t="str">
        <f>IF(C50&lt;&gt;"",J2,"")</f>
        <v/>
      </c>
    </row>
    <row r="51" spans="1:10" x14ac:dyDescent="0.25">
      <c r="A51" s="82" t="str">
        <f>IF(C51&lt;&gt;"",A2,"")</f>
        <v/>
      </c>
      <c r="B51" s="82" t="str">
        <f>IF(C51&lt;&gt;"",B2,"")</f>
        <v/>
      </c>
      <c r="C51" s="82" t="str">
        <f>IF(Sheet3!B28&lt;&gt;"",Sheet3!B28,"")</f>
        <v/>
      </c>
      <c r="D51" s="82" t="str">
        <f>IF(C51&lt;&gt;"",D2,"")</f>
        <v/>
      </c>
      <c r="E51" s="80" t="str">
        <f>IF(C51&lt;&gt;"",IF(Sheet3!D28="ABS",0,Sheet3!D28),"")</f>
        <v/>
      </c>
      <c r="F51" s="80" t="str">
        <f>IF(C51&lt;&gt;"",Sheet3!F28,"")</f>
        <v/>
      </c>
      <c r="G51" s="80" t="str">
        <f>IF(C51&lt;&gt;"",Sheet3!H28,"")</f>
        <v/>
      </c>
      <c r="H51" s="80" t="str">
        <f>IF(C51&lt;&gt;"",Sheet3!J28,"")</f>
        <v/>
      </c>
      <c r="I51" s="83" t="str">
        <f>IF(C2&lt;&gt;"",IF(Sheet1!M17=50,2,IF(Sheet1!M17=100,3,IF(Sheet1!M17=150,4,IF(Sheet1!M17=200,5)))),"")</f>
        <v/>
      </c>
      <c r="J51" s="85" t="str">
        <f>IF(C51&lt;&gt;"",J2,"")</f>
        <v/>
      </c>
    </row>
    <row r="52" spans="1:10" x14ac:dyDescent="0.25">
      <c r="A52" s="82" t="str">
        <f>IF(C52&lt;&gt;"",A2,"")</f>
        <v/>
      </c>
      <c r="B52" s="82" t="str">
        <f>IF(C52&lt;&gt;"",B2,"")</f>
        <v/>
      </c>
      <c r="C52" s="82" t="str">
        <f>IF(Sheet3!B29&lt;&gt;"",Sheet3!B29,"")</f>
        <v/>
      </c>
      <c r="D52" s="82" t="str">
        <f>IF(C52&lt;&gt;"",D2,"")</f>
        <v/>
      </c>
      <c r="E52" s="80" t="str">
        <f>IF(C52&lt;&gt;"",IF(Sheet3!D29="ABS",0,Sheet3!D29),"")</f>
        <v/>
      </c>
      <c r="F52" s="80" t="str">
        <f>IF(C52&lt;&gt;"",Sheet3!F29,"")</f>
        <v/>
      </c>
      <c r="G52" s="80" t="str">
        <f>IF(C52&lt;&gt;"",Sheet3!H29,"")</f>
        <v/>
      </c>
      <c r="H52" s="80" t="str">
        <f>IF(C52&lt;&gt;"",Sheet3!J29,"")</f>
        <v/>
      </c>
      <c r="I52" s="83" t="str">
        <f>IF(C2&lt;&gt;"",IF(Sheet1!M17=50,2,IF(Sheet1!M17=100,3,IF(Sheet1!M17=150,4,IF(Sheet1!M17=200,5)))),"")</f>
        <v/>
      </c>
      <c r="J52" s="85" t="str">
        <f>IF(C52&lt;&gt;"",J2,"")</f>
        <v/>
      </c>
    </row>
    <row r="53" spans="1:10" x14ac:dyDescent="0.25">
      <c r="A53" s="82" t="str">
        <f>IF(C53&lt;&gt;"",A2,"")</f>
        <v/>
      </c>
      <c r="B53" s="82" t="str">
        <f>IF(C53&lt;&gt;"",B2,"")</f>
        <v/>
      </c>
      <c r="C53" s="82" t="str">
        <f>IF(Sheet3!B30&lt;&gt;"",Sheet3!B30,"")</f>
        <v/>
      </c>
      <c r="D53" s="82" t="str">
        <f>IF(C53&lt;&gt;"",D2,"")</f>
        <v/>
      </c>
      <c r="E53" s="80" t="str">
        <f>IF(C53&lt;&gt;"",IF(Sheet3!D30="ABS",0,Sheet3!D30),"")</f>
        <v/>
      </c>
      <c r="F53" s="80" t="str">
        <f>IF(C53&lt;&gt;"",Sheet3!F30,"")</f>
        <v/>
      </c>
      <c r="G53" s="80" t="str">
        <f>IF(C53&lt;&gt;"",Sheet3!H30,"")</f>
        <v/>
      </c>
      <c r="H53" s="80" t="str">
        <f>IF(C53&lt;&gt;"",Sheet3!J30,"")</f>
        <v/>
      </c>
      <c r="I53" s="83" t="str">
        <f>IF(C2&lt;&gt;"",IF(Sheet1!M17=50,2,IF(Sheet1!M17=100,3,IF(Sheet1!M17=150,4,IF(Sheet1!M17=200,5)))),"")</f>
        <v/>
      </c>
      <c r="J53" s="85" t="str">
        <f>IF(C53&lt;&gt;"",J2,"")</f>
        <v/>
      </c>
    </row>
    <row r="54" spans="1:10" x14ac:dyDescent="0.25">
      <c r="A54" s="82" t="str">
        <f>IF(C54&lt;&gt;"",A2,"")</f>
        <v/>
      </c>
      <c r="B54" s="82" t="str">
        <f>IF(C54&lt;&gt;"",B2,"")</f>
        <v/>
      </c>
      <c r="C54" s="82" t="str">
        <f>IF(Sheet3!B31&lt;&gt;"",Sheet3!B31,"")</f>
        <v/>
      </c>
      <c r="D54" s="82" t="str">
        <f>IF(C54&lt;&gt;"",D2,"")</f>
        <v/>
      </c>
      <c r="E54" s="80" t="str">
        <f>IF(C54&lt;&gt;"",IF(Sheet3!D31="ABS",0,Sheet3!D31),"")</f>
        <v/>
      </c>
      <c r="F54" s="80" t="str">
        <f>IF(C54&lt;&gt;"",Sheet3!F31,"")</f>
        <v/>
      </c>
      <c r="G54" s="80" t="str">
        <f>IF(C54&lt;&gt;"",Sheet3!H31,"")</f>
        <v/>
      </c>
      <c r="H54" s="80" t="str">
        <f>IF(C54&lt;&gt;"",Sheet3!J31,"")</f>
        <v/>
      </c>
      <c r="I54" s="83" t="str">
        <f>IF(C2&lt;&gt;"",IF(Sheet1!M17=50,2,IF(Sheet1!M17=100,3,IF(Sheet1!M17=150,4,IF(Sheet1!M17=200,5)))),"")</f>
        <v/>
      </c>
      <c r="J54" s="85" t="str">
        <f>IF(C54&lt;&gt;"",J2,"")</f>
        <v/>
      </c>
    </row>
    <row r="55" spans="1:10" x14ac:dyDescent="0.25">
      <c r="A55" s="82" t="str">
        <f>IF(C55&lt;&gt;"",A2,"")</f>
        <v/>
      </c>
      <c r="B55" s="82" t="str">
        <f>IF(C55&lt;&gt;"",B2,"")</f>
        <v/>
      </c>
      <c r="C55" s="82" t="str">
        <f>IF(Sheet3!B32&lt;&gt;"",Sheet3!B32,"")</f>
        <v/>
      </c>
      <c r="D55" s="82" t="str">
        <f>IF(C55&lt;&gt;"",D2,"")</f>
        <v/>
      </c>
      <c r="E55" s="80" t="str">
        <f>IF(C55&lt;&gt;"",IF(Sheet3!D32="ABS",0,Sheet3!D32),"")</f>
        <v/>
      </c>
      <c r="F55" s="80" t="str">
        <f>IF(C55&lt;&gt;"",Sheet3!F32,"")</f>
        <v/>
      </c>
      <c r="G55" s="80" t="str">
        <f>IF(C55&lt;&gt;"",Sheet3!H32,"")</f>
        <v/>
      </c>
      <c r="H55" s="80" t="str">
        <f>IF(C55&lt;&gt;"",Sheet3!J32,"")</f>
        <v/>
      </c>
      <c r="I55" s="83" t="str">
        <f>IF(C2&lt;&gt;"",IF(Sheet1!M17=50,2,IF(Sheet1!M17=100,3,IF(Sheet1!M17=150,4,IF(Sheet1!M17=200,5)))),"")</f>
        <v/>
      </c>
      <c r="J55" s="85" t="str">
        <f>IF(C55&lt;&gt;"",J2,"")</f>
        <v/>
      </c>
    </row>
    <row r="56" spans="1:10" x14ac:dyDescent="0.25">
      <c r="A56" s="82" t="str">
        <f>IF(C56&lt;&gt;"",A2,"")</f>
        <v/>
      </c>
      <c r="B56" s="82" t="str">
        <f>IF(C56&lt;&gt;"",B2,"")</f>
        <v/>
      </c>
      <c r="C56" s="82" t="str">
        <f>IF(Sheet3!B33&lt;&gt;"",Sheet3!B33,"")</f>
        <v/>
      </c>
      <c r="D56" s="82" t="str">
        <f>IF(C56&lt;&gt;"",D2,"")</f>
        <v/>
      </c>
      <c r="E56" s="80" t="str">
        <f>IF(C56&lt;&gt;"",IF(Sheet3!D33="ABS",0,Sheet3!D33),"")</f>
        <v/>
      </c>
      <c r="F56" s="80" t="str">
        <f>IF(C56&lt;&gt;"",Sheet3!F33,"")</f>
        <v/>
      </c>
      <c r="G56" s="80" t="str">
        <f>IF(C56&lt;&gt;"",Sheet3!H33,"")</f>
        <v/>
      </c>
      <c r="H56" s="80" t="str">
        <f>IF(C56&lt;&gt;"",Sheet3!J33,"")</f>
        <v/>
      </c>
      <c r="I56" s="83" t="str">
        <f>IF(C2&lt;&gt;"",IF(Sheet1!M17=50,2,IF(Sheet1!M17=100,3,IF(Sheet1!M17=150,4,IF(Sheet1!M17=200,5)))),"")</f>
        <v/>
      </c>
      <c r="J56" s="85" t="str">
        <f>IF(C56&lt;&gt;"",J2,"")</f>
        <v/>
      </c>
    </row>
    <row r="57" spans="1:10" x14ac:dyDescent="0.25">
      <c r="A57" s="82" t="str">
        <f>IF(C57&lt;&gt;"",A2,"")</f>
        <v/>
      </c>
      <c r="B57" s="82" t="str">
        <f>IF(C57&lt;&gt;"",B2,"")</f>
        <v/>
      </c>
      <c r="C57" s="82" t="str">
        <f>IF(Sheet3!B34&lt;&gt;"",Sheet3!B34,"")</f>
        <v/>
      </c>
      <c r="D57" s="82" t="str">
        <f>IF(C57&lt;&gt;"",D2,"")</f>
        <v/>
      </c>
      <c r="E57" s="80" t="str">
        <f>IF(C57&lt;&gt;"",IF(Sheet3!D34="ABS",0,Sheet3!D34),"")</f>
        <v/>
      </c>
      <c r="F57" s="80" t="str">
        <f>IF(C57&lt;&gt;"",Sheet3!F34,"")</f>
        <v/>
      </c>
      <c r="G57" s="80" t="str">
        <f>IF(C57&lt;&gt;"",Sheet3!H34,"")</f>
        <v/>
      </c>
      <c r="H57" s="80" t="str">
        <f>IF(C57&lt;&gt;"",Sheet3!J34,"")</f>
        <v/>
      </c>
      <c r="I57" s="83" t="str">
        <f>IF(C2&lt;&gt;"",IF(Sheet1!M17=50,2,IF(Sheet1!M17=100,3,IF(Sheet1!M17=150,4,IF(Sheet1!M17=200,5)))),"")</f>
        <v/>
      </c>
      <c r="J57" s="85" t="str">
        <f>IF(C57&lt;&gt;"",J2,"")</f>
        <v/>
      </c>
    </row>
    <row r="58" spans="1:10" x14ac:dyDescent="0.25">
      <c r="A58" s="82" t="str">
        <f>IF(C58&lt;&gt;"",A2,"")</f>
        <v/>
      </c>
      <c r="B58" s="82" t="str">
        <f>IF(C58&lt;&gt;"",B2,"")</f>
        <v/>
      </c>
      <c r="C58" s="82" t="str">
        <f>IF(Sheet3!B35&lt;&gt;"",Sheet3!B35,"")</f>
        <v/>
      </c>
      <c r="D58" s="82" t="str">
        <f>IF(C58&lt;&gt;"",D2,"")</f>
        <v/>
      </c>
      <c r="E58" s="80" t="str">
        <f>IF(C58&lt;&gt;"",IF(Sheet3!D35="ABS",0,Sheet3!D35),"")</f>
        <v/>
      </c>
      <c r="F58" s="80" t="str">
        <f>IF(C58&lt;&gt;"",Sheet3!F35,"")</f>
        <v/>
      </c>
      <c r="G58" s="80" t="str">
        <f>IF(C58&lt;&gt;"",Sheet3!H35,"")</f>
        <v/>
      </c>
      <c r="H58" s="80" t="str">
        <f>IF(C58&lt;&gt;"",Sheet3!J35,"")</f>
        <v/>
      </c>
      <c r="I58" s="83" t="str">
        <f>IF(C2&lt;&gt;"",IF(Sheet1!M17=50,2,IF(Sheet1!M17=100,3,IF(Sheet1!M17=150,4,IF(Sheet1!M17=200,5)))),"")</f>
        <v/>
      </c>
      <c r="J58" s="85" t="str">
        <f>IF(C58&lt;&gt;"",J2,"")</f>
        <v/>
      </c>
    </row>
    <row r="59" spans="1:10" x14ac:dyDescent="0.25">
      <c r="A59" s="82" t="str">
        <f>IF(C59&lt;&gt;"",A2,"")</f>
        <v/>
      </c>
      <c r="B59" s="82" t="str">
        <f>IF(C59&lt;&gt;"",B2,"")</f>
        <v/>
      </c>
      <c r="C59" s="82" t="str">
        <f>IF(Sheet3!B36&lt;&gt;"",Sheet3!B36,"")</f>
        <v/>
      </c>
      <c r="D59" s="82" t="str">
        <f>IF(C59&lt;&gt;"",D2,"")</f>
        <v/>
      </c>
      <c r="E59" s="80" t="str">
        <f>IF(C59&lt;&gt;"",IF(Sheet3!D36="ABS",0,Sheet3!D36),"")</f>
        <v/>
      </c>
      <c r="F59" s="80" t="str">
        <f>IF(C59&lt;&gt;"",Sheet3!F36,"")</f>
        <v/>
      </c>
      <c r="G59" s="80" t="str">
        <f>IF(C59&lt;&gt;"",Sheet3!H36,"")</f>
        <v/>
      </c>
      <c r="H59" s="80" t="str">
        <f>IF(C59&lt;&gt;"",Sheet3!J36,"")</f>
        <v/>
      </c>
      <c r="I59" s="83" t="str">
        <f>IF(C2&lt;&gt;"",IF(Sheet1!M17=50,2,IF(Sheet1!M17=100,3,IF(Sheet1!M17=150,4,IF(Sheet1!M17=200,5)))),"")</f>
        <v/>
      </c>
      <c r="J59" s="85" t="str">
        <f>IF(C59&lt;&gt;"",J2,"")</f>
        <v/>
      </c>
    </row>
    <row r="60" spans="1:10" x14ac:dyDescent="0.25">
      <c r="A60" s="82" t="str">
        <f>IF(C60&lt;&gt;"",A2,"")</f>
        <v/>
      </c>
      <c r="B60" s="82" t="str">
        <f>IF(C60&lt;&gt;"",B2,"")</f>
        <v/>
      </c>
      <c r="C60" s="82" t="str">
        <f>IF(Sheet3!B37&lt;&gt;"",Sheet3!B37,"")</f>
        <v/>
      </c>
      <c r="D60" s="82" t="str">
        <f>IF(C60&lt;&gt;"",D2,"")</f>
        <v/>
      </c>
      <c r="E60" s="80" t="str">
        <f>IF(C60&lt;&gt;"",IF(Sheet3!D37="ABS",0,Sheet3!D37),"")</f>
        <v/>
      </c>
      <c r="F60" s="80" t="str">
        <f>IF(C60&lt;&gt;"",Sheet3!F37,"")</f>
        <v/>
      </c>
      <c r="G60" s="80" t="str">
        <f>IF(C60&lt;&gt;"",Sheet3!H37,"")</f>
        <v/>
      </c>
      <c r="H60" s="80" t="str">
        <f>IF(C60&lt;&gt;"",Sheet3!J37,"")</f>
        <v/>
      </c>
      <c r="I60" s="83" t="str">
        <f>IF(C2&lt;&gt;"",IF(Sheet1!M17=50,2,IF(Sheet1!M17=100,3,IF(Sheet1!M17=150,4,IF(Sheet1!M17=200,5)))),"")</f>
        <v/>
      </c>
      <c r="J60" s="85" t="str">
        <f>IF(C60&lt;&gt;"",J2,"")</f>
        <v/>
      </c>
    </row>
    <row r="61" spans="1:10" x14ac:dyDescent="0.25">
      <c r="A61" s="82" t="str">
        <f>IF(C61&lt;&gt;"",A2,"")</f>
        <v/>
      </c>
      <c r="B61" s="82" t="str">
        <f>IF(C61&lt;&gt;"",B2,"")</f>
        <v/>
      </c>
      <c r="C61" s="82" t="str">
        <f>IF(Sheet3!B38&lt;&gt;"",Sheet3!B38,"")</f>
        <v/>
      </c>
      <c r="D61" s="82" t="str">
        <f>IF(C61&lt;&gt;"",D2,"")</f>
        <v/>
      </c>
      <c r="E61" s="80" t="str">
        <f>IF(C61&lt;&gt;"",IF(Sheet3!D38="ABS",0,Sheet3!D38),"")</f>
        <v/>
      </c>
      <c r="F61" s="80" t="str">
        <f>IF(C61&lt;&gt;"",Sheet3!F38,"")</f>
        <v/>
      </c>
      <c r="G61" s="80" t="str">
        <f>IF(C61&lt;&gt;"",Sheet3!H38,"")</f>
        <v/>
      </c>
      <c r="H61" s="80" t="str">
        <f>IF(C61&lt;&gt;"",Sheet3!J38,"")</f>
        <v/>
      </c>
      <c r="I61" s="83" t="str">
        <f>IF(C2&lt;&gt;"",IF(Sheet1!M17=50,2,IF(Sheet1!M17=100,3,IF(Sheet1!M17=150,4,IF(Sheet1!M17=200,5)))),"")</f>
        <v/>
      </c>
      <c r="J61" s="85" t="str">
        <f>IF(C61&lt;&gt;"",J2,"")</f>
        <v/>
      </c>
    </row>
    <row r="62" spans="1:10" x14ac:dyDescent="0.25">
      <c r="A62" s="79" t="str">
        <f>IF(C62&lt;&gt;"",A2,"")</f>
        <v/>
      </c>
      <c r="B62" s="79" t="str">
        <f>IF(C62&lt;&gt;"",B2,"")</f>
        <v/>
      </c>
      <c r="C62" s="79" t="str">
        <f>IF(Sheet4!B19&lt;&gt;"",Sheet4!B19,"")</f>
        <v/>
      </c>
      <c r="D62" s="79" t="str">
        <f>IF(C62&lt;&gt;"",D2,"")</f>
        <v/>
      </c>
      <c r="E62" s="81" t="str">
        <f>IF(C62&lt;&gt;"",IF(Sheet4!D19="ABS",0,Sheet4!D19),"")</f>
        <v/>
      </c>
      <c r="F62" s="81" t="str">
        <f>IF(C62&lt;&gt;"",Sheet4!F19,"")</f>
        <v/>
      </c>
      <c r="G62" s="81" t="str">
        <f>IF(C62&lt;&gt;"",Sheet4!H19,"")</f>
        <v/>
      </c>
      <c r="H62" s="81" t="str">
        <f>IF(C62&lt;&gt;"",Sheet4!J19,"")</f>
        <v/>
      </c>
      <c r="I62" s="83" t="str">
        <f>IF(C2&lt;&gt;"",IF(Sheet1!M17=50,2,IF(Sheet1!M17=100,3,IF(Sheet1!M17=150,4,IF(Sheet1!M17=200,5)))),"")</f>
        <v/>
      </c>
      <c r="J62" s="85" t="str">
        <f>IF(C62&lt;&gt;"",J2,"")</f>
        <v/>
      </c>
    </row>
    <row r="63" spans="1:10" x14ac:dyDescent="0.25">
      <c r="A63" s="82" t="str">
        <f>IF(C63&lt;&gt;"",A2,"")</f>
        <v/>
      </c>
      <c r="B63" s="82" t="str">
        <f>IF(C63&lt;&gt;"",B2,"")</f>
        <v/>
      </c>
      <c r="C63" s="82" t="str">
        <f>IF(Sheet4!B20&lt;&gt;"",Sheet4!B20,"")</f>
        <v/>
      </c>
      <c r="D63" s="82" t="str">
        <f>IF(C63&lt;&gt;"",D2,"")</f>
        <v/>
      </c>
      <c r="E63" s="80" t="str">
        <f>IF(C63&lt;&gt;"",IF(Sheet4!D20="ABS",0,Sheet4!D20),"")</f>
        <v/>
      </c>
      <c r="F63" s="80" t="str">
        <f>IF(C63&lt;&gt;"",Sheet4!F20,"")</f>
        <v/>
      </c>
      <c r="G63" s="80" t="str">
        <f>IF(C63&lt;&gt;"",Sheet4!H20,"")</f>
        <v/>
      </c>
      <c r="H63" s="80" t="str">
        <f>IF(C63&lt;&gt;"",Sheet4!J20,"")</f>
        <v/>
      </c>
      <c r="I63" s="83" t="str">
        <f>IF(C2&lt;&gt;"",IF(Sheet1!M17=50,2,IF(Sheet1!M17=100,3,IF(Sheet1!M17=150,4,IF(Sheet1!M17=200,5)))),"")</f>
        <v/>
      </c>
      <c r="J63" s="85" t="str">
        <f>IF(C63&lt;&gt;"",J2,"")</f>
        <v/>
      </c>
    </row>
    <row r="64" spans="1:10" x14ac:dyDescent="0.25">
      <c r="A64" s="82" t="str">
        <f>IF(C64&lt;&gt;"",A2,"")</f>
        <v/>
      </c>
      <c r="B64" s="82" t="str">
        <f>IF(C64&lt;&gt;"",B2,"")</f>
        <v/>
      </c>
      <c r="C64" s="82" t="str">
        <f>IF(Sheet4!B21&lt;&gt;"",Sheet4!B21,"")</f>
        <v/>
      </c>
      <c r="D64" s="82" t="str">
        <f>IF(C64&lt;&gt;"",D2,"")</f>
        <v/>
      </c>
      <c r="E64" s="80" t="str">
        <f>IF(C64&lt;&gt;"",IF(Sheet4!D21="ABS",0,Sheet4!D21),"")</f>
        <v/>
      </c>
      <c r="F64" s="80" t="str">
        <f>IF(C64&lt;&gt;"",Sheet4!F21,"")</f>
        <v/>
      </c>
      <c r="G64" s="80" t="str">
        <f>IF(C64&lt;&gt;"",Sheet4!H21,"")</f>
        <v/>
      </c>
      <c r="H64" s="80" t="str">
        <f>IF(C64&lt;&gt;"",Sheet4!J21,"")</f>
        <v/>
      </c>
      <c r="I64" s="83" t="str">
        <f>IF(C2&lt;&gt;"",IF(Sheet1!M17=50,2,IF(Sheet1!M17=100,3,IF(Sheet1!M17=150,4,IF(Sheet1!M17=200,5)))),"")</f>
        <v/>
      </c>
      <c r="J64" s="85" t="str">
        <f>IF(C64&lt;&gt;"",J2,"")</f>
        <v/>
      </c>
    </row>
    <row r="65" spans="1:10" x14ac:dyDescent="0.25">
      <c r="A65" s="82" t="str">
        <f>IF(C65&lt;&gt;"",A2,"")</f>
        <v/>
      </c>
      <c r="B65" s="82" t="str">
        <f>IF(C65&lt;&gt;"",B2,"")</f>
        <v/>
      </c>
      <c r="C65" s="82" t="str">
        <f>IF(Sheet4!B22&lt;&gt;"",Sheet4!B22,"")</f>
        <v/>
      </c>
      <c r="D65" s="82" t="str">
        <f>IF(C65&lt;&gt;"",D2,"")</f>
        <v/>
      </c>
      <c r="E65" s="80" t="str">
        <f>IF(C65&lt;&gt;"",IF(Sheet4!D22="ABS",0,Sheet4!D22),"")</f>
        <v/>
      </c>
      <c r="F65" s="80" t="str">
        <f>IF(C65&lt;&gt;"",Sheet4!F22,"")</f>
        <v/>
      </c>
      <c r="G65" s="80" t="str">
        <f>IF(C65&lt;&gt;"",Sheet4!H22,"")</f>
        <v/>
      </c>
      <c r="H65" s="80" t="str">
        <f>IF(C65&lt;&gt;"",Sheet4!J22,"")</f>
        <v/>
      </c>
      <c r="I65" s="83" t="str">
        <f>IF(C2&lt;&gt;"",IF(Sheet1!M17=50,2,IF(Sheet1!M17=100,3,IF(Sheet1!M17=150,4,IF(Sheet1!M17=200,5)))),"")</f>
        <v/>
      </c>
      <c r="J65" s="85" t="str">
        <f>IF(C65&lt;&gt;"",J2,"")</f>
        <v/>
      </c>
    </row>
    <row r="66" spans="1:10" x14ac:dyDescent="0.25">
      <c r="A66" s="82" t="str">
        <f>IF(C66&lt;&gt;"",A2,"")</f>
        <v/>
      </c>
      <c r="B66" s="82" t="str">
        <f>IF(C66&lt;&gt;"",B2,"")</f>
        <v/>
      </c>
      <c r="C66" s="82" t="str">
        <f>IF(Sheet4!B23&lt;&gt;"",Sheet4!B23,"")</f>
        <v/>
      </c>
      <c r="D66" s="82" t="str">
        <f>IF(C66&lt;&gt;"",D2,"")</f>
        <v/>
      </c>
      <c r="E66" s="80" t="str">
        <f>IF(C66&lt;&gt;"",IF(Sheet4!D23="ABS",0,Sheet4!D23),"")</f>
        <v/>
      </c>
      <c r="F66" s="80" t="str">
        <f>IF(C66&lt;&gt;"",Sheet4!F23,"")</f>
        <v/>
      </c>
      <c r="G66" s="80" t="str">
        <f>IF(C66&lt;&gt;"",Sheet4!H23,"")</f>
        <v/>
      </c>
      <c r="H66" s="80" t="str">
        <f>IF(C66&lt;&gt;"",Sheet4!J23,"")</f>
        <v/>
      </c>
      <c r="I66" s="83" t="str">
        <f>IF(C2&lt;&gt;"",IF(Sheet1!M17=50,2,IF(Sheet1!M17=100,3,IF(Sheet1!M17=150,4,IF(Sheet1!M17=200,5)))),"")</f>
        <v/>
      </c>
      <c r="J66" s="85" t="str">
        <f>IF(C66&lt;&gt;"",J2,"")</f>
        <v/>
      </c>
    </row>
    <row r="67" spans="1:10" x14ac:dyDescent="0.25">
      <c r="A67" s="82" t="str">
        <f>IF(C67&lt;&gt;"",A2,"")</f>
        <v/>
      </c>
      <c r="B67" s="82" t="str">
        <f>IF(C67&lt;&gt;"",B2,"")</f>
        <v/>
      </c>
      <c r="C67" s="82" t="str">
        <f>IF(Sheet4!B24&lt;&gt;"",Sheet4!B24,"")</f>
        <v/>
      </c>
      <c r="D67" s="82" t="str">
        <f>IF(C67&lt;&gt;"",D2,"")</f>
        <v/>
      </c>
      <c r="E67" s="80" t="str">
        <f>IF(C67&lt;&gt;"",IF(Sheet4!D24="ABS",0,Sheet4!D24),"")</f>
        <v/>
      </c>
      <c r="F67" s="80" t="str">
        <f>IF(C67&lt;&gt;"",Sheet4!F24,"")</f>
        <v/>
      </c>
      <c r="G67" s="80" t="str">
        <f>IF(C67&lt;&gt;"",Sheet4!H24,"")</f>
        <v/>
      </c>
      <c r="H67" s="80" t="str">
        <f>IF(C67&lt;&gt;"",Sheet4!J24,"")</f>
        <v/>
      </c>
      <c r="I67" s="83" t="str">
        <f>IF(C2&lt;&gt;"",IF(Sheet1!M17=50,2,IF(Sheet1!M17=100,3,IF(Sheet1!M17=150,4,IF(Sheet1!M17=200,5)))),"")</f>
        <v/>
      </c>
      <c r="J67" s="85" t="str">
        <f>IF(C67&lt;&gt;"",J2,"")</f>
        <v/>
      </c>
    </row>
    <row r="68" spans="1:10" x14ac:dyDescent="0.25">
      <c r="A68" s="82" t="str">
        <f>IF(C68&lt;&gt;"",A2,"")</f>
        <v/>
      </c>
      <c r="B68" s="82" t="str">
        <f>IF(C68&lt;&gt;"",B2,"")</f>
        <v/>
      </c>
      <c r="C68" s="82" t="str">
        <f>IF(Sheet4!B25&lt;&gt;"",Sheet4!B25,"")</f>
        <v/>
      </c>
      <c r="D68" s="82" t="str">
        <f>IF(C68&lt;&gt;"",D2,"")</f>
        <v/>
      </c>
      <c r="E68" s="80" t="str">
        <f>IF(C68&lt;&gt;"",IF(Sheet4!D25="ABS",0,Sheet4!D25),"")</f>
        <v/>
      </c>
      <c r="F68" s="80" t="str">
        <f>IF(C68&lt;&gt;"",Sheet4!F25,"")</f>
        <v/>
      </c>
      <c r="G68" s="80" t="str">
        <f>IF(C68&lt;&gt;"",Sheet4!H25,"")</f>
        <v/>
      </c>
      <c r="H68" s="80" t="str">
        <f>IF(C68&lt;&gt;"",Sheet4!J25,"")</f>
        <v/>
      </c>
      <c r="I68" s="83" t="str">
        <f>IF(C2&lt;&gt;"",IF(Sheet1!M17=50,2,IF(Sheet1!M17=100,3,IF(Sheet1!M17=150,4,IF(Sheet1!M17=200,5)))),"")</f>
        <v/>
      </c>
      <c r="J68" s="85" t="str">
        <f>IF(C68&lt;&gt;"",J2,"")</f>
        <v/>
      </c>
    </row>
    <row r="69" spans="1:10" x14ac:dyDescent="0.25">
      <c r="A69" s="82" t="str">
        <f>IF(C69&lt;&gt;"",A2,"")</f>
        <v/>
      </c>
      <c r="B69" s="82" t="str">
        <f>IF(C69&lt;&gt;"",B2,"")</f>
        <v/>
      </c>
      <c r="C69" s="82" t="str">
        <f>IF(Sheet4!B26&lt;&gt;"",Sheet4!B26,"")</f>
        <v/>
      </c>
      <c r="D69" s="82" t="str">
        <f>IF(C69&lt;&gt;"",D2,"")</f>
        <v/>
      </c>
      <c r="E69" s="80" t="str">
        <f>IF(C69&lt;&gt;"",IF(Sheet4!D26="ABS",0,Sheet4!D26),"")</f>
        <v/>
      </c>
      <c r="F69" s="80" t="str">
        <f>IF(C69&lt;&gt;"",Sheet4!F26,"")</f>
        <v/>
      </c>
      <c r="G69" s="80" t="str">
        <f>IF(C69&lt;&gt;"",Sheet4!H26,"")</f>
        <v/>
      </c>
      <c r="H69" s="80" t="str">
        <f>IF(C69&lt;&gt;"",Sheet4!J26,"")</f>
        <v/>
      </c>
      <c r="I69" s="83" t="str">
        <f>IF(C2&lt;&gt;"",IF(Sheet1!M17=50,2,IF(Sheet1!M17=100,3,IF(Sheet1!M17=150,4,IF(Sheet1!M17=200,5)))),"")</f>
        <v/>
      </c>
      <c r="J69" s="85" t="str">
        <f>IF(C69&lt;&gt;"",J2,"")</f>
        <v/>
      </c>
    </row>
    <row r="70" spans="1:10" x14ac:dyDescent="0.25">
      <c r="A70" s="82" t="str">
        <f>IF(C70&lt;&gt;"",A2,"")</f>
        <v/>
      </c>
      <c r="B70" s="82" t="str">
        <f>IF(C70&lt;&gt;"",B2,"")</f>
        <v/>
      </c>
      <c r="C70" s="82" t="str">
        <f>IF(Sheet4!B27&lt;&gt;"",Sheet4!B27,"")</f>
        <v/>
      </c>
      <c r="D70" s="82" t="str">
        <f>IF(C70&lt;&gt;"",D2,"")</f>
        <v/>
      </c>
      <c r="E70" s="80" t="str">
        <f>IF(C70&lt;&gt;"",IF(Sheet4!D27="ABS",0,Sheet4!D27),"")</f>
        <v/>
      </c>
      <c r="F70" s="80" t="str">
        <f>IF(C70&lt;&gt;"",Sheet4!F27,"")</f>
        <v/>
      </c>
      <c r="G70" s="80" t="str">
        <f>IF(C70&lt;&gt;"",Sheet4!H27,"")</f>
        <v/>
      </c>
      <c r="H70" s="80" t="str">
        <f>IF(C70&lt;&gt;"",Sheet4!J27,"")</f>
        <v/>
      </c>
      <c r="I70" s="83" t="str">
        <f>IF(C2&lt;&gt;"",IF(Sheet1!M17=50,2,IF(Sheet1!M17=100,3,IF(Sheet1!M17=150,4,IF(Sheet1!M17=200,5)))),"")</f>
        <v/>
      </c>
      <c r="J70" s="85" t="str">
        <f>IF(C70&lt;&gt;"",J2,"")</f>
        <v/>
      </c>
    </row>
    <row r="71" spans="1:10" x14ac:dyDescent="0.25">
      <c r="A71" s="82" t="str">
        <f>IF(C71&lt;&gt;"",A2,"")</f>
        <v/>
      </c>
      <c r="B71" s="82" t="str">
        <f>IF(C71&lt;&gt;"",B2,"")</f>
        <v/>
      </c>
      <c r="C71" s="82" t="str">
        <f>IF(Sheet4!B28&lt;&gt;"",Sheet4!B28,"")</f>
        <v/>
      </c>
      <c r="D71" s="82" t="str">
        <f>IF(C71&lt;&gt;"",D2,"")</f>
        <v/>
      </c>
      <c r="E71" s="80" t="str">
        <f>IF(C71&lt;&gt;"",IF(Sheet4!D28="ABS",0,Sheet4!D28),"")</f>
        <v/>
      </c>
      <c r="F71" s="80" t="str">
        <f>IF(C71&lt;&gt;"",Sheet4!F28,"")</f>
        <v/>
      </c>
      <c r="G71" s="80" t="str">
        <f>IF(C71&lt;&gt;"",Sheet4!H28,"")</f>
        <v/>
      </c>
      <c r="H71" s="80" t="str">
        <f>IF(C71&lt;&gt;"",Sheet4!J28,"")</f>
        <v/>
      </c>
      <c r="I71" s="83" t="str">
        <f>IF(C2&lt;&gt;"",IF(Sheet1!M17=50,2,IF(Sheet1!M17=100,3,IF(Sheet1!M17=150,4,IF(Sheet1!M17=200,5)))),"")</f>
        <v/>
      </c>
      <c r="J71" s="85" t="str">
        <f>IF(C71&lt;&gt;"",J2,"")</f>
        <v/>
      </c>
    </row>
    <row r="72" spans="1:10" x14ac:dyDescent="0.25">
      <c r="A72" s="82" t="str">
        <f>IF(C72&lt;&gt;"",A2,"")</f>
        <v/>
      </c>
      <c r="B72" s="82" t="str">
        <f>IF(C72&lt;&gt;"",B2,"")</f>
        <v/>
      </c>
      <c r="C72" s="82" t="str">
        <f>IF(Sheet4!B29&lt;&gt;"",Sheet4!B29,"")</f>
        <v/>
      </c>
      <c r="D72" s="82" t="str">
        <f>IF(C72&lt;&gt;"",D2,"")</f>
        <v/>
      </c>
      <c r="E72" s="80" t="str">
        <f>IF(C72&lt;&gt;"",IF(Sheet4!D29="ABS",0,Sheet4!D29),"")</f>
        <v/>
      </c>
      <c r="F72" s="80" t="str">
        <f>IF(C72&lt;&gt;"",Sheet4!F29,"")</f>
        <v/>
      </c>
      <c r="G72" s="80" t="str">
        <f>IF(C72&lt;&gt;"",Sheet4!H29,"")</f>
        <v/>
      </c>
      <c r="H72" s="80" t="str">
        <f>IF(C72&lt;&gt;"",Sheet4!J29,"")</f>
        <v/>
      </c>
      <c r="I72" s="83" t="str">
        <f>IF(C2&lt;&gt;"",IF(Sheet1!M17=50,2,IF(Sheet1!M17=100,3,IF(Sheet1!M17=150,4,IF(Sheet1!M17=200,5)))),"")</f>
        <v/>
      </c>
      <c r="J72" s="85" t="str">
        <f>IF(C72&lt;&gt;"",J2,"")</f>
        <v/>
      </c>
    </row>
    <row r="73" spans="1:10" x14ac:dyDescent="0.25">
      <c r="A73" s="82" t="str">
        <f>IF(C73&lt;&gt;"",A2,"")</f>
        <v/>
      </c>
      <c r="B73" s="82" t="str">
        <f>IF(C73&lt;&gt;"",B2,"")</f>
        <v/>
      </c>
      <c r="C73" s="82" t="str">
        <f>IF(Sheet4!B30&lt;&gt;"",Sheet4!B30,"")</f>
        <v/>
      </c>
      <c r="D73" s="82" t="str">
        <f>IF(C73&lt;&gt;"",D2,"")</f>
        <v/>
      </c>
      <c r="E73" s="80" t="str">
        <f>IF(C73&lt;&gt;"",IF(Sheet4!D30="ABS",0,Sheet4!D30),"")</f>
        <v/>
      </c>
      <c r="F73" s="80" t="str">
        <f>IF(C73&lt;&gt;"",Sheet4!F30,"")</f>
        <v/>
      </c>
      <c r="G73" s="80" t="str">
        <f>IF(C73&lt;&gt;"",Sheet4!H30,"")</f>
        <v/>
      </c>
      <c r="H73" s="80" t="str">
        <f>IF(C73&lt;&gt;"",Sheet4!J30,"")</f>
        <v/>
      </c>
      <c r="I73" s="83" t="str">
        <f>IF(C2&lt;&gt;"",IF(Sheet1!M17=50,2,IF(Sheet1!M17=100,3,IF(Sheet1!M17=150,4,IF(Sheet1!M17=200,5)))),"")</f>
        <v/>
      </c>
      <c r="J73" s="85" t="str">
        <f>IF(C73&lt;&gt;"",J2,"")</f>
        <v/>
      </c>
    </row>
    <row r="74" spans="1:10" x14ac:dyDescent="0.25">
      <c r="A74" s="82" t="str">
        <f>IF(C74&lt;&gt;"",A2,"")</f>
        <v/>
      </c>
      <c r="B74" s="82" t="str">
        <f>IF(C74&lt;&gt;"",B2,"")</f>
        <v/>
      </c>
      <c r="C74" s="82" t="str">
        <f>IF(Sheet4!B31&lt;&gt;"",Sheet4!B31,"")</f>
        <v/>
      </c>
      <c r="D74" s="82" t="str">
        <f>IF(C74&lt;&gt;"",D2,"")</f>
        <v/>
      </c>
      <c r="E74" s="80" t="str">
        <f>IF(C74&lt;&gt;"",IF(Sheet4!D31="ABS",0,Sheet4!D31),"")</f>
        <v/>
      </c>
      <c r="F74" s="80" t="str">
        <f>IF(C74&lt;&gt;"",Sheet4!F31,"")</f>
        <v/>
      </c>
      <c r="G74" s="80" t="str">
        <f>IF(C74&lt;&gt;"",Sheet4!H31,"")</f>
        <v/>
      </c>
      <c r="H74" s="80" t="str">
        <f>IF(C74&lt;&gt;"",Sheet4!J31,"")</f>
        <v/>
      </c>
      <c r="I74" s="83" t="str">
        <f>IF(C2&lt;&gt;"",IF(Sheet1!M17=50,2,IF(Sheet1!M17=100,3,IF(Sheet1!M17=150,4,IF(Sheet1!M17=200,5)))),"")</f>
        <v/>
      </c>
      <c r="J74" s="85" t="str">
        <f>IF(C74&lt;&gt;"",J2,"")</f>
        <v/>
      </c>
    </row>
    <row r="75" spans="1:10" x14ac:dyDescent="0.25">
      <c r="A75" s="82" t="str">
        <f>IF(C75&lt;&gt;"",A2,"")</f>
        <v/>
      </c>
      <c r="B75" s="82" t="str">
        <f>IF(C75&lt;&gt;"",B2,"")</f>
        <v/>
      </c>
      <c r="C75" s="82" t="str">
        <f>IF(Sheet4!B32&lt;&gt;"",Sheet4!B32,"")</f>
        <v/>
      </c>
      <c r="D75" s="82" t="str">
        <f>IF(C75&lt;&gt;"",D2,"")</f>
        <v/>
      </c>
      <c r="E75" s="80" t="str">
        <f>IF(C75&lt;&gt;"",IF(Sheet4!D32="ABS",0,Sheet4!D32),"")</f>
        <v/>
      </c>
      <c r="F75" s="80" t="str">
        <f>IF(C75&lt;&gt;"",Sheet4!F32,"")</f>
        <v/>
      </c>
      <c r="G75" s="80" t="str">
        <f>IF(C75&lt;&gt;"",Sheet4!H32,"")</f>
        <v/>
      </c>
      <c r="H75" s="80" t="str">
        <f>IF(C75&lt;&gt;"",Sheet4!J32,"")</f>
        <v/>
      </c>
      <c r="I75" s="83" t="str">
        <f>IF(C2&lt;&gt;"",IF(Sheet1!M17=50,2,IF(Sheet1!M17=100,3,IF(Sheet1!M17=150,4,IF(Sheet1!M17=200,5)))),"")</f>
        <v/>
      </c>
      <c r="J75" s="85" t="str">
        <f>IF(C75&lt;&gt;"",J2,"")</f>
        <v/>
      </c>
    </row>
    <row r="76" spans="1:10" x14ac:dyDescent="0.25">
      <c r="A76" s="82" t="str">
        <f>IF(C76&lt;&gt;"",A2,"")</f>
        <v/>
      </c>
      <c r="B76" s="82" t="str">
        <f>IF(C76&lt;&gt;"",B2,"")</f>
        <v/>
      </c>
      <c r="C76" s="82" t="str">
        <f>IF(Sheet4!B33&lt;&gt;"",Sheet4!B33,"")</f>
        <v/>
      </c>
      <c r="D76" s="82" t="str">
        <f>IF(C76&lt;&gt;"",D2,"")</f>
        <v/>
      </c>
      <c r="E76" s="80" t="str">
        <f>IF(C76&lt;&gt;"",IF(Sheet4!D33="ABS",0,Sheet4!D33),"")</f>
        <v/>
      </c>
      <c r="F76" s="80" t="str">
        <f>IF(C76&lt;&gt;"",Sheet4!F33,"")</f>
        <v/>
      </c>
      <c r="G76" s="80" t="str">
        <f>IF(C76&lt;&gt;"",Sheet4!H33,"")</f>
        <v/>
      </c>
      <c r="H76" s="80" t="str">
        <f>IF(C76&lt;&gt;"",Sheet4!J33,"")</f>
        <v/>
      </c>
      <c r="I76" s="83" t="str">
        <f>IF(C2&lt;&gt;"",IF(Sheet1!M17=50,2,IF(Sheet1!M17=100,3,IF(Sheet1!M17=150,4,IF(Sheet1!M17=200,5)))),"")</f>
        <v/>
      </c>
      <c r="J76" s="85" t="str">
        <f>IF(C76&lt;&gt;"",J2,"")</f>
        <v/>
      </c>
    </row>
    <row r="77" spans="1:10" x14ac:dyDescent="0.25">
      <c r="A77" s="82" t="str">
        <f>IF(C77&lt;&gt;"",A2,"")</f>
        <v/>
      </c>
      <c r="B77" s="82" t="str">
        <f>IF(C77&lt;&gt;"",B2,"")</f>
        <v/>
      </c>
      <c r="C77" s="82" t="str">
        <f>IF(Sheet4!B34&lt;&gt;"",Sheet4!B34,"")</f>
        <v/>
      </c>
      <c r="D77" s="82" t="str">
        <f>IF(C77&lt;&gt;"",D2,"")</f>
        <v/>
      </c>
      <c r="E77" s="80" t="str">
        <f>IF(C77&lt;&gt;"",IF(Sheet4!D34="ABS",0,Sheet4!D34),"")</f>
        <v/>
      </c>
      <c r="F77" s="80" t="str">
        <f>IF(C77&lt;&gt;"",Sheet4!F34,"")</f>
        <v/>
      </c>
      <c r="G77" s="80" t="str">
        <f>IF(C77&lt;&gt;"",Sheet4!H34,"")</f>
        <v/>
      </c>
      <c r="H77" s="80" t="str">
        <f>IF(C77&lt;&gt;"",Sheet4!J34,"")</f>
        <v/>
      </c>
      <c r="I77" s="83" t="str">
        <f>IF(C2&lt;&gt;"",IF(Sheet1!M17=50,2,IF(Sheet1!M17=100,3,IF(Sheet1!M17=150,4,IF(Sheet1!M17=200,5)))),"")</f>
        <v/>
      </c>
      <c r="J77" s="85" t="str">
        <f>IF(C77&lt;&gt;"",J2,"")</f>
        <v/>
      </c>
    </row>
    <row r="78" spans="1:10" x14ac:dyDescent="0.25">
      <c r="A78" s="82" t="str">
        <f>IF(C78&lt;&gt;"",A2,"")</f>
        <v/>
      </c>
      <c r="B78" s="82" t="str">
        <f>IF(C78&lt;&gt;"",B2,"")</f>
        <v/>
      </c>
      <c r="C78" s="82" t="str">
        <f>IF(Sheet4!B35&lt;&gt;"",Sheet4!B35,"")</f>
        <v/>
      </c>
      <c r="D78" s="82" t="str">
        <f>IF(C78&lt;&gt;"",D2,"")</f>
        <v/>
      </c>
      <c r="E78" s="80" t="str">
        <f>IF(C78&lt;&gt;"",IF(Sheet4!D35="ABS",0,Sheet4!D35),"")</f>
        <v/>
      </c>
      <c r="F78" s="80" t="str">
        <f>IF(C78&lt;&gt;"",Sheet4!F35,"")</f>
        <v/>
      </c>
      <c r="G78" s="80" t="str">
        <f>IF(C78&lt;&gt;"",Sheet4!H35,"")</f>
        <v/>
      </c>
      <c r="H78" s="80" t="str">
        <f>IF(C78&lt;&gt;"",Sheet4!J35,"")</f>
        <v/>
      </c>
      <c r="I78" s="83" t="str">
        <f>IF(C2&lt;&gt;"",IF(Sheet1!M17=50,2,IF(Sheet1!M17=100,3,IF(Sheet1!M17=150,4,IF(Sheet1!M17=200,5)))),"")</f>
        <v/>
      </c>
      <c r="J78" s="85" t="str">
        <f>IF(C78&lt;&gt;"",J2,"")</f>
        <v/>
      </c>
    </row>
    <row r="79" spans="1:10" x14ac:dyDescent="0.25">
      <c r="A79" s="82" t="str">
        <f>IF(C79&lt;&gt;"",A2,"")</f>
        <v/>
      </c>
      <c r="B79" s="82" t="str">
        <f>IF(C79&lt;&gt;"",B2,"")</f>
        <v/>
      </c>
      <c r="C79" s="82" t="str">
        <f>IF(Sheet4!B36&lt;&gt;"",Sheet4!B36,"")</f>
        <v/>
      </c>
      <c r="D79" s="82" t="str">
        <f>IF(C79&lt;&gt;"",D2,"")</f>
        <v/>
      </c>
      <c r="E79" s="80" t="str">
        <f>IF(C79&lt;&gt;"",IF(Sheet4!D36="ABS",0,Sheet4!D36),"")</f>
        <v/>
      </c>
      <c r="F79" s="80" t="str">
        <f>IF(C79&lt;&gt;"",Sheet4!F36,"")</f>
        <v/>
      </c>
      <c r="G79" s="80" t="str">
        <f>IF(C79&lt;&gt;"",Sheet4!H36,"")</f>
        <v/>
      </c>
      <c r="H79" s="80" t="str">
        <f>IF(C79&lt;&gt;"",Sheet4!J36,"")</f>
        <v/>
      </c>
      <c r="I79" s="83" t="str">
        <f>IF(C2&lt;&gt;"",IF(Sheet1!M17=50,2,IF(Sheet1!M17=100,3,IF(Sheet1!M17=150,4,IF(Sheet1!M17=200,5)))),"")</f>
        <v/>
      </c>
      <c r="J79" s="85" t="str">
        <f>IF(C79&lt;&gt;"",J2,"")</f>
        <v/>
      </c>
    </row>
    <row r="80" spans="1:10" x14ac:dyDescent="0.25">
      <c r="A80" s="82" t="str">
        <f>IF(C80&lt;&gt;"",A2,"")</f>
        <v/>
      </c>
      <c r="B80" s="82" t="str">
        <f>IF(C80&lt;&gt;"",B2,"")</f>
        <v/>
      </c>
      <c r="C80" s="82" t="str">
        <f>IF(Sheet4!B37&lt;&gt;"",Sheet4!B37,"")</f>
        <v/>
      </c>
      <c r="D80" s="82" t="str">
        <f>IF(C80&lt;&gt;"",D2,"")</f>
        <v/>
      </c>
      <c r="E80" s="80" t="str">
        <f>IF(C80&lt;&gt;"",IF(Sheet4!D37="ABS",0,Sheet4!D37),"")</f>
        <v/>
      </c>
      <c r="F80" s="80" t="str">
        <f>IF(C80&lt;&gt;"",Sheet4!F37,"")</f>
        <v/>
      </c>
      <c r="G80" s="80" t="str">
        <f>IF(C80&lt;&gt;"",Sheet4!H37,"")</f>
        <v/>
      </c>
      <c r="H80" s="80" t="str">
        <f>IF(C80&lt;&gt;"",Sheet4!J37,"")</f>
        <v/>
      </c>
      <c r="I80" s="83" t="str">
        <f>IF(C2&lt;&gt;"",IF(Sheet1!M17=50,2,IF(Sheet1!M17=100,3,IF(Sheet1!M17=150,4,IF(Sheet1!M17=200,5)))),"")</f>
        <v/>
      </c>
      <c r="J80" s="85" t="str">
        <f>IF(C80&lt;&gt;"",J2,"")</f>
        <v/>
      </c>
    </row>
    <row r="81" spans="1:10" x14ac:dyDescent="0.25">
      <c r="A81" s="82" t="str">
        <f>IF(C81&lt;&gt;"",A2,"")</f>
        <v/>
      </c>
      <c r="B81" s="82" t="str">
        <f>IF(C81&lt;&gt;"",B2,"")</f>
        <v/>
      </c>
      <c r="C81" s="82" t="str">
        <f>IF(Sheet4!B38&lt;&gt;"",Sheet4!B38,"")</f>
        <v/>
      </c>
      <c r="D81" s="82" t="str">
        <f>IF(C81&lt;&gt;"",D2,"")</f>
        <v/>
      </c>
      <c r="E81" s="80" t="str">
        <f>IF(C81&lt;&gt;"",IF(Sheet4!D38="ABS",0,Sheet4!D38),"")</f>
        <v/>
      </c>
      <c r="F81" s="80" t="str">
        <f>IF(C81&lt;&gt;"",Sheet4!F38,"")</f>
        <v/>
      </c>
      <c r="G81" s="80" t="str">
        <f>IF(C81&lt;&gt;"",Sheet4!H38,"")</f>
        <v/>
      </c>
      <c r="H81" s="80" t="str">
        <f>IF(C81&lt;&gt;"",Sheet4!J38,"")</f>
        <v/>
      </c>
      <c r="I81" s="83" t="str">
        <f>IF(C2&lt;&gt;"",IF(Sheet1!M17=50,2,IF(Sheet1!M17=100,3,IF(Sheet1!M17=150,4,IF(Sheet1!M17=200,5)))),"")</f>
        <v/>
      </c>
      <c r="J81" s="85" t="str">
        <f>IF(C81&lt;&gt;"",J2,"")</f>
        <v/>
      </c>
    </row>
    <row r="82" spans="1:10" x14ac:dyDescent="0.25">
      <c r="A82" s="79" t="str">
        <f>IF(C82&lt;&gt;"",A2,"")</f>
        <v/>
      </c>
      <c r="B82" s="79" t="str">
        <f>IF(C82&lt;&gt;"",B2,"")</f>
        <v/>
      </c>
      <c r="C82" s="79" t="str">
        <f>IF(Sheet5!B19&lt;&gt;"",Sheet5!B19,"")</f>
        <v/>
      </c>
      <c r="D82" s="79" t="str">
        <f>IF(C82&lt;&gt;"",D2,"")</f>
        <v/>
      </c>
      <c r="E82" s="81" t="str">
        <f>IF(C82&lt;&gt;"",IF(Sheet5!D19="ABS",0,Sheet5!D19),"")</f>
        <v/>
      </c>
      <c r="F82" s="81" t="str">
        <f>IF(C82&lt;&gt;"",Sheet5!F19,"")</f>
        <v/>
      </c>
      <c r="G82" s="81" t="str">
        <f>IF(C82&lt;&gt;"",Sheet5!H19,"")</f>
        <v/>
      </c>
      <c r="H82" s="81" t="str">
        <f>IF(C82&lt;&gt;"",Sheet5!J19,"")</f>
        <v/>
      </c>
      <c r="I82" s="83" t="str">
        <f>IF(C2&lt;&gt;"",IF(Sheet1!M17=50,2,IF(Sheet1!M17=100,3,IF(Sheet1!M17=150,4,IF(Sheet1!M17=200,5)))),"")</f>
        <v/>
      </c>
      <c r="J82" s="85" t="str">
        <f>IF(C82&lt;&gt;"",J2,"")</f>
        <v/>
      </c>
    </row>
    <row r="83" spans="1:10" x14ac:dyDescent="0.25">
      <c r="A83" s="82" t="str">
        <f>IF(C83&lt;&gt;"",A2,"")</f>
        <v/>
      </c>
      <c r="B83" s="82" t="str">
        <f>IF(C83&lt;&gt;"",B2,"")</f>
        <v/>
      </c>
      <c r="C83" s="82" t="str">
        <f>IF(Sheet5!B20&lt;&gt;"",Sheet5!B20,"")</f>
        <v/>
      </c>
      <c r="D83" s="82" t="str">
        <f>IF(C83&lt;&gt;"",D2,"")</f>
        <v/>
      </c>
      <c r="E83" s="80" t="str">
        <f>IF(C83&lt;&gt;"",IF(Sheet5!D20="ABS",0,Sheet5!D20),"")</f>
        <v/>
      </c>
      <c r="F83" s="80" t="str">
        <f>IF(C83&lt;&gt;"",Sheet5!F20,"")</f>
        <v/>
      </c>
      <c r="G83" s="80" t="str">
        <f>IF(C83&lt;&gt;"",Sheet5!H20,"")</f>
        <v/>
      </c>
      <c r="H83" s="80" t="str">
        <f>IF(C83&lt;&gt;"",Sheet5!J20,"")</f>
        <v/>
      </c>
      <c r="I83" s="83" t="str">
        <f>IF(C2&lt;&gt;"",IF(Sheet1!M17=50,2,IF(Sheet1!M17=100,3,IF(Sheet1!M17=150,4,IF(Sheet1!M17=200,5)))),"")</f>
        <v/>
      </c>
      <c r="J83" s="85" t="str">
        <f>IF(C83&lt;&gt;"",J2,"")</f>
        <v/>
      </c>
    </row>
    <row r="84" spans="1:10" x14ac:dyDescent="0.25">
      <c r="A84" s="82" t="str">
        <f>IF(C84&lt;&gt;"",A2,"")</f>
        <v/>
      </c>
      <c r="B84" s="82" t="str">
        <f>IF(C84&lt;&gt;"",B2,"")</f>
        <v/>
      </c>
      <c r="C84" s="82" t="str">
        <f>IF(Sheet5!B21&lt;&gt;"",Sheet5!B21,"")</f>
        <v/>
      </c>
      <c r="D84" s="82" t="str">
        <f>IF(C84&lt;&gt;"",D2,"")</f>
        <v/>
      </c>
      <c r="E84" s="80" t="str">
        <f>IF(C84&lt;&gt;"",IF(Sheet5!D21="ABS",0,Sheet5!D21),"")</f>
        <v/>
      </c>
      <c r="F84" s="80" t="str">
        <f>IF(C84&lt;&gt;"",Sheet5!F21,"")</f>
        <v/>
      </c>
      <c r="G84" s="80" t="str">
        <f>IF(C84&lt;&gt;"",Sheet5!H21,"")</f>
        <v/>
      </c>
      <c r="H84" s="80" t="str">
        <f>IF(C84&lt;&gt;"",Sheet5!J21,"")</f>
        <v/>
      </c>
      <c r="I84" s="83" t="str">
        <f>IF(C2&lt;&gt;"",IF(Sheet1!M17=50,2,IF(Sheet1!M17=100,3,IF(Sheet1!M17=150,4,IF(Sheet1!M17=200,5)))),"")</f>
        <v/>
      </c>
      <c r="J84" s="85" t="str">
        <f>IF(C84&lt;&gt;"",J2,"")</f>
        <v/>
      </c>
    </row>
    <row r="85" spans="1:10" x14ac:dyDescent="0.25">
      <c r="A85" s="82" t="str">
        <f>IF(C85&lt;&gt;"",A2,"")</f>
        <v/>
      </c>
      <c r="B85" s="82" t="str">
        <f>IF(C85&lt;&gt;"",B2,"")</f>
        <v/>
      </c>
      <c r="C85" s="82" t="str">
        <f>IF(Sheet5!B22&lt;&gt;"",Sheet5!B22,"")</f>
        <v/>
      </c>
      <c r="D85" s="82" t="str">
        <f>IF(C85&lt;&gt;"",D2,"")</f>
        <v/>
      </c>
      <c r="E85" s="80" t="str">
        <f>IF(C85&lt;&gt;"",IF(Sheet5!D22="ABS",0,Sheet5!D22),"")</f>
        <v/>
      </c>
      <c r="F85" s="80" t="str">
        <f>IF(C85&lt;&gt;"",Sheet5!F22,"")</f>
        <v/>
      </c>
      <c r="G85" s="80" t="str">
        <f>IF(C85&lt;&gt;"",Sheet5!H22,"")</f>
        <v/>
      </c>
      <c r="H85" s="80" t="str">
        <f>IF(C85&lt;&gt;"",Sheet5!J22,"")</f>
        <v/>
      </c>
      <c r="I85" s="83" t="str">
        <f>IF(C2&lt;&gt;"",IF(Sheet1!M17=50,2,IF(Sheet1!M17=100,3,IF(Sheet1!M17=150,4,IF(Sheet1!M17=200,5)))),"")</f>
        <v/>
      </c>
      <c r="J85" s="85" t="str">
        <f>IF(C85&lt;&gt;"",J2,"")</f>
        <v/>
      </c>
    </row>
    <row r="86" spans="1:10" x14ac:dyDescent="0.25">
      <c r="A86" s="82" t="str">
        <f>IF(C86&lt;&gt;"",A2,"")</f>
        <v/>
      </c>
      <c r="B86" s="82" t="str">
        <f>IF(C86&lt;&gt;"",B2,"")</f>
        <v/>
      </c>
      <c r="C86" s="82" t="str">
        <f>IF(Sheet5!B23&lt;&gt;"",Sheet5!B23,"")</f>
        <v/>
      </c>
      <c r="D86" s="82" t="str">
        <f>IF(C86&lt;&gt;"",D2,"")</f>
        <v/>
      </c>
      <c r="E86" s="80" t="str">
        <f>IF(C86&lt;&gt;"",IF(Sheet5!D23="ABS",0,Sheet5!D23),"")</f>
        <v/>
      </c>
      <c r="F86" s="80" t="str">
        <f>IF(C86&lt;&gt;"",Sheet5!F23,"")</f>
        <v/>
      </c>
      <c r="G86" s="80" t="str">
        <f>IF(C86&lt;&gt;"",Sheet5!H23,"")</f>
        <v/>
      </c>
      <c r="H86" s="80" t="str">
        <f>IF(C86&lt;&gt;"",Sheet5!J23,"")</f>
        <v/>
      </c>
      <c r="I86" s="83" t="str">
        <f>IF(C2&lt;&gt;"",IF(Sheet1!M17=50,2,IF(Sheet1!M17=100,3,IF(Sheet1!M17=150,4,IF(Sheet1!M17=200,5)))),"")</f>
        <v/>
      </c>
      <c r="J86" s="85" t="str">
        <f>IF(C86&lt;&gt;"",J2,"")</f>
        <v/>
      </c>
    </row>
    <row r="87" spans="1:10" x14ac:dyDescent="0.25">
      <c r="A87" s="82" t="str">
        <f>IF(C87&lt;&gt;"",A2,"")</f>
        <v/>
      </c>
      <c r="B87" s="82" t="str">
        <f>IF(C87&lt;&gt;"",B2,"")</f>
        <v/>
      </c>
      <c r="C87" s="82" t="str">
        <f>IF(Sheet5!B24&lt;&gt;"",Sheet5!B24,"")</f>
        <v/>
      </c>
      <c r="D87" s="82" t="str">
        <f>IF(C87&lt;&gt;"",D2,"")</f>
        <v/>
      </c>
      <c r="E87" s="80" t="str">
        <f>IF(C87&lt;&gt;"",IF(Sheet5!D24="ABS",0,Sheet5!D24),"")</f>
        <v/>
      </c>
      <c r="F87" s="80" t="str">
        <f>IF(C87&lt;&gt;"",Sheet5!F24,"")</f>
        <v/>
      </c>
      <c r="G87" s="80" t="str">
        <f>IF(C87&lt;&gt;"",Sheet5!H24,"")</f>
        <v/>
      </c>
      <c r="H87" s="80" t="str">
        <f>IF(C87&lt;&gt;"",Sheet5!J24,"")</f>
        <v/>
      </c>
      <c r="I87" s="83" t="str">
        <f>IF(C2&lt;&gt;"",IF(Sheet1!M17=50,2,IF(Sheet1!M17=100,3,IF(Sheet1!M17=150,4,IF(Sheet1!M17=200,5)))),"")</f>
        <v/>
      </c>
      <c r="J87" s="85" t="str">
        <f>IF(C87&lt;&gt;"",J2,"")</f>
        <v/>
      </c>
    </row>
    <row r="88" spans="1:10" x14ac:dyDescent="0.25">
      <c r="A88" s="82" t="str">
        <f>IF(C88&lt;&gt;"",A2,"")</f>
        <v/>
      </c>
      <c r="B88" s="82" t="str">
        <f>IF(C88&lt;&gt;"",B2,"")</f>
        <v/>
      </c>
      <c r="C88" s="82" t="str">
        <f>IF(Sheet5!B25&lt;&gt;"",Sheet5!B25,"")</f>
        <v/>
      </c>
      <c r="D88" s="82" t="str">
        <f>IF(C88&lt;&gt;"",D2,"")</f>
        <v/>
      </c>
      <c r="E88" s="80" t="str">
        <f>IF(C88&lt;&gt;"",IF(Sheet5!D25="ABS",0,Sheet5!D25),"")</f>
        <v/>
      </c>
      <c r="F88" s="80" t="str">
        <f>IF(C88&lt;&gt;"",Sheet5!F25,"")</f>
        <v/>
      </c>
      <c r="G88" s="80" t="str">
        <f>IF(C88&lt;&gt;"",Sheet5!H25,"")</f>
        <v/>
      </c>
      <c r="H88" s="80" t="str">
        <f>IF(C88&lt;&gt;"",Sheet5!J25,"")</f>
        <v/>
      </c>
      <c r="I88" s="83" t="str">
        <f>IF(C2&lt;&gt;"",IF(Sheet1!M17=50,2,IF(Sheet1!M17=100,3,IF(Sheet1!M17=150,4,IF(Sheet1!M17=200,5)))),"")</f>
        <v/>
      </c>
      <c r="J88" s="85" t="str">
        <f>IF(C88&lt;&gt;"",J2,"")</f>
        <v/>
      </c>
    </row>
    <row r="89" spans="1:10" x14ac:dyDescent="0.25">
      <c r="A89" s="82" t="str">
        <f>IF(C89&lt;&gt;"",A2,"")</f>
        <v/>
      </c>
      <c r="B89" s="82" t="str">
        <f>IF(C89&lt;&gt;"",B2,"")</f>
        <v/>
      </c>
      <c r="C89" s="82" t="str">
        <f>IF(Sheet5!B26&lt;&gt;"",Sheet5!B26,"")</f>
        <v/>
      </c>
      <c r="D89" s="82" t="str">
        <f>IF(C89&lt;&gt;"",D2,"")</f>
        <v/>
      </c>
      <c r="E89" s="80" t="str">
        <f>IF(C89&lt;&gt;"",IF(Sheet5!D26="ABS",0,Sheet5!D26),"")</f>
        <v/>
      </c>
      <c r="F89" s="80" t="str">
        <f>IF(C89&lt;&gt;"",Sheet5!F26,"")</f>
        <v/>
      </c>
      <c r="G89" s="80" t="str">
        <f>IF(C89&lt;&gt;"",Sheet5!H26,"")</f>
        <v/>
      </c>
      <c r="H89" s="80" t="str">
        <f>IF(C89&lt;&gt;"",Sheet5!J26,"")</f>
        <v/>
      </c>
      <c r="I89" s="83" t="str">
        <f>IF(C2&lt;&gt;"",IF(Sheet1!M17=50,2,IF(Sheet1!M17=100,3,IF(Sheet1!M17=150,4,IF(Sheet1!M17=200,5)))),"")</f>
        <v/>
      </c>
      <c r="J89" s="85" t="str">
        <f>IF(C89&lt;&gt;"",J2,"")</f>
        <v/>
      </c>
    </row>
    <row r="90" spans="1:10" x14ac:dyDescent="0.25">
      <c r="A90" s="82" t="str">
        <f>IF(C90&lt;&gt;"",A2,"")</f>
        <v/>
      </c>
      <c r="B90" s="82" t="str">
        <f>IF(C90&lt;&gt;"",B2,"")</f>
        <v/>
      </c>
      <c r="C90" s="82" t="str">
        <f>IF(Sheet5!B27&lt;&gt;"",Sheet5!B27,"")</f>
        <v/>
      </c>
      <c r="D90" s="82" t="str">
        <f>IF(C90&lt;&gt;"",D2,"")</f>
        <v/>
      </c>
      <c r="E90" s="80" t="str">
        <f>IF(C90&lt;&gt;"",IF(Sheet5!D27="ABS",0,Sheet5!D27),"")</f>
        <v/>
      </c>
      <c r="F90" s="80" t="str">
        <f>IF(C90&lt;&gt;"",Sheet5!F27,"")</f>
        <v/>
      </c>
      <c r="G90" s="80" t="str">
        <f>IF(C90&lt;&gt;"",Sheet5!H27,"")</f>
        <v/>
      </c>
      <c r="H90" s="80" t="str">
        <f>IF(C90&lt;&gt;"",Sheet5!J27,"")</f>
        <v/>
      </c>
      <c r="I90" s="83" t="str">
        <f>IF(C2&lt;&gt;"",IF(Sheet1!M17=50,2,IF(Sheet1!M17=100,3,IF(Sheet1!M17=150,4,IF(Sheet1!M17=200,5)))),"")</f>
        <v/>
      </c>
      <c r="J90" s="85" t="str">
        <f>IF(C90&lt;&gt;"",J2,"")</f>
        <v/>
      </c>
    </row>
    <row r="91" spans="1:10" x14ac:dyDescent="0.25">
      <c r="A91" s="82" t="str">
        <f>IF(C91&lt;&gt;"",A2,"")</f>
        <v/>
      </c>
      <c r="B91" s="82" t="str">
        <f>IF(C91&lt;&gt;"",B2,"")</f>
        <v/>
      </c>
      <c r="C91" s="82" t="str">
        <f>IF(Sheet5!B28&lt;&gt;"",Sheet5!B28,"")</f>
        <v/>
      </c>
      <c r="D91" s="82" t="str">
        <f>IF(C91&lt;&gt;"",D2,"")</f>
        <v/>
      </c>
      <c r="E91" s="80" t="str">
        <f>IF(C91&lt;&gt;"",IF(Sheet5!D28="ABS",0,Sheet5!D28),"")</f>
        <v/>
      </c>
      <c r="F91" s="80" t="str">
        <f>IF(C91&lt;&gt;"",Sheet5!F28,"")</f>
        <v/>
      </c>
      <c r="G91" s="80" t="str">
        <f>IF(C91&lt;&gt;"",Sheet5!H28,"")</f>
        <v/>
      </c>
      <c r="H91" s="80" t="str">
        <f>IF(C91&lt;&gt;"",Sheet5!J28,"")</f>
        <v/>
      </c>
      <c r="I91" s="83" t="str">
        <f>IF(C2&lt;&gt;"",IF(Sheet1!M17=50,2,IF(Sheet1!M17=100,3,IF(Sheet1!M17=150,4,IF(Sheet1!M17=200,5)))),"")</f>
        <v/>
      </c>
      <c r="J91" s="85" t="str">
        <f>IF(C91&lt;&gt;"",J2,"")</f>
        <v/>
      </c>
    </row>
    <row r="92" spans="1:10" x14ac:dyDescent="0.25">
      <c r="A92" s="82" t="str">
        <f>IF(C92&lt;&gt;"",A2,"")</f>
        <v/>
      </c>
      <c r="B92" s="82" t="str">
        <f>IF(C92&lt;&gt;"",B2,"")</f>
        <v/>
      </c>
      <c r="C92" s="82" t="str">
        <f>IF(Sheet5!B29&lt;&gt;"",Sheet5!B29,"")</f>
        <v/>
      </c>
      <c r="D92" s="82" t="str">
        <f>IF(C92&lt;&gt;"",D2,"")</f>
        <v/>
      </c>
      <c r="E92" s="80" t="str">
        <f>IF(C92&lt;&gt;"",IF(Sheet5!D29="ABS",0,Sheet5!D29),"")</f>
        <v/>
      </c>
      <c r="F92" s="80" t="str">
        <f>IF(C92&lt;&gt;"",Sheet5!F29,"")</f>
        <v/>
      </c>
      <c r="G92" s="80" t="str">
        <f>IF(C92&lt;&gt;"",Sheet5!H29,"")</f>
        <v/>
      </c>
      <c r="H92" s="80" t="str">
        <f>IF(C92&lt;&gt;"",Sheet5!J29,"")</f>
        <v/>
      </c>
      <c r="I92" s="83" t="str">
        <f>IF(C2&lt;&gt;"",IF(Sheet1!M17=50,2,IF(Sheet1!M17=100,3,IF(Sheet1!M17=150,4,IF(Sheet1!M17=200,5)))),"")</f>
        <v/>
      </c>
      <c r="J92" s="85" t="str">
        <f>IF(C92&lt;&gt;"",J2,"")</f>
        <v/>
      </c>
    </row>
    <row r="93" spans="1:10" x14ac:dyDescent="0.25">
      <c r="A93" s="82" t="str">
        <f>IF(C93&lt;&gt;"",A2,"")</f>
        <v/>
      </c>
      <c r="B93" s="82" t="str">
        <f>IF(C93&lt;&gt;"",B2,"")</f>
        <v/>
      </c>
      <c r="C93" s="82" t="str">
        <f>IF(Sheet5!B30&lt;&gt;"",Sheet5!B30,"")</f>
        <v/>
      </c>
      <c r="D93" s="82" t="str">
        <f>IF(C93&lt;&gt;"",D2,"")</f>
        <v/>
      </c>
      <c r="E93" s="80" t="str">
        <f>IF(C93&lt;&gt;"",IF(Sheet5!D30="ABS",0,Sheet5!D30),"")</f>
        <v/>
      </c>
      <c r="F93" s="80" t="str">
        <f>IF(C93&lt;&gt;"",Sheet5!F30,"")</f>
        <v/>
      </c>
      <c r="G93" s="80" t="str">
        <f>IF(C93&lt;&gt;"",Sheet5!H30,"")</f>
        <v/>
      </c>
      <c r="H93" s="80" t="str">
        <f>IF(C93&lt;&gt;"",Sheet5!J30,"")</f>
        <v/>
      </c>
      <c r="I93" s="83" t="str">
        <f>IF(C2&lt;&gt;"",IF(Sheet1!M17=50,2,IF(Sheet1!M17=100,3,IF(Sheet1!M17=150,4,IF(Sheet1!M17=200,5)))),"")</f>
        <v/>
      </c>
      <c r="J93" s="85" t="str">
        <f>IF(C93&lt;&gt;"",J2,"")</f>
        <v/>
      </c>
    </row>
    <row r="94" spans="1:10" x14ac:dyDescent="0.25">
      <c r="A94" s="82" t="str">
        <f>IF(C94&lt;&gt;"",A2,"")</f>
        <v/>
      </c>
      <c r="B94" s="82" t="str">
        <f>IF(C94&lt;&gt;"",B2,"")</f>
        <v/>
      </c>
      <c r="C94" s="82" t="str">
        <f>IF(Sheet5!B31&lt;&gt;"",Sheet5!B31,"")</f>
        <v/>
      </c>
      <c r="D94" s="82" t="str">
        <f>IF(C94&lt;&gt;"",D2,"")</f>
        <v/>
      </c>
      <c r="E94" s="80" t="str">
        <f>IF(C94&lt;&gt;"",IF(Sheet5!D31="ABS",0,Sheet5!D31),"")</f>
        <v/>
      </c>
      <c r="F94" s="80" t="str">
        <f>IF(C94&lt;&gt;"",Sheet5!F31,"")</f>
        <v/>
      </c>
      <c r="G94" s="80" t="str">
        <f>IF(C94&lt;&gt;"",Sheet5!H31,"")</f>
        <v/>
      </c>
      <c r="H94" s="80" t="str">
        <f>IF(C94&lt;&gt;"",Sheet5!J31,"")</f>
        <v/>
      </c>
      <c r="I94" s="83" t="str">
        <f>IF(C2&lt;&gt;"",IF(Sheet1!M17=50,2,IF(Sheet1!M17=100,3,IF(Sheet1!M17=150,4,IF(Sheet1!M17=200,5)))),"")</f>
        <v/>
      </c>
      <c r="J94" s="85" t="str">
        <f>IF(C94&lt;&gt;"",J2,"")</f>
        <v/>
      </c>
    </row>
    <row r="95" spans="1:10" x14ac:dyDescent="0.25">
      <c r="A95" s="82" t="str">
        <f>IF(C95&lt;&gt;"",A2,"")</f>
        <v/>
      </c>
      <c r="B95" s="82" t="str">
        <f>IF(C95&lt;&gt;"",B2,"")</f>
        <v/>
      </c>
      <c r="C95" s="82" t="str">
        <f>IF(Sheet5!B32&lt;&gt;"",Sheet5!B32,"")</f>
        <v/>
      </c>
      <c r="D95" s="82" t="str">
        <f>IF(C95&lt;&gt;"",D2,"")</f>
        <v/>
      </c>
      <c r="E95" s="80" t="str">
        <f>IF(C95&lt;&gt;"",IF(Sheet5!D32="ABS",0,Sheet5!D32),"")</f>
        <v/>
      </c>
      <c r="F95" s="80" t="str">
        <f>IF(C95&lt;&gt;"",Sheet5!F32,"")</f>
        <v/>
      </c>
      <c r="G95" s="80" t="str">
        <f>IF(C95&lt;&gt;"",Sheet5!H32,"")</f>
        <v/>
      </c>
      <c r="H95" s="80" t="str">
        <f>IF(C95&lt;&gt;"",Sheet5!J32,"")</f>
        <v/>
      </c>
      <c r="I95" s="83" t="str">
        <f>IF(C2&lt;&gt;"",IF(Sheet1!M17=50,2,IF(Sheet1!M17=100,3,IF(Sheet1!M17=150,4,IF(Sheet1!M17=200,5)))),"")</f>
        <v/>
      </c>
      <c r="J95" s="85" t="str">
        <f>IF(C95&lt;&gt;"",J2,"")</f>
        <v/>
      </c>
    </row>
    <row r="96" spans="1:10" x14ac:dyDescent="0.25">
      <c r="A96" s="82" t="str">
        <f>IF(C96&lt;&gt;"",A2,"")</f>
        <v/>
      </c>
      <c r="B96" s="82" t="str">
        <f>IF(C96&lt;&gt;"",B2,"")</f>
        <v/>
      </c>
      <c r="C96" s="82" t="str">
        <f>IF(Sheet5!B33&lt;&gt;"",Sheet5!B33,"")</f>
        <v/>
      </c>
      <c r="D96" s="82" t="str">
        <f>IF(C96&lt;&gt;"",D2,"")</f>
        <v/>
      </c>
      <c r="E96" s="80" t="str">
        <f>IF(C96&lt;&gt;"",IF(Sheet5!D33="ABS",0,Sheet5!D33),"")</f>
        <v/>
      </c>
      <c r="F96" s="80" t="str">
        <f>IF(C96&lt;&gt;"",Sheet5!F33,"")</f>
        <v/>
      </c>
      <c r="G96" s="80" t="str">
        <f>IF(C96&lt;&gt;"",Sheet5!H33,"")</f>
        <v/>
      </c>
      <c r="H96" s="80" t="str">
        <f>IF(C96&lt;&gt;"",Sheet5!J33,"")</f>
        <v/>
      </c>
      <c r="I96" s="83" t="str">
        <f>IF(C2&lt;&gt;"",IF(Sheet1!M17=50,2,IF(Sheet1!M17=100,3,IF(Sheet1!M17=150,4,IF(Sheet1!M17=200,5)))),"")</f>
        <v/>
      </c>
      <c r="J96" s="85" t="str">
        <f>IF(C96&lt;&gt;"",J2,"")</f>
        <v/>
      </c>
    </row>
    <row r="97" spans="1:10" x14ac:dyDescent="0.25">
      <c r="A97" s="82" t="str">
        <f>IF(C97&lt;&gt;"",A2,"")</f>
        <v/>
      </c>
      <c r="B97" s="82" t="str">
        <f>IF(C97&lt;&gt;"",B2,"")</f>
        <v/>
      </c>
      <c r="C97" s="82" t="str">
        <f>IF(Sheet5!B34&lt;&gt;"",Sheet5!B34,"")</f>
        <v/>
      </c>
      <c r="D97" s="82" t="str">
        <f>IF(C97&lt;&gt;"",D2,"")</f>
        <v/>
      </c>
      <c r="E97" s="80" t="str">
        <f>IF(C97&lt;&gt;"",IF(Sheet5!D34="ABS",0,Sheet5!D34),"")</f>
        <v/>
      </c>
      <c r="F97" s="80" t="str">
        <f>IF(C97&lt;&gt;"",Sheet5!F34,"")</f>
        <v/>
      </c>
      <c r="G97" s="80" t="str">
        <f>IF(C97&lt;&gt;"",Sheet5!H34,"")</f>
        <v/>
      </c>
      <c r="H97" s="80" t="str">
        <f>IF(C97&lt;&gt;"",Sheet5!J34,"")</f>
        <v/>
      </c>
      <c r="I97" s="83" t="str">
        <f>IF(C2&lt;&gt;"",IF(Sheet1!M17=50,2,IF(Sheet1!M17=100,3,IF(Sheet1!M17=150,4,IF(Sheet1!M17=200,5)))),"")</f>
        <v/>
      </c>
      <c r="J97" s="85" t="str">
        <f>IF(C97&lt;&gt;"",J2,"")</f>
        <v/>
      </c>
    </row>
    <row r="98" spans="1:10" x14ac:dyDescent="0.25">
      <c r="A98" s="82" t="str">
        <f>IF(C98&lt;&gt;"",A2,"")</f>
        <v/>
      </c>
      <c r="B98" s="82" t="str">
        <f>IF(C98&lt;&gt;"",B2,"")</f>
        <v/>
      </c>
      <c r="C98" s="82" t="str">
        <f>IF(Sheet5!B35&lt;&gt;"",Sheet5!B35,"")</f>
        <v/>
      </c>
      <c r="D98" s="82" t="str">
        <f>IF(C98&lt;&gt;"",D2,"")</f>
        <v/>
      </c>
      <c r="E98" s="80" t="str">
        <f>IF(C98&lt;&gt;"",IF(Sheet5!D35="ABS",0,Sheet5!D35),"")</f>
        <v/>
      </c>
      <c r="F98" s="80" t="str">
        <f>IF(C98&lt;&gt;"",Sheet5!F35,"")</f>
        <v/>
      </c>
      <c r="G98" s="80" t="str">
        <f>IF(C98&lt;&gt;"",Sheet5!H35,"")</f>
        <v/>
      </c>
      <c r="H98" s="80" t="str">
        <f>IF(C98&lt;&gt;"",Sheet5!J35,"")</f>
        <v/>
      </c>
      <c r="I98" s="83" t="str">
        <f>IF(C2&lt;&gt;"",IF(Sheet1!M17=50,2,IF(Sheet1!M17=100,3,IF(Sheet1!M17=150,4,IF(Sheet1!M17=200,5)))),"")</f>
        <v/>
      </c>
      <c r="J98" s="85" t="str">
        <f>IF(C98&lt;&gt;"",J2,"")</f>
        <v/>
      </c>
    </row>
    <row r="99" spans="1:10" x14ac:dyDescent="0.25">
      <c r="A99" s="82" t="str">
        <f>IF(C99&lt;&gt;"",A2,"")</f>
        <v/>
      </c>
      <c r="B99" s="82" t="str">
        <f>IF(C99&lt;&gt;"",B2,"")</f>
        <v/>
      </c>
      <c r="C99" s="82" t="str">
        <f>IF(Sheet5!B36&lt;&gt;"",Sheet5!B36,"")</f>
        <v/>
      </c>
      <c r="D99" s="82" t="str">
        <f>IF(C99&lt;&gt;"",D2,"")</f>
        <v/>
      </c>
      <c r="E99" s="80" t="str">
        <f>IF(C99&lt;&gt;"",IF(Sheet5!D36="ABS",0,Sheet5!D36),"")</f>
        <v/>
      </c>
      <c r="F99" s="80" t="str">
        <f>IF(C99&lt;&gt;"",Sheet5!F36,"")</f>
        <v/>
      </c>
      <c r="G99" s="80" t="str">
        <f>IF(C99&lt;&gt;"",Sheet5!H36,"")</f>
        <v/>
      </c>
      <c r="H99" s="80" t="str">
        <f>IF(C99&lt;&gt;"",Sheet5!J36,"")</f>
        <v/>
      </c>
      <c r="I99" s="83" t="str">
        <f>IF(C2&lt;&gt;"",IF(Sheet1!M17=50,2,IF(Sheet1!M17=100,3,IF(Sheet1!M17=150,4,IF(Sheet1!M17=200,5)))),"")</f>
        <v/>
      </c>
      <c r="J99" s="85" t="str">
        <f>IF(C99&lt;&gt;"",J2,"")</f>
        <v/>
      </c>
    </row>
    <row r="100" spans="1:10" x14ac:dyDescent="0.25">
      <c r="A100" s="82" t="str">
        <f>IF(C100&lt;&gt;"",A2,"")</f>
        <v/>
      </c>
      <c r="B100" s="82" t="str">
        <f>IF(C100&lt;&gt;"",B2,"")</f>
        <v/>
      </c>
      <c r="C100" s="82" t="str">
        <f>IF(Sheet5!B37&lt;&gt;"",Sheet5!B37,"")</f>
        <v/>
      </c>
      <c r="D100" s="82" t="str">
        <f>IF(C100&lt;&gt;"",D2,"")</f>
        <v/>
      </c>
      <c r="E100" s="80" t="str">
        <f>IF(C100&lt;&gt;"",IF(Sheet5!D37="ABS",0,Sheet5!D37),"")</f>
        <v/>
      </c>
      <c r="F100" s="80" t="str">
        <f>IF(C100&lt;&gt;"",Sheet5!F37,"")</f>
        <v/>
      </c>
      <c r="G100" s="80" t="str">
        <f>IF(C100&lt;&gt;"",Sheet5!H37,"")</f>
        <v/>
      </c>
      <c r="H100" s="80" t="str">
        <f>IF(C100&lt;&gt;"",Sheet5!J37,"")</f>
        <v/>
      </c>
      <c r="I100" s="83" t="str">
        <f>IF(C2&lt;&gt;"",IF(Sheet1!M17=50,2,IF(Sheet1!M17=100,3,IF(Sheet1!M17=150,4,IF(Sheet1!M17=200,5)))),"")</f>
        <v/>
      </c>
      <c r="J100" s="85" t="str">
        <f>IF(C100&lt;&gt;"",J2,"")</f>
        <v/>
      </c>
    </row>
    <row r="101" spans="1:10" x14ac:dyDescent="0.25">
      <c r="A101" s="82" t="str">
        <f>IF(C101&lt;&gt;"",A2,"")</f>
        <v/>
      </c>
      <c r="B101" s="82" t="str">
        <f>IF(C101&lt;&gt;"",B2,"")</f>
        <v/>
      </c>
      <c r="C101" s="82" t="str">
        <f>IF(Sheet5!B38&lt;&gt;"",Sheet5!B38,"")</f>
        <v/>
      </c>
      <c r="D101" s="82" t="str">
        <f>IF(C101&lt;&gt;"",D2,"")</f>
        <v/>
      </c>
      <c r="E101" s="80" t="str">
        <f>IF(C101&lt;&gt;"",IF(Sheet5!D38="ABS",0,Sheet5!D38),"")</f>
        <v/>
      </c>
      <c r="F101" s="80" t="str">
        <f>IF(C101&lt;&gt;"",Sheet5!F38,"")</f>
        <v/>
      </c>
      <c r="G101" s="80" t="str">
        <f>IF(C101&lt;&gt;"",Sheet5!H38,"")</f>
        <v/>
      </c>
      <c r="H101" s="80" t="str">
        <f>IF(C101&lt;&gt;"",Sheet5!J38,"")</f>
        <v/>
      </c>
      <c r="I101" s="83" t="str">
        <f>IF(C2&lt;&gt;"",IF(Sheet1!M17=50,2,IF(Sheet1!M17=100,3,IF(Sheet1!M17=150,4,IF(Sheet1!M17=200,5)))),"")</f>
        <v/>
      </c>
      <c r="J101" s="85" t="str">
        <f>IF(C101&lt;&gt;"",J2,"")</f>
        <v/>
      </c>
    </row>
    <row r="102" spans="1:10" x14ac:dyDescent="0.25">
      <c r="A102" s="79" t="str">
        <f>IF(C102&lt;&gt;"",A2,"")</f>
        <v/>
      </c>
      <c r="B102" s="79" t="str">
        <f>IF(C102&lt;&gt;"",B2,"")</f>
        <v/>
      </c>
      <c r="C102" s="79" t="str">
        <f>IF(Sheet6!B19&lt;&gt;"",Sheet6!B19,"")</f>
        <v/>
      </c>
      <c r="D102" s="79" t="str">
        <f>IF(C102&lt;&gt;"",D2,"")</f>
        <v/>
      </c>
      <c r="E102" s="81" t="str">
        <f>IF(C102&lt;&gt;"",IF(Sheet6!D19="ABS",0,Sheet6!D19),"")</f>
        <v/>
      </c>
      <c r="F102" s="81" t="str">
        <f>IF(C102&lt;&gt;"",Sheet6!F19,"")</f>
        <v/>
      </c>
      <c r="G102" s="81" t="str">
        <f>IF(C102&lt;&gt;"",Sheet6!H19,"")</f>
        <v/>
      </c>
      <c r="H102" s="81" t="str">
        <f>IF(C102&lt;&gt;"",Sheet6!J19,"")</f>
        <v/>
      </c>
      <c r="I102" s="83" t="str">
        <f>IF(C2&lt;&gt;"",IF(Sheet1!M17=50,2,IF(Sheet1!M17=100,3,IF(Sheet1!M17=150,4,IF(Sheet1!M17=200,5)))),"")</f>
        <v/>
      </c>
      <c r="J102" s="85" t="str">
        <f>IF(C102&lt;&gt;"",J2,"")</f>
        <v/>
      </c>
    </row>
    <row r="103" spans="1:10" x14ac:dyDescent="0.25">
      <c r="A103" s="82" t="str">
        <f>IF(C103&lt;&gt;"",A2,"")</f>
        <v/>
      </c>
      <c r="B103" s="82" t="str">
        <f>IF(C103&lt;&gt;"",B2,"")</f>
        <v/>
      </c>
      <c r="C103" s="82" t="str">
        <f>IF(Sheet6!B20&lt;&gt;"",Sheet6!B20,"")</f>
        <v/>
      </c>
      <c r="D103" s="82" t="str">
        <f>IF(C103&lt;&gt;"",D2,"")</f>
        <v/>
      </c>
      <c r="E103" s="80" t="str">
        <f>IF(C103&lt;&gt;"",IF(Sheet6!D20="ABS",0,Sheet6!D20),"")</f>
        <v/>
      </c>
      <c r="F103" s="80" t="str">
        <f>IF(C103&lt;&gt;"",Sheet6!F20,"")</f>
        <v/>
      </c>
      <c r="G103" s="80" t="str">
        <f>IF(C103&lt;&gt;"",Sheet6!H20,"")</f>
        <v/>
      </c>
      <c r="H103" s="80" t="str">
        <f>IF(C103&lt;&gt;"",Sheet6!J20,"")</f>
        <v/>
      </c>
      <c r="I103" s="83" t="str">
        <f>IF(C2&lt;&gt;"",IF(Sheet1!M17=50,2,IF(Sheet1!M17=100,3,IF(Sheet1!M17=150,4,IF(Sheet1!M17=200,5)))),"")</f>
        <v/>
      </c>
      <c r="J103" s="85" t="str">
        <f>IF(C103&lt;&gt;"",J2,"")</f>
        <v/>
      </c>
    </row>
    <row r="104" spans="1:10" x14ac:dyDescent="0.25">
      <c r="A104" s="82" t="str">
        <f>IF(C104&lt;&gt;"",A2,"")</f>
        <v/>
      </c>
      <c r="B104" s="82" t="str">
        <f>IF(C104&lt;&gt;"",B2,"")</f>
        <v/>
      </c>
      <c r="C104" s="82" t="str">
        <f>IF(Sheet6!B21&lt;&gt;"",Sheet6!B21,"")</f>
        <v/>
      </c>
      <c r="D104" s="82" t="str">
        <f>IF(C104&lt;&gt;"",D2,"")</f>
        <v/>
      </c>
      <c r="E104" s="80" t="str">
        <f>IF(C104&lt;&gt;"",IF(Sheet6!D21="ABS",0,Sheet6!D21),"")</f>
        <v/>
      </c>
      <c r="F104" s="80" t="str">
        <f>IF(C104&lt;&gt;"",Sheet6!F21,"")</f>
        <v/>
      </c>
      <c r="G104" s="80" t="str">
        <f>IF(C104&lt;&gt;"",Sheet6!H21,"")</f>
        <v/>
      </c>
      <c r="H104" s="80" t="str">
        <f>IF(C104&lt;&gt;"",Sheet6!J21,"")</f>
        <v/>
      </c>
      <c r="I104" s="83" t="str">
        <f>IF(C2&lt;&gt;"",IF(Sheet1!M17=50,2,IF(Sheet1!M17=100,3,IF(Sheet1!M17=150,4,IF(Sheet1!M17=200,5)))),"")</f>
        <v/>
      </c>
      <c r="J104" s="85" t="str">
        <f>IF(C104&lt;&gt;"",J2,"")</f>
        <v/>
      </c>
    </row>
    <row r="105" spans="1:10" x14ac:dyDescent="0.25">
      <c r="A105" s="82" t="str">
        <f>IF(C105&lt;&gt;"",A2,"")</f>
        <v/>
      </c>
      <c r="B105" s="82" t="str">
        <f>IF(C105&lt;&gt;"",B2,"")</f>
        <v/>
      </c>
      <c r="C105" s="82" t="str">
        <f>IF(Sheet6!B22&lt;&gt;"",Sheet6!B22,"")</f>
        <v/>
      </c>
      <c r="D105" s="82" t="str">
        <f>IF(C105&lt;&gt;"",D2,"")</f>
        <v/>
      </c>
      <c r="E105" s="80" t="str">
        <f>IF(C105&lt;&gt;"",IF(Sheet6!D22="ABS",0,Sheet6!D22),"")</f>
        <v/>
      </c>
      <c r="F105" s="80" t="str">
        <f>IF(C105&lt;&gt;"",Sheet6!F22,"")</f>
        <v/>
      </c>
      <c r="G105" s="80" t="str">
        <f>IF(C105&lt;&gt;"",Sheet6!H22,"")</f>
        <v/>
      </c>
      <c r="H105" s="80" t="str">
        <f>IF(C105&lt;&gt;"",Sheet6!J22,"")</f>
        <v/>
      </c>
      <c r="I105" s="83" t="str">
        <f>IF(C2&lt;&gt;"",IF(Sheet1!M17=50,2,IF(Sheet1!M17=100,3,IF(Sheet1!M17=150,4,IF(Sheet1!M17=200,5)))),"")</f>
        <v/>
      </c>
      <c r="J105" s="85" t="str">
        <f>IF(C105&lt;&gt;"",J2,"")</f>
        <v/>
      </c>
    </row>
    <row r="106" spans="1:10" x14ac:dyDescent="0.25">
      <c r="A106" s="82" t="str">
        <f>IF(C106&lt;&gt;"",A2,"")</f>
        <v/>
      </c>
      <c r="B106" s="82" t="str">
        <f>IF(C106&lt;&gt;"",B2,"")</f>
        <v/>
      </c>
      <c r="C106" s="82" t="str">
        <f>IF(Sheet6!B23&lt;&gt;"",Sheet6!B23,"")</f>
        <v/>
      </c>
      <c r="D106" s="82" t="str">
        <f>IF(C106&lt;&gt;"",D2,"")</f>
        <v/>
      </c>
      <c r="E106" s="80" t="str">
        <f>IF(C106&lt;&gt;"",IF(Sheet6!D23="ABS",0,Sheet6!D23),"")</f>
        <v/>
      </c>
      <c r="F106" s="80" t="str">
        <f>IF(C106&lt;&gt;"",Sheet6!F23,"")</f>
        <v/>
      </c>
      <c r="G106" s="80" t="str">
        <f>IF(C106&lt;&gt;"",Sheet6!H23,"")</f>
        <v/>
      </c>
      <c r="H106" s="80" t="str">
        <f>IF(C106&lt;&gt;"",Sheet6!J23,"")</f>
        <v/>
      </c>
      <c r="I106" s="83" t="str">
        <f>IF(C2&lt;&gt;"",IF(Sheet1!M17=50,2,IF(Sheet1!M17=100,3,IF(Sheet1!M17=150,4,IF(Sheet1!M17=200,5)))),"")</f>
        <v/>
      </c>
      <c r="J106" s="85" t="str">
        <f>IF(C106&lt;&gt;"",J2,"")</f>
        <v/>
      </c>
    </row>
    <row r="107" spans="1:10" x14ac:dyDescent="0.25">
      <c r="A107" s="82" t="str">
        <f>IF(C107&lt;&gt;"",A2,"")</f>
        <v/>
      </c>
      <c r="B107" s="82" t="str">
        <f>IF(C107&lt;&gt;"",B2,"")</f>
        <v/>
      </c>
      <c r="C107" s="82" t="str">
        <f>IF(Sheet6!B24&lt;&gt;"",Sheet6!B24,"")</f>
        <v/>
      </c>
      <c r="D107" s="82" t="str">
        <f>IF(C107&lt;&gt;"",D2,"")</f>
        <v/>
      </c>
      <c r="E107" s="80" t="str">
        <f>IF(C107&lt;&gt;"",IF(Sheet6!D24="ABS",0,Sheet6!D24),"")</f>
        <v/>
      </c>
      <c r="F107" s="80" t="str">
        <f>IF(C107&lt;&gt;"",Sheet6!F24,"")</f>
        <v/>
      </c>
      <c r="G107" s="80" t="str">
        <f>IF(C107&lt;&gt;"",Sheet6!H24,"")</f>
        <v/>
      </c>
      <c r="H107" s="80" t="str">
        <f>IF(C107&lt;&gt;"",Sheet6!J24,"")</f>
        <v/>
      </c>
      <c r="I107" s="83" t="str">
        <f>IF(C2&lt;&gt;"",IF(Sheet1!M17=50,2,IF(Sheet1!M17=100,3,IF(Sheet1!M17=150,4,IF(Sheet1!M17=200,5)))),"")</f>
        <v/>
      </c>
      <c r="J107" s="85" t="str">
        <f>IF(C107&lt;&gt;"",J2,"")</f>
        <v/>
      </c>
    </row>
    <row r="108" spans="1:10" x14ac:dyDescent="0.25">
      <c r="A108" s="82" t="str">
        <f>IF(C108&lt;&gt;"",A2,"")</f>
        <v/>
      </c>
      <c r="B108" s="82" t="str">
        <f>IF(C108&lt;&gt;"",B2,"")</f>
        <v/>
      </c>
      <c r="C108" s="82" t="str">
        <f>IF(Sheet6!B25&lt;&gt;"",Sheet6!B25,"")</f>
        <v/>
      </c>
      <c r="D108" s="82" t="str">
        <f>IF(C108&lt;&gt;"",D2,"")</f>
        <v/>
      </c>
      <c r="E108" s="80" t="str">
        <f>IF(C108&lt;&gt;"",IF(Sheet6!D25="ABS",0,Sheet6!D25),"")</f>
        <v/>
      </c>
      <c r="F108" s="80" t="str">
        <f>IF(C108&lt;&gt;"",Sheet6!F25,"")</f>
        <v/>
      </c>
      <c r="G108" s="80" t="str">
        <f>IF(C108&lt;&gt;"",Sheet6!H25,"")</f>
        <v/>
      </c>
      <c r="H108" s="80" t="str">
        <f>IF(C108&lt;&gt;"",Sheet6!J25,"")</f>
        <v/>
      </c>
      <c r="I108" s="83" t="str">
        <f>IF(C2&lt;&gt;"",IF(Sheet1!M17=50,2,IF(Sheet1!M17=100,3,IF(Sheet1!M17=150,4,IF(Sheet1!M17=200,5)))),"")</f>
        <v/>
      </c>
      <c r="J108" s="85" t="str">
        <f>IF(C108&lt;&gt;"",J2,"")</f>
        <v/>
      </c>
    </row>
    <row r="109" spans="1:10" x14ac:dyDescent="0.25">
      <c r="A109" s="82" t="str">
        <f>IF(C109&lt;&gt;"",A2,"")</f>
        <v/>
      </c>
      <c r="B109" s="82" t="str">
        <f>IF(C109&lt;&gt;"",B2,"")</f>
        <v/>
      </c>
      <c r="C109" s="82" t="str">
        <f>IF(Sheet6!B26&lt;&gt;"",Sheet6!B26,"")</f>
        <v/>
      </c>
      <c r="D109" s="82" t="str">
        <f>IF(C109&lt;&gt;"",D2,"")</f>
        <v/>
      </c>
      <c r="E109" s="80" t="str">
        <f>IF(C109&lt;&gt;"",IF(Sheet6!D26="ABS",0,Sheet6!D26),"")</f>
        <v/>
      </c>
      <c r="F109" s="80" t="str">
        <f>IF(C109&lt;&gt;"",Sheet6!F26,"")</f>
        <v/>
      </c>
      <c r="G109" s="80" t="str">
        <f>IF(C109&lt;&gt;"",Sheet6!H26,"")</f>
        <v/>
      </c>
      <c r="H109" s="80" t="str">
        <f>IF(C109&lt;&gt;"",Sheet6!J26,"")</f>
        <v/>
      </c>
      <c r="I109" s="83" t="str">
        <f>IF(C2&lt;&gt;"",IF(Sheet1!M17=50,2,IF(Sheet1!M17=100,3,IF(Sheet1!M17=150,4,IF(Sheet1!M17=200,5)))),"")</f>
        <v/>
      </c>
      <c r="J109" s="85" t="str">
        <f>IF(C109&lt;&gt;"",J2,"")</f>
        <v/>
      </c>
    </row>
    <row r="110" spans="1:10" x14ac:dyDescent="0.25">
      <c r="A110" s="82" t="str">
        <f>IF(C110&lt;&gt;"",A2,"")</f>
        <v/>
      </c>
      <c r="B110" s="82" t="str">
        <f>IF(C110&lt;&gt;"",B2,"")</f>
        <v/>
      </c>
      <c r="C110" s="82" t="str">
        <f>IF(Sheet6!B27&lt;&gt;"",Sheet6!B27,"")</f>
        <v/>
      </c>
      <c r="D110" s="82" t="str">
        <f>IF(C110&lt;&gt;"",D2,"")</f>
        <v/>
      </c>
      <c r="E110" s="80" t="str">
        <f>IF(C110&lt;&gt;"",IF(Sheet6!D27="ABS",0,Sheet6!D27),"")</f>
        <v/>
      </c>
      <c r="F110" s="80" t="str">
        <f>IF(C110&lt;&gt;"",Sheet6!F27,"")</f>
        <v/>
      </c>
      <c r="G110" s="80" t="str">
        <f>IF(C110&lt;&gt;"",Sheet6!H27,"")</f>
        <v/>
      </c>
      <c r="H110" s="80" t="str">
        <f>IF(C110&lt;&gt;"",Sheet6!J27,"")</f>
        <v/>
      </c>
      <c r="I110" s="83" t="str">
        <f>IF(C2&lt;&gt;"",IF(Sheet1!M17=50,2,IF(Sheet1!M17=100,3,IF(Sheet1!M17=150,4,IF(Sheet1!M17=200,5)))),"")</f>
        <v/>
      </c>
      <c r="J110" s="85" t="str">
        <f>IF(C110&lt;&gt;"",J2,"")</f>
        <v/>
      </c>
    </row>
    <row r="111" spans="1:10" x14ac:dyDescent="0.25">
      <c r="A111" s="82" t="str">
        <f>IF(C111&lt;&gt;"",A2,"")</f>
        <v/>
      </c>
      <c r="B111" s="82" t="str">
        <f>IF(C111&lt;&gt;"",B2,"")</f>
        <v/>
      </c>
      <c r="C111" s="82" t="str">
        <f>IF(Sheet6!B28&lt;&gt;"",Sheet6!B28,"")</f>
        <v/>
      </c>
      <c r="D111" s="82" t="str">
        <f>IF(C111&lt;&gt;"",D2,"")</f>
        <v/>
      </c>
      <c r="E111" s="80" t="str">
        <f>IF(C111&lt;&gt;"",IF(Sheet6!D28="ABS",0,Sheet6!D28),"")</f>
        <v/>
      </c>
      <c r="F111" s="80" t="str">
        <f>IF(C111&lt;&gt;"",Sheet6!F28,"")</f>
        <v/>
      </c>
      <c r="G111" s="80" t="str">
        <f>IF(C111&lt;&gt;"",Sheet6!H28,"")</f>
        <v/>
      </c>
      <c r="H111" s="80" t="str">
        <f>IF(C111&lt;&gt;"",Sheet6!J28,"")</f>
        <v/>
      </c>
      <c r="I111" s="83" t="str">
        <f>IF(C2&lt;&gt;"",IF(Sheet1!M17=50,2,IF(Sheet1!M17=100,3,IF(Sheet1!M17=150,4,IF(Sheet1!M17=200,5)))),"")</f>
        <v/>
      </c>
      <c r="J111" s="85" t="str">
        <f>IF(C111&lt;&gt;"",J2,"")</f>
        <v/>
      </c>
    </row>
    <row r="112" spans="1:10" x14ac:dyDescent="0.25">
      <c r="A112" s="82" t="str">
        <f>IF(C112&lt;&gt;"",A2,"")</f>
        <v/>
      </c>
      <c r="B112" s="82" t="str">
        <f>IF(C112&lt;&gt;"",B2,"")</f>
        <v/>
      </c>
      <c r="C112" s="82" t="str">
        <f>IF(Sheet6!B29&lt;&gt;"",Sheet6!B29,"")</f>
        <v/>
      </c>
      <c r="D112" s="82" t="str">
        <f>IF(C112&lt;&gt;"",D2,"")</f>
        <v/>
      </c>
      <c r="E112" s="80" t="str">
        <f>IF(C112&lt;&gt;"",IF(Sheet6!D29="ABS",0,Sheet6!D29),"")</f>
        <v/>
      </c>
      <c r="F112" s="80" t="str">
        <f>IF(C112&lt;&gt;"",Sheet6!F29,"")</f>
        <v/>
      </c>
      <c r="G112" s="80" t="str">
        <f>IF(C112&lt;&gt;"",Sheet6!H29,"")</f>
        <v/>
      </c>
      <c r="H112" s="80" t="str">
        <f>IF(C112&lt;&gt;"",Sheet6!J29,"")</f>
        <v/>
      </c>
      <c r="I112" s="83" t="str">
        <f>IF(C2&lt;&gt;"",IF(Sheet1!M17=50,2,IF(Sheet1!M17=100,3,IF(Sheet1!M17=150,4,IF(Sheet1!M17=200,5)))),"")</f>
        <v/>
      </c>
      <c r="J112" s="85" t="str">
        <f>IF(C112&lt;&gt;"",J2,"")</f>
        <v/>
      </c>
    </row>
    <row r="113" spans="1:10" x14ac:dyDescent="0.25">
      <c r="A113" s="82" t="str">
        <f>IF(C113&lt;&gt;"",A2,"")</f>
        <v/>
      </c>
      <c r="B113" s="82" t="str">
        <f>IF(C113&lt;&gt;"",B2,"")</f>
        <v/>
      </c>
      <c r="C113" s="82" t="str">
        <f>IF(Sheet6!B30&lt;&gt;"",Sheet6!B30,"")</f>
        <v/>
      </c>
      <c r="D113" s="82" t="str">
        <f>IF(C113&lt;&gt;"",D2,"")</f>
        <v/>
      </c>
      <c r="E113" s="80" t="str">
        <f>IF(C113&lt;&gt;"",IF(Sheet6!D30="ABS",0,Sheet6!D30),"")</f>
        <v/>
      </c>
      <c r="F113" s="80" t="str">
        <f>IF(C113&lt;&gt;"",Sheet6!F30,"")</f>
        <v/>
      </c>
      <c r="G113" s="80" t="str">
        <f>IF(C113&lt;&gt;"",Sheet6!H30,"")</f>
        <v/>
      </c>
      <c r="H113" s="80" t="str">
        <f>IF(C113&lt;&gt;"",Sheet6!J30,"")</f>
        <v/>
      </c>
      <c r="I113" s="83" t="str">
        <f>IF(C2&lt;&gt;"",IF(Sheet1!M17=50,2,IF(Sheet1!M17=100,3,IF(Sheet1!M17=150,4,IF(Sheet1!M17=200,5)))),"")</f>
        <v/>
      </c>
      <c r="J113" s="85" t="str">
        <f>IF(C113&lt;&gt;"",J2,"")</f>
        <v/>
      </c>
    </row>
    <row r="114" spans="1:10" x14ac:dyDescent="0.25">
      <c r="A114" s="82" t="str">
        <f>IF(C114&lt;&gt;"",A2,"")</f>
        <v/>
      </c>
      <c r="B114" s="82" t="str">
        <f>IF(C114&lt;&gt;"",B2,"")</f>
        <v/>
      </c>
      <c r="C114" s="82" t="str">
        <f>IF(Sheet6!B31&lt;&gt;"",Sheet6!B31,"")</f>
        <v/>
      </c>
      <c r="D114" s="82" t="str">
        <f>IF(C114&lt;&gt;"",D2,"")</f>
        <v/>
      </c>
      <c r="E114" s="80" t="str">
        <f>IF(C114&lt;&gt;"",IF(Sheet6!D31="ABS",0,Sheet6!D31),"")</f>
        <v/>
      </c>
      <c r="F114" s="80" t="str">
        <f>IF(C114&lt;&gt;"",Sheet6!F31,"")</f>
        <v/>
      </c>
      <c r="G114" s="80" t="str">
        <f>IF(C114&lt;&gt;"",Sheet6!H31,"")</f>
        <v/>
      </c>
      <c r="H114" s="80" t="str">
        <f>IF(C114&lt;&gt;"",Sheet6!J31,"")</f>
        <v/>
      </c>
      <c r="I114" s="83" t="str">
        <f>IF(C2&lt;&gt;"",IF(Sheet1!M17=50,2,IF(Sheet1!M17=100,3,IF(Sheet1!M17=150,4,IF(Sheet1!M17=200,5)))),"")</f>
        <v/>
      </c>
      <c r="J114" s="85" t="str">
        <f>IF(C114&lt;&gt;"",J2,"")</f>
        <v/>
      </c>
    </row>
    <row r="115" spans="1:10" x14ac:dyDescent="0.25">
      <c r="A115" s="82" t="str">
        <f>IF(C115&lt;&gt;"",A2,"")</f>
        <v/>
      </c>
      <c r="B115" s="82" t="str">
        <f>IF(C115&lt;&gt;"",B2,"")</f>
        <v/>
      </c>
      <c r="C115" s="82" t="str">
        <f>IF(Sheet6!B32&lt;&gt;"",Sheet6!B32,"")</f>
        <v/>
      </c>
      <c r="D115" s="82" t="str">
        <f>IF(C115&lt;&gt;"",D2,"")</f>
        <v/>
      </c>
      <c r="E115" s="80" t="str">
        <f>IF(C115&lt;&gt;"",IF(Sheet6!D32="ABS",0,Sheet6!D32),"")</f>
        <v/>
      </c>
      <c r="F115" s="80" t="str">
        <f>IF(C115&lt;&gt;"",Sheet6!F32,"")</f>
        <v/>
      </c>
      <c r="G115" s="80" t="str">
        <f>IF(C115&lt;&gt;"",Sheet6!H32,"")</f>
        <v/>
      </c>
      <c r="H115" s="80" t="str">
        <f>IF(C115&lt;&gt;"",Sheet6!J32,"")</f>
        <v/>
      </c>
      <c r="I115" s="83" t="str">
        <f>IF(C2&lt;&gt;"",IF(Sheet1!M17=50,2,IF(Sheet1!M17=100,3,IF(Sheet1!M17=150,4,IF(Sheet1!M17=200,5)))),"")</f>
        <v/>
      </c>
      <c r="J115" s="85" t="str">
        <f>IF(C115&lt;&gt;"",J2,"")</f>
        <v/>
      </c>
    </row>
    <row r="116" spans="1:10" x14ac:dyDescent="0.25">
      <c r="A116" s="82" t="str">
        <f>IF(C116&lt;&gt;"",A2,"")</f>
        <v/>
      </c>
      <c r="B116" s="82" t="str">
        <f>IF(C116&lt;&gt;"",B2,"")</f>
        <v/>
      </c>
      <c r="C116" s="82" t="str">
        <f>IF(Sheet6!B33&lt;&gt;"",Sheet6!B33,"")</f>
        <v/>
      </c>
      <c r="D116" s="82" t="str">
        <f>IF(C116&lt;&gt;"",D2,"")</f>
        <v/>
      </c>
      <c r="E116" s="80" t="str">
        <f>IF(C116&lt;&gt;"",IF(Sheet6!D33="ABS",0,Sheet6!D33),"")</f>
        <v/>
      </c>
      <c r="F116" s="80" t="str">
        <f>IF(C116&lt;&gt;"",Sheet6!F33,"")</f>
        <v/>
      </c>
      <c r="G116" s="80" t="str">
        <f>IF(C116&lt;&gt;"",Sheet6!H33,"")</f>
        <v/>
      </c>
      <c r="H116" s="80" t="str">
        <f>IF(C116&lt;&gt;"",Sheet6!J33,"")</f>
        <v/>
      </c>
      <c r="I116" s="83" t="str">
        <f>IF(C2&lt;&gt;"",IF(Sheet1!M17=50,2,IF(Sheet1!M17=100,3,IF(Sheet1!M17=150,4,IF(Sheet1!M17=200,5)))),"")</f>
        <v/>
      </c>
      <c r="J116" s="85" t="str">
        <f>IF(C116&lt;&gt;"",J2,"")</f>
        <v/>
      </c>
    </row>
    <row r="117" spans="1:10" x14ac:dyDescent="0.25">
      <c r="A117" s="82" t="str">
        <f>IF(C117&lt;&gt;"",A2,"")</f>
        <v/>
      </c>
      <c r="B117" s="82" t="str">
        <f>IF(C117&lt;&gt;"",B2,"")</f>
        <v/>
      </c>
      <c r="C117" s="82" t="str">
        <f>IF(Sheet6!B34&lt;&gt;"",Sheet6!B34,"")</f>
        <v/>
      </c>
      <c r="D117" s="82" t="str">
        <f>IF(C117&lt;&gt;"",D2,"")</f>
        <v/>
      </c>
      <c r="E117" s="80" t="str">
        <f>IF(C117&lt;&gt;"",IF(Sheet6!D34="ABS",0,Sheet6!D34),"")</f>
        <v/>
      </c>
      <c r="F117" s="80" t="str">
        <f>IF(C117&lt;&gt;"",Sheet6!F34,"")</f>
        <v/>
      </c>
      <c r="G117" s="80" t="str">
        <f>IF(C117&lt;&gt;"",Sheet6!H34,"")</f>
        <v/>
      </c>
      <c r="H117" s="80" t="str">
        <f>IF(C117&lt;&gt;"",Sheet6!J34,"")</f>
        <v/>
      </c>
      <c r="I117" s="83" t="str">
        <f>IF(C2&lt;&gt;"",IF(Sheet1!M17=50,2,IF(Sheet1!M17=100,3,IF(Sheet1!M17=150,4,IF(Sheet1!M17=200,5)))),"")</f>
        <v/>
      </c>
      <c r="J117" s="85" t="str">
        <f>IF(C117&lt;&gt;"",J2,"")</f>
        <v/>
      </c>
    </row>
    <row r="118" spans="1:10" x14ac:dyDescent="0.25">
      <c r="A118" s="82" t="str">
        <f>IF(C118&lt;&gt;"",A2,"")</f>
        <v/>
      </c>
      <c r="B118" s="82" t="str">
        <f>IF(C118&lt;&gt;"",B2,"")</f>
        <v/>
      </c>
      <c r="C118" s="82" t="str">
        <f>IF(Sheet6!B35&lt;&gt;"",Sheet6!B35,"")</f>
        <v/>
      </c>
      <c r="D118" s="82" t="str">
        <f>IF(C118&lt;&gt;"",D2,"")</f>
        <v/>
      </c>
      <c r="E118" s="80" t="str">
        <f>IF(C118&lt;&gt;"",IF(Sheet6!D35="ABS",0,Sheet6!D35),"")</f>
        <v/>
      </c>
      <c r="F118" s="80" t="str">
        <f>IF(C118&lt;&gt;"",Sheet6!F35,"")</f>
        <v/>
      </c>
      <c r="G118" s="80" t="str">
        <f>IF(C118&lt;&gt;"",Sheet6!H35,"")</f>
        <v/>
      </c>
      <c r="H118" s="80" t="str">
        <f>IF(C118&lt;&gt;"",Sheet6!J35,"")</f>
        <v/>
      </c>
      <c r="I118" s="83" t="str">
        <f>IF(C2&lt;&gt;"",IF(Sheet1!M17=50,2,IF(Sheet1!M17=100,3,IF(Sheet1!M17=150,4,IF(Sheet1!M17=200,5)))),"")</f>
        <v/>
      </c>
      <c r="J118" s="85" t="str">
        <f>IF(C118&lt;&gt;"",J2,"")</f>
        <v/>
      </c>
    </row>
    <row r="119" spans="1:10" x14ac:dyDescent="0.25">
      <c r="A119" s="82" t="str">
        <f>IF(C119&lt;&gt;"",A2,"")</f>
        <v/>
      </c>
      <c r="B119" s="82" t="str">
        <f>IF(C119&lt;&gt;"",B2,"")</f>
        <v/>
      </c>
      <c r="C119" s="82" t="str">
        <f>IF(Sheet6!B36&lt;&gt;"",Sheet6!B36,"")</f>
        <v/>
      </c>
      <c r="D119" s="82" t="str">
        <f>IF(C119&lt;&gt;"",D2,"")</f>
        <v/>
      </c>
      <c r="E119" s="80" t="str">
        <f>IF(C119&lt;&gt;"",IF(Sheet6!D36="ABS",0,Sheet6!D36),"")</f>
        <v/>
      </c>
      <c r="F119" s="80" t="str">
        <f>IF(C119&lt;&gt;"",Sheet6!F36,"")</f>
        <v/>
      </c>
      <c r="G119" s="80" t="str">
        <f>IF(C119&lt;&gt;"",Sheet6!H36,"")</f>
        <v/>
      </c>
      <c r="H119" s="80" t="str">
        <f>IF(C119&lt;&gt;"",Sheet6!J36,"")</f>
        <v/>
      </c>
      <c r="I119" s="83" t="str">
        <f>IF(C2&lt;&gt;"",IF(Sheet1!M17=50,2,IF(Sheet1!M17=100,3,IF(Sheet1!M17=150,4,IF(Sheet1!M17=200,5)))),"")</f>
        <v/>
      </c>
      <c r="J119" s="85" t="str">
        <f>IF(C119&lt;&gt;"",J2,"")</f>
        <v/>
      </c>
    </row>
    <row r="120" spans="1:10" x14ac:dyDescent="0.25">
      <c r="A120" s="82" t="str">
        <f>IF(C120&lt;&gt;"",A2,"")</f>
        <v/>
      </c>
      <c r="B120" s="82" t="str">
        <f>IF(C120&lt;&gt;"",B2,"")</f>
        <v/>
      </c>
      <c r="C120" s="82" t="str">
        <f>IF(Sheet6!B37&lt;&gt;"",Sheet6!B37,"")</f>
        <v/>
      </c>
      <c r="D120" s="82" t="str">
        <f>IF(C120&lt;&gt;"",D2,"")</f>
        <v/>
      </c>
      <c r="E120" s="80" t="str">
        <f>IF(C120&lt;&gt;"",IF(Sheet6!D37="ABS",0,Sheet6!D37),"")</f>
        <v/>
      </c>
      <c r="F120" s="80" t="str">
        <f>IF(C120&lt;&gt;"",Sheet6!F37,"")</f>
        <v/>
      </c>
      <c r="G120" s="80" t="str">
        <f>IF(C120&lt;&gt;"",Sheet6!H37,"")</f>
        <v/>
      </c>
      <c r="H120" s="80" t="str">
        <f>IF(C120&lt;&gt;"",Sheet6!J37,"")</f>
        <v/>
      </c>
      <c r="I120" s="83" t="str">
        <f>IF(C2&lt;&gt;"",IF(Sheet1!M17=50,2,IF(Sheet1!M17=100,3,IF(Sheet1!M17=150,4,IF(Sheet1!M17=200,5)))),"")</f>
        <v/>
      </c>
      <c r="J120" s="85" t="str">
        <f>IF(C120&lt;&gt;"",J2,"")</f>
        <v/>
      </c>
    </row>
    <row r="121" spans="1:10" x14ac:dyDescent="0.25">
      <c r="A121" s="82" t="str">
        <f>IF(C121&lt;&gt;"",A2,"")</f>
        <v/>
      </c>
      <c r="B121" s="82" t="str">
        <f>IF(C121&lt;&gt;"",B2,"")</f>
        <v/>
      </c>
      <c r="C121" s="82" t="str">
        <f>IF(Sheet6!B38&lt;&gt;"",Sheet6!B38,"")</f>
        <v/>
      </c>
      <c r="D121" s="82" t="str">
        <f>IF(C121&lt;&gt;"",D2,"")</f>
        <v/>
      </c>
      <c r="E121" s="80" t="str">
        <f>IF(C121&lt;&gt;"",IF(Sheet6!D38="ABS",0,Sheet6!D38),"")</f>
        <v/>
      </c>
      <c r="F121" s="80" t="str">
        <f>IF(C121&lt;&gt;"",Sheet6!F38,"")</f>
        <v/>
      </c>
      <c r="G121" s="80" t="str">
        <f>IF(C121&lt;&gt;"",Sheet6!H38,"")</f>
        <v/>
      </c>
      <c r="H121" s="80" t="str">
        <f>IF(C121&lt;&gt;"",Sheet6!J38,"")</f>
        <v/>
      </c>
      <c r="I121" s="83" t="str">
        <f>IF(C2&lt;&gt;"",IF(Sheet1!M17=50,2,IF(Sheet1!M17=100,3,IF(Sheet1!M17=150,4,IF(Sheet1!M17=200,5)))),"")</f>
        <v/>
      </c>
      <c r="J121" s="85" t="str">
        <f>IF(C121&lt;&gt;"",J2,"")</f>
        <v/>
      </c>
    </row>
    <row r="122" spans="1:10" x14ac:dyDescent="0.25">
      <c r="A122" s="79" t="str">
        <f>IF(C122&lt;&gt;"",A2,"")</f>
        <v/>
      </c>
      <c r="B122" s="79" t="str">
        <f>IF(C122&lt;&gt;"",B2,"")</f>
        <v/>
      </c>
      <c r="C122" s="79" t="str">
        <f>IF(Sheet7!B19&lt;&gt;"",Sheet7!B19,"")</f>
        <v/>
      </c>
      <c r="D122" s="79" t="str">
        <f>IF(C122&lt;&gt;"",D2,"")</f>
        <v/>
      </c>
      <c r="E122" s="81" t="str">
        <f>IF(C122&lt;&gt;"",IF(Sheet7!D19="ABS",0,Sheet7!D19),"")</f>
        <v/>
      </c>
      <c r="F122" s="81" t="str">
        <f>IF(C122&lt;&gt;"",Sheet7!F19,"")</f>
        <v/>
      </c>
      <c r="G122" s="81" t="str">
        <f>IF(C122&lt;&gt;"",Sheet7!H19,"")</f>
        <v/>
      </c>
      <c r="H122" s="81" t="str">
        <f>IF(C122&lt;&gt;"",Sheet7!J19,"")</f>
        <v/>
      </c>
      <c r="I122" s="83" t="str">
        <f>IF(C2&lt;&gt;"",IF(Sheet1!M17=50,2,IF(Sheet1!M17=100,3,IF(Sheet1!M17=150,4,IF(Sheet1!M17=200,5)))),"")</f>
        <v/>
      </c>
      <c r="J122" s="85" t="str">
        <f>IF(C122&lt;&gt;"",J2,"")</f>
        <v/>
      </c>
    </row>
    <row r="123" spans="1:10" x14ac:dyDescent="0.25">
      <c r="A123" s="82" t="str">
        <f>IF(C123&lt;&gt;"",A2,"")</f>
        <v/>
      </c>
      <c r="B123" s="82" t="str">
        <f>IF(C123&lt;&gt;"",B2,"")</f>
        <v/>
      </c>
      <c r="C123" s="82" t="str">
        <f>IF(Sheet7!B20&lt;&gt;"",Sheet7!B20,"")</f>
        <v/>
      </c>
      <c r="D123" s="82" t="str">
        <f>IF(C123&lt;&gt;"",D2,"")</f>
        <v/>
      </c>
      <c r="E123" s="80" t="str">
        <f>IF(C123&lt;&gt;"",IF(Sheet7!D20="ABS",0,Sheet7!D20),"")</f>
        <v/>
      </c>
      <c r="F123" s="80" t="str">
        <f>IF(C123&lt;&gt;"",Sheet7!F20,"")</f>
        <v/>
      </c>
      <c r="G123" s="80" t="str">
        <f>IF(C123&lt;&gt;"",Sheet7!H20,"")</f>
        <v/>
      </c>
      <c r="H123" s="80" t="str">
        <f>IF(C123&lt;&gt;"",Sheet7!J20,"")</f>
        <v/>
      </c>
      <c r="I123" s="83" t="str">
        <f>IF(C2&lt;&gt;"",IF(Sheet1!M17=50,2,IF(Sheet1!M17=100,3,IF(Sheet1!M17=150,4,IF(Sheet1!M17=200,5)))),"")</f>
        <v/>
      </c>
      <c r="J123" s="85" t="str">
        <f>IF(C123&lt;&gt;"",J2,"")</f>
        <v/>
      </c>
    </row>
    <row r="124" spans="1:10" x14ac:dyDescent="0.25">
      <c r="A124" s="82" t="str">
        <f>IF(C124&lt;&gt;"",A2,"")</f>
        <v/>
      </c>
      <c r="B124" s="82" t="str">
        <f>IF(C124&lt;&gt;"",B2,"")</f>
        <v/>
      </c>
      <c r="C124" s="82" t="str">
        <f>IF(Sheet7!B21&lt;&gt;"",Sheet7!B21,"")</f>
        <v/>
      </c>
      <c r="D124" s="82" t="str">
        <f>IF(C124&lt;&gt;"",D2,"")</f>
        <v/>
      </c>
      <c r="E124" s="80" t="str">
        <f>IF(C124&lt;&gt;"",IF(Sheet7!D21="ABS",0,Sheet7!D21),"")</f>
        <v/>
      </c>
      <c r="F124" s="80" t="str">
        <f>IF(C124&lt;&gt;"",Sheet7!F21,"")</f>
        <v/>
      </c>
      <c r="G124" s="80" t="str">
        <f>IF(C124&lt;&gt;"",Sheet7!H21,"")</f>
        <v/>
      </c>
      <c r="H124" s="80" t="str">
        <f>IF(C124&lt;&gt;"",Sheet7!J21,"")</f>
        <v/>
      </c>
      <c r="I124" s="83" t="str">
        <f>IF(C2&lt;&gt;"",IF(Sheet1!M17=50,2,IF(Sheet1!M17=100,3,IF(Sheet1!M17=150,4,IF(Sheet1!M17=200,5)))),"")</f>
        <v/>
      </c>
      <c r="J124" s="85" t="str">
        <f>IF(C124&lt;&gt;"",J2,"")</f>
        <v/>
      </c>
    </row>
    <row r="125" spans="1:10" x14ac:dyDescent="0.25">
      <c r="A125" s="82" t="str">
        <f>IF(C125&lt;&gt;"",A2,"")</f>
        <v/>
      </c>
      <c r="B125" s="82" t="str">
        <f>IF(C125&lt;&gt;"",B2,"")</f>
        <v/>
      </c>
      <c r="C125" s="82" t="str">
        <f>IF(Sheet7!B22&lt;&gt;"",Sheet7!B22,"")</f>
        <v/>
      </c>
      <c r="D125" s="82" t="str">
        <f>IF(C125&lt;&gt;"",D2,"")</f>
        <v/>
      </c>
      <c r="E125" s="80" t="str">
        <f>IF(C125&lt;&gt;"",IF(Sheet7!D22="ABS",0,Sheet7!D22),"")</f>
        <v/>
      </c>
      <c r="F125" s="80" t="str">
        <f>IF(C125&lt;&gt;"",Sheet7!F22,"")</f>
        <v/>
      </c>
      <c r="G125" s="80" t="str">
        <f>IF(C125&lt;&gt;"",Sheet7!H22,"")</f>
        <v/>
      </c>
      <c r="H125" s="80" t="str">
        <f>IF(C125&lt;&gt;"",Sheet7!J22,"")</f>
        <v/>
      </c>
      <c r="I125" s="83" t="str">
        <f>IF(C2&lt;&gt;"",IF(Sheet1!M17=50,2,IF(Sheet1!M17=100,3,IF(Sheet1!M17=150,4,IF(Sheet1!M17=200,5)))),"")</f>
        <v/>
      </c>
      <c r="J125" s="85" t="str">
        <f>IF(C125&lt;&gt;"",J2,"")</f>
        <v/>
      </c>
    </row>
    <row r="126" spans="1:10" x14ac:dyDescent="0.25">
      <c r="A126" s="82" t="str">
        <f>IF(C126&lt;&gt;"",A2,"")</f>
        <v/>
      </c>
      <c r="B126" s="82" t="str">
        <f>IF(C126&lt;&gt;"",B2,"")</f>
        <v/>
      </c>
      <c r="C126" s="82" t="str">
        <f>IF(Sheet7!B23&lt;&gt;"",Sheet7!B23,"")</f>
        <v/>
      </c>
      <c r="D126" s="82" t="str">
        <f>IF(C126&lt;&gt;"",D2,"")</f>
        <v/>
      </c>
      <c r="E126" s="80" t="str">
        <f>IF(C126&lt;&gt;"",IF(Sheet7!D23="ABS",0,Sheet7!D23),"")</f>
        <v/>
      </c>
      <c r="F126" s="80" t="str">
        <f>IF(C126&lt;&gt;"",Sheet7!F23,"")</f>
        <v/>
      </c>
      <c r="G126" s="80" t="str">
        <f>IF(C126&lt;&gt;"",Sheet7!H23,"")</f>
        <v/>
      </c>
      <c r="H126" s="80" t="str">
        <f>IF(C126&lt;&gt;"",Sheet7!J23,"")</f>
        <v/>
      </c>
      <c r="I126" s="83" t="str">
        <f>IF(C2&lt;&gt;"",IF(Sheet1!M17=50,2,IF(Sheet1!M17=100,3,IF(Sheet1!M17=150,4,IF(Sheet1!M17=200,5)))),"")</f>
        <v/>
      </c>
      <c r="J126" s="85" t="str">
        <f>IF(C126&lt;&gt;"",J2,"")</f>
        <v/>
      </c>
    </row>
    <row r="127" spans="1:10" x14ac:dyDescent="0.25">
      <c r="A127" s="82" t="str">
        <f>IF(C127&lt;&gt;"",A2,"")</f>
        <v/>
      </c>
      <c r="B127" s="82" t="str">
        <f>IF(C127&lt;&gt;"",B2,"")</f>
        <v/>
      </c>
      <c r="C127" s="82" t="str">
        <f>IF(Sheet7!B24&lt;&gt;"",Sheet7!B24,"")</f>
        <v/>
      </c>
      <c r="D127" s="82" t="str">
        <f>IF(C127&lt;&gt;"",D2,"")</f>
        <v/>
      </c>
      <c r="E127" s="80" t="str">
        <f>IF(C127&lt;&gt;"",IF(Sheet7!D24="ABS",0,Sheet7!D24),"")</f>
        <v/>
      </c>
      <c r="F127" s="80" t="str">
        <f>IF(C127&lt;&gt;"",Sheet7!F24,"")</f>
        <v/>
      </c>
      <c r="G127" s="80" t="str">
        <f>IF(C127&lt;&gt;"",Sheet7!H24,"")</f>
        <v/>
      </c>
      <c r="H127" s="80" t="str">
        <f>IF(C127&lt;&gt;"",Sheet7!J24,"")</f>
        <v/>
      </c>
      <c r="I127" s="83" t="str">
        <f>IF(C2&lt;&gt;"",IF(Sheet1!M17=50,2,IF(Sheet1!M17=100,3,IF(Sheet1!M17=150,4,IF(Sheet1!M17=200,5)))),"")</f>
        <v/>
      </c>
      <c r="J127" s="85" t="str">
        <f>IF(C127&lt;&gt;"",J2,"")</f>
        <v/>
      </c>
    </row>
    <row r="128" spans="1:10" x14ac:dyDescent="0.25">
      <c r="A128" s="82" t="str">
        <f>IF(C128&lt;&gt;"",A2,"")</f>
        <v/>
      </c>
      <c r="B128" s="82" t="str">
        <f>IF(C128&lt;&gt;"",B2,"")</f>
        <v/>
      </c>
      <c r="C128" s="82" t="str">
        <f>IF(Sheet7!B25&lt;&gt;"",Sheet7!B25,"")</f>
        <v/>
      </c>
      <c r="D128" s="82" t="str">
        <f>IF(C128&lt;&gt;"",D2,"")</f>
        <v/>
      </c>
      <c r="E128" s="80" t="str">
        <f>IF(C128&lt;&gt;"",IF(Sheet7!D25="ABS",0,Sheet7!D25),"")</f>
        <v/>
      </c>
      <c r="F128" s="80" t="str">
        <f>IF(C128&lt;&gt;"",Sheet7!F25,"")</f>
        <v/>
      </c>
      <c r="G128" s="80" t="str">
        <f>IF(C128&lt;&gt;"",Sheet7!H25,"")</f>
        <v/>
      </c>
      <c r="H128" s="80" t="str">
        <f>IF(C128&lt;&gt;"",Sheet7!J25,"")</f>
        <v/>
      </c>
      <c r="I128" s="83" t="str">
        <f>IF(C2&lt;&gt;"",IF(Sheet1!M17=50,2,IF(Sheet1!M17=100,3,IF(Sheet1!M17=150,4,IF(Sheet1!M17=200,5)))),"")</f>
        <v/>
      </c>
      <c r="J128" s="85" t="str">
        <f>IF(C128&lt;&gt;"",J2,"")</f>
        <v/>
      </c>
    </row>
    <row r="129" spans="1:10" x14ac:dyDescent="0.25">
      <c r="A129" s="82" t="str">
        <f>IF(C129&lt;&gt;"",A2,"")</f>
        <v/>
      </c>
      <c r="B129" s="82" t="str">
        <f>IF(C129&lt;&gt;"",B2,"")</f>
        <v/>
      </c>
      <c r="C129" s="82" t="str">
        <f>IF(Sheet7!B26&lt;&gt;"",Sheet7!B26,"")</f>
        <v/>
      </c>
      <c r="D129" s="82" t="str">
        <f>IF(C129&lt;&gt;"",D2,"")</f>
        <v/>
      </c>
      <c r="E129" s="80" t="str">
        <f>IF(C129&lt;&gt;"",IF(Sheet7!D26="ABS",0,Sheet7!D26),"")</f>
        <v/>
      </c>
      <c r="F129" s="80" t="str">
        <f>IF(C129&lt;&gt;"",Sheet7!F26,"")</f>
        <v/>
      </c>
      <c r="G129" s="80" t="str">
        <f>IF(C129&lt;&gt;"",Sheet7!H26,"")</f>
        <v/>
      </c>
      <c r="H129" s="80" t="str">
        <f>IF(C129&lt;&gt;"",Sheet7!J26,"")</f>
        <v/>
      </c>
      <c r="I129" s="83" t="str">
        <f>IF(C2&lt;&gt;"",IF(Sheet1!M17=50,2,IF(Sheet1!M17=100,3,IF(Sheet1!M17=150,4,IF(Sheet1!M17=200,5)))),"")</f>
        <v/>
      </c>
      <c r="J129" s="85" t="str">
        <f>IF(C129&lt;&gt;"",J2,"")</f>
        <v/>
      </c>
    </row>
    <row r="130" spans="1:10" x14ac:dyDescent="0.25">
      <c r="A130" s="82" t="str">
        <f>IF(C130&lt;&gt;"",A2,"")</f>
        <v/>
      </c>
      <c r="B130" s="82" t="str">
        <f>IF(C130&lt;&gt;"",B2,"")</f>
        <v/>
      </c>
      <c r="C130" s="82" t="str">
        <f>IF(Sheet7!B27&lt;&gt;"",Sheet7!B27,"")</f>
        <v/>
      </c>
      <c r="D130" s="82" t="str">
        <f>IF(C130&lt;&gt;"",D2,"")</f>
        <v/>
      </c>
      <c r="E130" s="80" t="str">
        <f>IF(C130&lt;&gt;"",IF(Sheet7!D27="ABS",0,Sheet7!D27),"")</f>
        <v/>
      </c>
      <c r="F130" s="80" t="str">
        <f>IF(C130&lt;&gt;"",Sheet7!F27,"")</f>
        <v/>
      </c>
      <c r="G130" s="80" t="str">
        <f>IF(C130&lt;&gt;"",Sheet7!H27,"")</f>
        <v/>
      </c>
      <c r="H130" s="80" t="str">
        <f>IF(C130&lt;&gt;"",Sheet7!J27,"")</f>
        <v/>
      </c>
      <c r="I130" s="83" t="str">
        <f>IF(C2&lt;&gt;"",IF(Sheet1!M17=50,2,IF(Sheet1!M17=100,3,IF(Sheet1!M17=150,4,IF(Sheet1!M17=200,5)))),"")</f>
        <v/>
      </c>
      <c r="J130" s="85" t="str">
        <f>IF(C130&lt;&gt;"",J2,"")</f>
        <v/>
      </c>
    </row>
    <row r="131" spans="1:10" x14ac:dyDescent="0.25">
      <c r="A131" s="82" t="str">
        <f>IF(C131&lt;&gt;"",A2,"")</f>
        <v/>
      </c>
      <c r="B131" s="82" t="str">
        <f>IF(C131&lt;&gt;"",B2,"")</f>
        <v/>
      </c>
      <c r="C131" s="82" t="str">
        <f>IF(Sheet7!B28&lt;&gt;"",Sheet7!B28,"")</f>
        <v/>
      </c>
      <c r="D131" s="82" t="str">
        <f>IF(C131&lt;&gt;"",D2,"")</f>
        <v/>
      </c>
      <c r="E131" s="80" t="str">
        <f>IF(C131&lt;&gt;"",IF(Sheet7!D28="ABS",0,Sheet7!D28),"")</f>
        <v/>
      </c>
      <c r="F131" s="80" t="str">
        <f>IF(C131&lt;&gt;"",Sheet7!F28,"")</f>
        <v/>
      </c>
      <c r="G131" s="80" t="str">
        <f>IF(C131&lt;&gt;"",Sheet7!H28,"")</f>
        <v/>
      </c>
      <c r="H131" s="80" t="str">
        <f>IF(C131&lt;&gt;"",Sheet7!J28,"")</f>
        <v/>
      </c>
      <c r="I131" s="83" t="str">
        <f>IF(C2&lt;&gt;"",IF(Sheet1!M17=50,2,IF(Sheet1!M17=100,3,IF(Sheet1!M17=150,4,IF(Sheet1!M17=200,5)))),"")</f>
        <v/>
      </c>
      <c r="J131" s="85" t="str">
        <f>IF(C131&lt;&gt;"",J2,"")</f>
        <v/>
      </c>
    </row>
    <row r="132" spans="1:10" x14ac:dyDescent="0.25">
      <c r="A132" s="82" t="str">
        <f>IF(C132&lt;&gt;"",A2,"")</f>
        <v/>
      </c>
      <c r="B132" s="82" t="str">
        <f>IF(C132&lt;&gt;"",B2,"")</f>
        <v/>
      </c>
      <c r="C132" s="82" t="str">
        <f>IF(Sheet7!B29&lt;&gt;"",Sheet7!B29,"")</f>
        <v/>
      </c>
      <c r="D132" s="82" t="str">
        <f>IF(C132&lt;&gt;"",D2,"")</f>
        <v/>
      </c>
      <c r="E132" s="80" t="str">
        <f>IF(C132&lt;&gt;"",IF(Sheet7!D29="ABS",0,Sheet7!D29),"")</f>
        <v/>
      </c>
      <c r="F132" s="80" t="str">
        <f>IF(C132&lt;&gt;"",Sheet7!F29,"")</f>
        <v/>
      </c>
      <c r="G132" s="80" t="str">
        <f>IF(C132&lt;&gt;"",Sheet7!H29,"")</f>
        <v/>
      </c>
      <c r="H132" s="80" t="str">
        <f>IF(C132&lt;&gt;"",Sheet7!J29,"")</f>
        <v/>
      </c>
      <c r="I132" s="83" t="str">
        <f>IF(C2&lt;&gt;"",IF(Sheet1!M17=50,2,IF(Sheet1!M17=100,3,IF(Sheet1!M17=150,4,IF(Sheet1!M17=200,5)))),"")</f>
        <v/>
      </c>
      <c r="J132" s="85" t="str">
        <f>IF(C132&lt;&gt;"",J2,"")</f>
        <v/>
      </c>
    </row>
    <row r="133" spans="1:10" x14ac:dyDescent="0.25">
      <c r="A133" s="82" t="str">
        <f>IF(C133&lt;&gt;"",A2,"")</f>
        <v/>
      </c>
      <c r="B133" s="82" t="str">
        <f>IF(C133&lt;&gt;"",B2,"")</f>
        <v/>
      </c>
      <c r="C133" s="82" t="str">
        <f>IF(Sheet7!B30&lt;&gt;"",Sheet7!B30,"")</f>
        <v/>
      </c>
      <c r="D133" s="82" t="str">
        <f>IF(C133&lt;&gt;"",D2,"")</f>
        <v/>
      </c>
      <c r="E133" s="80" t="str">
        <f>IF(C133&lt;&gt;"",IF(Sheet7!D30="ABS",0,Sheet7!D30),"")</f>
        <v/>
      </c>
      <c r="F133" s="80" t="str">
        <f>IF(C133&lt;&gt;"",Sheet7!F30,"")</f>
        <v/>
      </c>
      <c r="G133" s="80" t="str">
        <f>IF(C133&lt;&gt;"",Sheet7!H30,"")</f>
        <v/>
      </c>
      <c r="H133" s="80" t="str">
        <f>IF(C133&lt;&gt;"",Sheet7!J30,"")</f>
        <v/>
      </c>
      <c r="I133" s="83" t="str">
        <f>IF(C2&lt;&gt;"",IF(Sheet1!M17=50,2,IF(Sheet1!M17=100,3,IF(Sheet1!M17=150,4,IF(Sheet1!M17=200,5)))),"")</f>
        <v/>
      </c>
      <c r="J133" s="85" t="str">
        <f>IF(C133&lt;&gt;"",J2,"")</f>
        <v/>
      </c>
    </row>
    <row r="134" spans="1:10" x14ac:dyDescent="0.25">
      <c r="A134" s="82" t="str">
        <f>IF(C134&lt;&gt;"",A2,"")</f>
        <v/>
      </c>
      <c r="B134" s="82" t="str">
        <f>IF(C134&lt;&gt;"",B2,"")</f>
        <v/>
      </c>
      <c r="C134" s="82" t="str">
        <f>IF(Sheet7!B31&lt;&gt;"",Sheet7!B31,"")</f>
        <v/>
      </c>
      <c r="D134" s="82" t="str">
        <f>IF(C134&lt;&gt;"",D2,"")</f>
        <v/>
      </c>
      <c r="E134" s="80" t="str">
        <f>IF(C134&lt;&gt;"",IF(Sheet7!D31="ABS",0,Sheet7!D31),"")</f>
        <v/>
      </c>
      <c r="F134" s="80" t="str">
        <f>IF(C134&lt;&gt;"",Sheet7!F31,"")</f>
        <v/>
      </c>
      <c r="G134" s="80" t="str">
        <f>IF(C134&lt;&gt;"",Sheet7!H31,"")</f>
        <v/>
      </c>
      <c r="H134" s="80" t="str">
        <f>IF(C134&lt;&gt;"",Sheet7!J31,"")</f>
        <v/>
      </c>
      <c r="I134" s="83" t="str">
        <f>IF(C2&lt;&gt;"",IF(Sheet1!M17=50,2,IF(Sheet1!M17=100,3,IF(Sheet1!M17=150,4,IF(Sheet1!M17=200,5)))),"")</f>
        <v/>
      </c>
      <c r="J134" s="85" t="str">
        <f>IF(C134&lt;&gt;"",J2,"")</f>
        <v/>
      </c>
    </row>
    <row r="135" spans="1:10" x14ac:dyDescent="0.25">
      <c r="A135" s="82" t="str">
        <f>IF(C135&lt;&gt;"",A2,"")</f>
        <v/>
      </c>
      <c r="B135" s="82" t="str">
        <f>IF(C135&lt;&gt;"",B2,"")</f>
        <v/>
      </c>
      <c r="C135" s="82" t="str">
        <f>IF(Sheet7!B32&lt;&gt;"",Sheet7!B32,"")</f>
        <v/>
      </c>
      <c r="D135" s="82" t="str">
        <f>IF(C135&lt;&gt;"",D2,"")</f>
        <v/>
      </c>
      <c r="E135" s="80" t="str">
        <f>IF(C135&lt;&gt;"",IF(Sheet7!D32="ABS",0,Sheet7!D32),"")</f>
        <v/>
      </c>
      <c r="F135" s="80" t="str">
        <f>IF(C135&lt;&gt;"",Sheet7!F32,"")</f>
        <v/>
      </c>
      <c r="G135" s="80" t="str">
        <f>IF(C135&lt;&gt;"",Sheet7!H32,"")</f>
        <v/>
      </c>
      <c r="H135" s="80" t="str">
        <f>IF(C135&lt;&gt;"",Sheet7!J32,"")</f>
        <v/>
      </c>
      <c r="I135" s="83" t="str">
        <f>IF(C2&lt;&gt;"",IF(Sheet1!M17=50,2,IF(Sheet1!M17=100,3,IF(Sheet1!M17=150,4,IF(Sheet1!M17=200,5)))),"")</f>
        <v/>
      </c>
      <c r="J135" s="85" t="str">
        <f>IF(C135&lt;&gt;"",J2,"")</f>
        <v/>
      </c>
    </row>
    <row r="136" spans="1:10" x14ac:dyDescent="0.25">
      <c r="A136" s="82" t="str">
        <f>IF(C136&lt;&gt;"",A2,"")</f>
        <v/>
      </c>
      <c r="B136" s="82" t="str">
        <f>IF(C136&lt;&gt;"",B2,"")</f>
        <v/>
      </c>
      <c r="C136" s="82" t="str">
        <f>IF(Sheet7!B33&lt;&gt;"",Sheet7!B33,"")</f>
        <v/>
      </c>
      <c r="D136" s="82" t="str">
        <f>IF(C136&lt;&gt;"",D2,"")</f>
        <v/>
      </c>
      <c r="E136" s="80" t="str">
        <f>IF(C136&lt;&gt;"",IF(Sheet7!D33="ABS",0,Sheet7!D33),"")</f>
        <v/>
      </c>
      <c r="F136" s="80" t="str">
        <f>IF(C136&lt;&gt;"",Sheet7!F33,"")</f>
        <v/>
      </c>
      <c r="G136" s="80" t="str">
        <f>IF(C136&lt;&gt;"",Sheet7!H33,"")</f>
        <v/>
      </c>
      <c r="H136" s="80" t="str">
        <f>IF(C136&lt;&gt;"",Sheet7!J33,"")</f>
        <v/>
      </c>
      <c r="I136" s="83" t="str">
        <f>IF(C2&lt;&gt;"",IF(Sheet1!M17=50,2,IF(Sheet1!M17=100,3,IF(Sheet1!M17=150,4,IF(Sheet1!M17=200,5)))),"")</f>
        <v/>
      </c>
      <c r="J136" s="85" t="str">
        <f>IF(C136&lt;&gt;"",J2,"")</f>
        <v/>
      </c>
    </row>
    <row r="137" spans="1:10" x14ac:dyDescent="0.25">
      <c r="A137" s="82" t="str">
        <f>IF(C137&lt;&gt;"",A2,"")</f>
        <v/>
      </c>
      <c r="B137" s="82" t="str">
        <f>IF(C137&lt;&gt;"",B2,"")</f>
        <v/>
      </c>
      <c r="C137" s="82" t="str">
        <f>IF(Sheet7!B34&lt;&gt;"",Sheet7!B34,"")</f>
        <v/>
      </c>
      <c r="D137" s="82" t="str">
        <f>IF(C137&lt;&gt;"",D2,"")</f>
        <v/>
      </c>
      <c r="E137" s="80" t="str">
        <f>IF(C137&lt;&gt;"",IF(Sheet7!D34="ABS",0,Sheet7!D34),"")</f>
        <v/>
      </c>
      <c r="F137" s="80" t="str">
        <f>IF(C137&lt;&gt;"",Sheet7!F34,"")</f>
        <v/>
      </c>
      <c r="G137" s="80" t="str">
        <f>IF(C137&lt;&gt;"",Sheet7!H34,"")</f>
        <v/>
      </c>
      <c r="H137" s="80" t="str">
        <f>IF(C137&lt;&gt;"",Sheet7!J34,"")</f>
        <v/>
      </c>
      <c r="I137" s="83" t="str">
        <f>IF(C2&lt;&gt;"",IF(Sheet1!M17=50,2,IF(Sheet1!M17=100,3,IF(Sheet1!M17=150,4,IF(Sheet1!M17=200,5)))),"")</f>
        <v/>
      </c>
      <c r="J137" s="85" t="str">
        <f>IF(C137&lt;&gt;"",J2,"")</f>
        <v/>
      </c>
    </row>
    <row r="138" spans="1:10" x14ac:dyDescent="0.25">
      <c r="A138" s="82" t="str">
        <f>IF(C138&lt;&gt;"",A2,"")</f>
        <v/>
      </c>
      <c r="B138" s="82" t="str">
        <f>IF(C138&lt;&gt;"",B2,"")</f>
        <v/>
      </c>
      <c r="C138" s="82" t="str">
        <f>IF(Sheet7!B35&lt;&gt;"",Sheet7!B35,"")</f>
        <v/>
      </c>
      <c r="D138" s="82" t="str">
        <f>IF(C138&lt;&gt;"",D2,"")</f>
        <v/>
      </c>
      <c r="E138" s="80" t="str">
        <f>IF(C138&lt;&gt;"",IF(Sheet7!D35="ABS",0,Sheet7!D35),"")</f>
        <v/>
      </c>
      <c r="F138" s="80" t="str">
        <f>IF(C138&lt;&gt;"",Sheet7!F35,"")</f>
        <v/>
      </c>
      <c r="G138" s="80" t="str">
        <f>IF(C138&lt;&gt;"",Sheet7!H35,"")</f>
        <v/>
      </c>
      <c r="H138" s="80" t="str">
        <f>IF(C138&lt;&gt;"",Sheet7!J35,"")</f>
        <v/>
      </c>
      <c r="I138" s="83" t="str">
        <f>IF(C2&lt;&gt;"",IF(Sheet1!M17=50,2,IF(Sheet1!M17=100,3,IF(Sheet1!M17=150,4,IF(Sheet1!M17=200,5)))),"")</f>
        <v/>
      </c>
      <c r="J138" s="85" t="str">
        <f>IF(C138&lt;&gt;"",J2,"")</f>
        <v/>
      </c>
    </row>
    <row r="139" spans="1:10" x14ac:dyDescent="0.25">
      <c r="A139" s="82" t="str">
        <f>IF(C139&lt;&gt;"",A2,"")</f>
        <v/>
      </c>
      <c r="B139" s="82" t="str">
        <f>IF(C139&lt;&gt;"",B2,"")</f>
        <v/>
      </c>
      <c r="C139" s="82" t="str">
        <f>IF(Sheet7!B36&lt;&gt;"",Sheet7!B36,"")</f>
        <v/>
      </c>
      <c r="D139" s="82" t="str">
        <f>IF(C139&lt;&gt;"",D2,"")</f>
        <v/>
      </c>
      <c r="E139" s="80" t="str">
        <f>IF(C139&lt;&gt;"",IF(Sheet7!D36="ABS",0,Sheet7!D36),"")</f>
        <v/>
      </c>
      <c r="F139" s="80" t="str">
        <f>IF(C139&lt;&gt;"",Sheet7!F36,"")</f>
        <v/>
      </c>
      <c r="G139" s="80" t="str">
        <f>IF(C139&lt;&gt;"",Sheet7!H36,"")</f>
        <v/>
      </c>
      <c r="H139" s="80" t="str">
        <f>IF(C139&lt;&gt;"",Sheet7!J36,"")</f>
        <v/>
      </c>
      <c r="I139" s="83" t="str">
        <f>IF(C2&lt;&gt;"",IF(Sheet1!M17=50,2,IF(Sheet1!M17=100,3,IF(Sheet1!M17=150,4,IF(Sheet1!M17=200,5)))),"")</f>
        <v/>
      </c>
      <c r="J139" s="85" t="str">
        <f>IF(C139&lt;&gt;"",J2,"")</f>
        <v/>
      </c>
    </row>
    <row r="140" spans="1:10" x14ac:dyDescent="0.25">
      <c r="A140" s="82" t="str">
        <f>IF(C140&lt;&gt;"",A2,"")</f>
        <v/>
      </c>
      <c r="B140" s="82" t="str">
        <f>IF(C140&lt;&gt;"",B2,"")</f>
        <v/>
      </c>
      <c r="C140" s="82" t="str">
        <f>IF(Sheet7!B37&lt;&gt;"",Sheet7!B37,"")</f>
        <v/>
      </c>
      <c r="D140" s="82" t="str">
        <f>IF(C140&lt;&gt;"",D2,"")</f>
        <v/>
      </c>
      <c r="E140" s="80" t="str">
        <f>IF(C140&lt;&gt;"",IF(Sheet7!D37="ABS",0,Sheet7!D37),"")</f>
        <v/>
      </c>
      <c r="F140" s="80" t="str">
        <f>IF(C140&lt;&gt;"",Sheet7!F37,"")</f>
        <v/>
      </c>
      <c r="G140" s="80" t="str">
        <f>IF(C140&lt;&gt;"",Sheet7!H37,"")</f>
        <v/>
      </c>
      <c r="H140" s="80" t="str">
        <f>IF(C140&lt;&gt;"",Sheet7!J37,"")</f>
        <v/>
      </c>
      <c r="I140" s="83" t="str">
        <f>IF(C2&lt;&gt;"",IF(Sheet1!M17=50,2,IF(Sheet1!M17=100,3,IF(Sheet1!M17=150,4,IF(Sheet1!M17=200,5)))),"")</f>
        <v/>
      </c>
      <c r="J140" s="85" t="str">
        <f>IF(C140&lt;&gt;"",J2,"")</f>
        <v/>
      </c>
    </row>
    <row r="141" spans="1:10" x14ac:dyDescent="0.25">
      <c r="A141" s="82" t="str">
        <f>IF(C141&lt;&gt;"",A2,"")</f>
        <v/>
      </c>
      <c r="B141" s="82" t="str">
        <f>IF(C141&lt;&gt;"",B2,"")</f>
        <v/>
      </c>
      <c r="C141" s="82" t="str">
        <f>IF(Sheet7!B38&lt;&gt;"",Sheet7!B38,"")</f>
        <v/>
      </c>
      <c r="D141" s="82" t="str">
        <f>IF(C141&lt;&gt;"",D2,"")</f>
        <v/>
      </c>
      <c r="E141" s="80" t="str">
        <f>IF(C141&lt;&gt;"",IF(Sheet7!D38="ABS",0,Sheet7!D38),"")</f>
        <v/>
      </c>
      <c r="F141" s="80" t="str">
        <f>IF(C141&lt;&gt;"",Sheet7!F38,"")</f>
        <v/>
      </c>
      <c r="G141" s="80" t="str">
        <f>IF(C141&lt;&gt;"",Sheet7!H38,"")</f>
        <v/>
      </c>
      <c r="H141" s="80" t="str">
        <f>IF(C141&lt;&gt;"",Sheet7!J38,"")</f>
        <v/>
      </c>
      <c r="I141" s="83" t="str">
        <f>IF(C2&lt;&gt;"",IF(Sheet1!M17=50,2,IF(Sheet1!M17=100,3,IF(Sheet1!M17=150,4,IF(Sheet1!M17=200,5)))),"")</f>
        <v/>
      </c>
      <c r="J141" s="85" t="str">
        <f>IF(C141&lt;&gt;"",J2,"")</f>
        <v/>
      </c>
    </row>
    <row r="142" spans="1:10" x14ac:dyDescent="0.25">
      <c r="A142" s="79" t="str">
        <f>IF(C142&lt;&gt;"",A2,"")</f>
        <v/>
      </c>
      <c r="B142" s="79" t="str">
        <f>IF(C142&lt;&gt;"",B2,"")</f>
        <v/>
      </c>
      <c r="C142" s="79" t="str">
        <f>IF(Sheet8!B19&lt;&gt;"",Sheet8!B19,"")</f>
        <v/>
      </c>
      <c r="D142" s="79" t="str">
        <f>IF(C142&lt;&gt;"",D2,"")</f>
        <v/>
      </c>
      <c r="E142" s="81" t="str">
        <f>IF(C142&lt;&gt;"",IF(Sheet8!D19="ABS",0,Sheet8!D19),"")</f>
        <v/>
      </c>
      <c r="F142" s="81" t="str">
        <f>IF(C142&lt;&gt;"",Sheet8!F19,"")</f>
        <v/>
      </c>
      <c r="G142" s="81" t="str">
        <f>IF(C142&lt;&gt;"",Sheet8!H19,"")</f>
        <v/>
      </c>
      <c r="H142" s="81" t="str">
        <f>IF(C142&lt;&gt;"",Sheet8!J19,"")</f>
        <v/>
      </c>
      <c r="I142" s="83" t="str">
        <f>IF(C2&lt;&gt;"",IF(Sheet1!M17=50,2,IF(Sheet1!M17=100,3,IF(Sheet1!M17=150,4,IF(Sheet1!M17=200,5)))),"")</f>
        <v/>
      </c>
      <c r="J142" s="85" t="str">
        <f>IF(C142&lt;&gt;"",J2,"")</f>
        <v/>
      </c>
    </row>
    <row r="143" spans="1:10" x14ac:dyDescent="0.25">
      <c r="A143" s="82" t="str">
        <f>IF(C143&lt;&gt;"",A2,"")</f>
        <v/>
      </c>
      <c r="B143" s="82" t="str">
        <f>IF(C143&lt;&gt;"",B2,"")</f>
        <v/>
      </c>
      <c r="C143" s="82" t="str">
        <f>IF(Sheet8!B20&lt;&gt;"",Sheet8!B20,"")</f>
        <v/>
      </c>
      <c r="D143" s="82" t="str">
        <f>IF(C143&lt;&gt;"",D2,"")</f>
        <v/>
      </c>
      <c r="E143" s="80" t="str">
        <f>IF(C143&lt;&gt;"",IF(Sheet8!D20="ABS",0,Sheet8!D20),"")</f>
        <v/>
      </c>
      <c r="F143" s="80" t="str">
        <f>IF(C143&lt;&gt;"",Sheet8!F20,"")</f>
        <v/>
      </c>
      <c r="G143" s="80" t="str">
        <f>IF(C143&lt;&gt;"",Sheet8!H20,"")</f>
        <v/>
      </c>
      <c r="H143" s="80" t="str">
        <f>IF(C143&lt;&gt;"",Sheet8!J20,"")</f>
        <v/>
      </c>
      <c r="I143" s="83" t="str">
        <f>IF(C2&lt;&gt;"",IF(Sheet1!M17=50,2,IF(Sheet1!M17=100,3,IF(Sheet1!M17=150,4,IF(Sheet1!M17=200,5)))),"")</f>
        <v/>
      </c>
      <c r="J143" s="85" t="str">
        <f>IF(C143&lt;&gt;"",J2,"")</f>
        <v/>
      </c>
    </row>
    <row r="144" spans="1:10" x14ac:dyDescent="0.25">
      <c r="A144" s="82" t="str">
        <f>IF(C144&lt;&gt;"",A2,"")</f>
        <v/>
      </c>
      <c r="B144" s="82" t="str">
        <f>IF(C144&lt;&gt;"",B2,"")</f>
        <v/>
      </c>
      <c r="C144" s="82" t="str">
        <f>IF(Sheet8!B21&lt;&gt;"",Sheet8!B21,"")</f>
        <v/>
      </c>
      <c r="D144" s="82" t="str">
        <f>IF(C144&lt;&gt;"",D2,"")</f>
        <v/>
      </c>
      <c r="E144" s="80" t="str">
        <f>IF(C144&lt;&gt;"",IF(Sheet8!D21="ABS",0,Sheet8!D21),"")</f>
        <v/>
      </c>
      <c r="F144" s="80" t="str">
        <f>IF(C144&lt;&gt;"",Sheet8!F21,"")</f>
        <v/>
      </c>
      <c r="G144" s="80" t="str">
        <f>IF(C144&lt;&gt;"",Sheet8!H21,"")</f>
        <v/>
      </c>
      <c r="H144" s="80" t="str">
        <f>IF(C144&lt;&gt;"",Sheet8!J21,"")</f>
        <v/>
      </c>
      <c r="I144" s="83" t="str">
        <f>IF(C2&lt;&gt;"",IF(Sheet1!M17=50,2,IF(Sheet1!M17=100,3,IF(Sheet1!M17=150,4,IF(Sheet1!M17=200,5)))),"")</f>
        <v/>
      </c>
      <c r="J144" s="85" t="str">
        <f>IF(C144&lt;&gt;"",J2,"")</f>
        <v/>
      </c>
    </row>
    <row r="145" spans="1:10" x14ac:dyDescent="0.25">
      <c r="A145" s="82" t="str">
        <f>IF(C145&lt;&gt;"",A2,"")</f>
        <v/>
      </c>
      <c r="B145" s="82" t="str">
        <f>IF(C145&lt;&gt;"",B2,"")</f>
        <v/>
      </c>
      <c r="C145" s="82" t="str">
        <f>IF(Sheet8!B22&lt;&gt;"",Sheet8!B22,"")</f>
        <v/>
      </c>
      <c r="D145" s="82" t="str">
        <f>IF(C145&lt;&gt;"",D2,"")</f>
        <v/>
      </c>
      <c r="E145" s="80" t="str">
        <f>IF(C145&lt;&gt;"",IF(Sheet8!D22="ABS",0,Sheet8!D22),"")</f>
        <v/>
      </c>
      <c r="F145" s="80" t="str">
        <f>IF(C145&lt;&gt;"",Sheet8!F22,"")</f>
        <v/>
      </c>
      <c r="G145" s="80" t="str">
        <f>IF(C145&lt;&gt;"",Sheet8!H22,"")</f>
        <v/>
      </c>
      <c r="H145" s="80" t="str">
        <f>IF(C145&lt;&gt;"",Sheet8!J22,"")</f>
        <v/>
      </c>
      <c r="I145" s="83" t="str">
        <f>IF(C2&lt;&gt;"",IF(Sheet1!M17=50,2,IF(Sheet1!M17=100,3,IF(Sheet1!M17=150,4,IF(Sheet1!M17=200,5)))),"")</f>
        <v/>
      </c>
      <c r="J145" s="85" t="str">
        <f>IF(C145&lt;&gt;"",J2,"")</f>
        <v/>
      </c>
    </row>
    <row r="146" spans="1:10" x14ac:dyDescent="0.25">
      <c r="A146" s="82" t="str">
        <f>IF(C146&lt;&gt;"",A2,"")</f>
        <v/>
      </c>
      <c r="B146" s="82" t="str">
        <f>IF(C146&lt;&gt;"",B2,"")</f>
        <v/>
      </c>
      <c r="C146" s="82" t="str">
        <f>IF(Sheet8!B23&lt;&gt;"",Sheet8!B23,"")</f>
        <v/>
      </c>
      <c r="D146" s="82" t="str">
        <f>IF(C146&lt;&gt;"",D2,"")</f>
        <v/>
      </c>
      <c r="E146" s="80" t="str">
        <f>IF(C146&lt;&gt;"",IF(Sheet8!D23="ABS",0,Sheet8!D23),"")</f>
        <v/>
      </c>
      <c r="F146" s="80" t="str">
        <f>IF(C146&lt;&gt;"",Sheet8!F23,"")</f>
        <v/>
      </c>
      <c r="G146" s="80" t="str">
        <f>IF(C146&lt;&gt;"",Sheet8!H23,"")</f>
        <v/>
      </c>
      <c r="H146" s="80" t="str">
        <f>IF(C146&lt;&gt;"",Sheet8!J23,"")</f>
        <v/>
      </c>
      <c r="I146" s="83" t="str">
        <f>IF(C2&lt;&gt;"",IF(Sheet1!M17=50,2,IF(Sheet1!M17=100,3,IF(Sheet1!M17=150,4,IF(Sheet1!M17=200,5)))),"")</f>
        <v/>
      </c>
      <c r="J146" s="85" t="str">
        <f>IF(C146&lt;&gt;"",J2,"")</f>
        <v/>
      </c>
    </row>
    <row r="147" spans="1:10" x14ac:dyDescent="0.25">
      <c r="A147" s="82" t="str">
        <f>IF(C147&lt;&gt;"",A2,"")</f>
        <v/>
      </c>
      <c r="B147" s="82" t="str">
        <f>IF(C147&lt;&gt;"",B2,"")</f>
        <v/>
      </c>
      <c r="C147" s="82" t="str">
        <f>IF(Sheet8!B24&lt;&gt;"",Sheet8!B24,"")</f>
        <v/>
      </c>
      <c r="D147" s="82" t="str">
        <f>IF(C147&lt;&gt;"",D2,"")</f>
        <v/>
      </c>
      <c r="E147" s="80" t="str">
        <f>IF(C147&lt;&gt;"",IF(Sheet8!D24="ABS",0,Sheet8!D24),"")</f>
        <v/>
      </c>
      <c r="F147" s="80" t="str">
        <f>IF(C147&lt;&gt;"",Sheet8!F24,"")</f>
        <v/>
      </c>
      <c r="G147" s="80" t="str">
        <f>IF(C147&lt;&gt;"",Sheet8!H24,"")</f>
        <v/>
      </c>
      <c r="H147" s="80" t="str">
        <f>IF(C147&lt;&gt;"",Sheet8!J24,"")</f>
        <v/>
      </c>
      <c r="I147" s="83" t="str">
        <f>IF(C2&lt;&gt;"",IF(Sheet1!M17=50,2,IF(Sheet1!M17=100,3,IF(Sheet1!M17=150,4,IF(Sheet1!M17=200,5)))),"")</f>
        <v/>
      </c>
      <c r="J147" s="85" t="str">
        <f>IF(C147&lt;&gt;"",J2,"")</f>
        <v/>
      </c>
    </row>
    <row r="148" spans="1:10" x14ac:dyDescent="0.25">
      <c r="A148" s="82" t="str">
        <f>IF(C148&lt;&gt;"",A2,"")</f>
        <v/>
      </c>
      <c r="B148" s="82" t="str">
        <f>IF(C148&lt;&gt;"",B2,"")</f>
        <v/>
      </c>
      <c r="C148" s="82" t="str">
        <f>IF(Sheet8!B25&lt;&gt;"",Sheet8!B25,"")</f>
        <v/>
      </c>
      <c r="D148" s="82" t="str">
        <f>IF(C148&lt;&gt;"",D2,"")</f>
        <v/>
      </c>
      <c r="E148" s="80" t="str">
        <f>IF(C148&lt;&gt;"",IF(Sheet8!D25="ABS",0,Sheet8!D25),"")</f>
        <v/>
      </c>
      <c r="F148" s="80" t="str">
        <f>IF(C148&lt;&gt;"",Sheet8!F25,"")</f>
        <v/>
      </c>
      <c r="G148" s="80" t="str">
        <f>IF(C148&lt;&gt;"",Sheet8!H25,"")</f>
        <v/>
      </c>
      <c r="H148" s="80" t="str">
        <f>IF(C148&lt;&gt;"",Sheet8!J25,"")</f>
        <v/>
      </c>
      <c r="I148" s="83" t="str">
        <f>IF(C2&lt;&gt;"",IF(Sheet1!M17=50,2,IF(Sheet1!M17=100,3,IF(Sheet1!M17=150,4,IF(Sheet1!M17=200,5)))),"")</f>
        <v/>
      </c>
      <c r="J148" s="85" t="str">
        <f>IF(C148&lt;&gt;"",J2,"")</f>
        <v/>
      </c>
    </row>
    <row r="149" spans="1:10" x14ac:dyDescent="0.25">
      <c r="A149" s="82" t="str">
        <f>IF(C149&lt;&gt;"",A2,"")</f>
        <v/>
      </c>
      <c r="B149" s="82" t="str">
        <f>IF(C149&lt;&gt;"",B2,"")</f>
        <v/>
      </c>
      <c r="C149" s="82" t="str">
        <f>IF(Sheet8!B26&lt;&gt;"",Sheet8!B26,"")</f>
        <v/>
      </c>
      <c r="D149" s="82" t="str">
        <f>IF(C149&lt;&gt;"",D2,"")</f>
        <v/>
      </c>
      <c r="E149" s="80" t="str">
        <f>IF(C149&lt;&gt;"",IF(Sheet8!D26="ABS",0,Sheet8!D26),"")</f>
        <v/>
      </c>
      <c r="F149" s="80" t="str">
        <f>IF(C149&lt;&gt;"",Sheet8!F26,"")</f>
        <v/>
      </c>
      <c r="G149" s="80" t="str">
        <f>IF(C149&lt;&gt;"",Sheet8!H26,"")</f>
        <v/>
      </c>
      <c r="H149" s="80" t="str">
        <f>IF(C149&lt;&gt;"",Sheet8!J26,"")</f>
        <v/>
      </c>
      <c r="I149" s="83" t="str">
        <f>IF(C2&lt;&gt;"",IF(Sheet1!M17=50,2,IF(Sheet1!M17=100,3,IF(Sheet1!M17=150,4,IF(Sheet1!M17=200,5)))),"")</f>
        <v/>
      </c>
      <c r="J149" s="85" t="str">
        <f>IF(C149&lt;&gt;"",J2,"")</f>
        <v/>
      </c>
    </row>
    <row r="150" spans="1:10" x14ac:dyDescent="0.25">
      <c r="A150" s="82" t="str">
        <f>IF(C150&lt;&gt;"",A2,"")</f>
        <v/>
      </c>
      <c r="B150" s="82" t="str">
        <f>IF(C150&lt;&gt;"",B2,"")</f>
        <v/>
      </c>
      <c r="C150" s="82" t="str">
        <f>IF(Sheet8!B27&lt;&gt;"",Sheet8!B27,"")</f>
        <v/>
      </c>
      <c r="D150" s="82" t="str">
        <f>IF(C150&lt;&gt;"",D2,"")</f>
        <v/>
      </c>
      <c r="E150" s="80" t="str">
        <f>IF(C150&lt;&gt;"",IF(Sheet8!D27="ABS",0,Sheet8!D27),"")</f>
        <v/>
      </c>
      <c r="F150" s="80" t="str">
        <f>IF(C150&lt;&gt;"",Sheet8!F27,"")</f>
        <v/>
      </c>
      <c r="G150" s="80" t="str">
        <f>IF(C150&lt;&gt;"",Sheet8!H27,"")</f>
        <v/>
      </c>
      <c r="H150" s="80" t="str">
        <f>IF(C150&lt;&gt;"",Sheet8!J27,"")</f>
        <v/>
      </c>
      <c r="I150" s="83" t="str">
        <f>IF(C2&lt;&gt;"",IF(Sheet1!M17=50,2,IF(Sheet1!M17=100,3,IF(Sheet1!M17=150,4,IF(Sheet1!M17=200,5)))),"")</f>
        <v/>
      </c>
      <c r="J150" s="85" t="str">
        <f>IF(C150&lt;&gt;"",J2,"")</f>
        <v/>
      </c>
    </row>
    <row r="151" spans="1:10" x14ac:dyDescent="0.25">
      <c r="A151" s="82" t="str">
        <f>IF(C151&lt;&gt;"",A2,"")</f>
        <v/>
      </c>
      <c r="B151" s="82" t="str">
        <f>IF(C151&lt;&gt;"",B2,"")</f>
        <v/>
      </c>
      <c r="C151" s="82" t="str">
        <f>IF(Sheet8!B28&lt;&gt;"",Sheet8!B28,"")</f>
        <v/>
      </c>
      <c r="D151" s="82" t="str">
        <f>IF(C151&lt;&gt;"",D2,"")</f>
        <v/>
      </c>
      <c r="E151" s="80" t="str">
        <f>IF(C151&lt;&gt;"",IF(Sheet8!D28="ABS",0,Sheet8!D28),"")</f>
        <v/>
      </c>
      <c r="F151" s="80" t="str">
        <f>IF(C151&lt;&gt;"",Sheet8!F28,"")</f>
        <v/>
      </c>
      <c r="G151" s="80" t="str">
        <f>IF(C151&lt;&gt;"",Sheet8!H28,"")</f>
        <v/>
      </c>
      <c r="H151" s="80" t="str">
        <f>IF(C151&lt;&gt;"",Sheet8!J28,"")</f>
        <v/>
      </c>
      <c r="I151" s="83" t="str">
        <f>IF(C2&lt;&gt;"",IF(Sheet1!M17=50,2,IF(Sheet1!M17=100,3,IF(Sheet1!M17=150,4,IF(Sheet1!M17=200,5)))),"")</f>
        <v/>
      </c>
      <c r="J151" s="85" t="str">
        <f>IF(C151&lt;&gt;"",J2,"")</f>
        <v/>
      </c>
    </row>
    <row r="152" spans="1:10" x14ac:dyDescent="0.25">
      <c r="A152" s="82" t="str">
        <f>IF(C152&lt;&gt;"",A2,"")</f>
        <v/>
      </c>
      <c r="B152" s="82" t="str">
        <f>IF(C152&lt;&gt;"",B2,"")</f>
        <v/>
      </c>
      <c r="C152" s="82" t="str">
        <f>IF(Sheet8!B29&lt;&gt;"",Sheet8!B29,"")</f>
        <v/>
      </c>
      <c r="D152" s="82" t="str">
        <f>IF(C152&lt;&gt;"",D2,"")</f>
        <v/>
      </c>
      <c r="E152" s="80" t="str">
        <f>IF(C152&lt;&gt;"",IF(Sheet8!D29="ABS",0,Sheet8!D29),"")</f>
        <v/>
      </c>
      <c r="F152" s="80" t="str">
        <f>IF(C152&lt;&gt;"",Sheet8!F29,"")</f>
        <v/>
      </c>
      <c r="G152" s="80" t="str">
        <f>IF(C152&lt;&gt;"",Sheet8!H29,"")</f>
        <v/>
      </c>
      <c r="H152" s="80" t="str">
        <f>IF(C152&lt;&gt;"",Sheet8!J29,"")</f>
        <v/>
      </c>
      <c r="I152" s="83" t="str">
        <f>IF(C2&lt;&gt;"",IF(Sheet1!M17=50,2,IF(Sheet1!M17=100,3,IF(Sheet1!M17=150,4,IF(Sheet1!M17=200,5)))),"")</f>
        <v/>
      </c>
      <c r="J152" s="85" t="str">
        <f>IF(C152&lt;&gt;"",J2,"")</f>
        <v/>
      </c>
    </row>
    <row r="153" spans="1:10" x14ac:dyDescent="0.25">
      <c r="A153" s="82" t="str">
        <f>IF(C153&lt;&gt;"",A2,"")</f>
        <v/>
      </c>
      <c r="B153" s="82" t="str">
        <f>IF(C153&lt;&gt;"",B2,"")</f>
        <v/>
      </c>
      <c r="C153" s="82" t="str">
        <f>IF(Sheet8!B30&lt;&gt;"",Sheet8!B30,"")</f>
        <v/>
      </c>
      <c r="D153" s="82" t="str">
        <f>IF(C153&lt;&gt;"",D2,"")</f>
        <v/>
      </c>
      <c r="E153" s="80" t="str">
        <f>IF(C153&lt;&gt;"",IF(Sheet8!D30="ABS",0,Sheet8!D30),"")</f>
        <v/>
      </c>
      <c r="F153" s="80" t="str">
        <f>IF(C153&lt;&gt;"",Sheet8!F30,"")</f>
        <v/>
      </c>
      <c r="G153" s="80" t="str">
        <f>IF(C153&lt;&gt;"",Sheet8!H30,"")</f>
        <v/>
      </c>
      <c r="H153" s="80" t="str">
        <f>IF(C153&lt;&gt;"",Sheet8!J30,"")</f>
        <v/>
      </c>
      <c r="I153" s="83" t="str">
        <f>IF(C2&lt;&gt;"",IF(Sheet1!M17=50,2,IF(Sheet1!M17=100,3,IF(Sheet1!M17=150,4,IF(Sheet1!M17=200,5)))),"")</f>
        <v/>
      </c>
      <c r="J153" s="85" t="str">
        <f>IF(C153&lt;&gt;"",J2,"")</f>
        <v/>
      </c>
    </row>
    <row r="154" spans="1:10" x14ac:dyDescent="0.25">
      <c r="A154" s="82" t="str">
        <f>IF(C154&lt;&gt;"",A2,"")</f>
        <v/>
      </c>
      <c r="B154" s="82" t="str">
        <f>IF(C154&lt;&gt;"",B2,"")</f>
        <v/>
      </c>
      <c r="C154" s="82" t="str">
        <f>IF(Sheet8!B31&lt;&gt;"",Sheet8!B31,"")</f>
        <v/>
      </c>
      <c r="D154" s="82" t="str">
        <f>IF(C154&lt;&gt;"",D2,"")</f>
        <v/>
      </c>
      <c r="E154" s="80" t="str">
        <f>IF(C154&lt;&gt;"",IF(Sheet8!D31="ABS",0,Sheet8!D31),"")</f>
        <v/>
      </c>
      <c r="F154" s="80" t="str">
        <f>IF(C154&lt;&gt;"",Sheet8!F31,"")</f>
        <v/>
      </c>
      <c r="G154" s="80" t="str">
        <f>IF(C154&lt;&gt;"",Sheet8!H31,"")</f>
        <v/>
      </c>
      <c r="H154" s="80" t="str">
        <f>IF(C154&lt;&gt;"",Sheet8!J31,"")</f>
        <v/>
      </c>
      <c r="I154" s="83" t="str">
        <f>IF(C2&lt;&gt;"",IF(Sheet1!M17=50,2,IF(Sheet1!M17=100,3,IF(Sheet1!M17=150,4,IF(Sheet1!M17=200,5)))),"")</f>
        <v/>
      </c>
      <c r="J154" s="85" t="str">
        <f>IF(C154&lt;&gt;"",J2,"")</f>
        <v/>
      </c>
    </row>
    <row r="155" spans="1:10" x14ac:dyDescent="0.25">
      <c r="A155" s="82" t="str">
        <f>IF(C155&lt;&gt;"",A2,"")</f>
        <v/>
      </c>
      <c r="B155" s="82" t="str">
        <f>IF(C155&lt;&gt;"",B2,"")</f>
        <v/>
      </c>
      <c r="C155" s="82" t="str">
        <f>IF(Sheet8!B32&lt;&gt;"",Sheet8!B32,"")</f>
        <v/>
      </c>
      <c r="D155" s="82" t="str">
        <f>IF(C155&lt;&gt;"",D2,"")</f>
        <v/>
      </c>
      <c r="E155" s="80" t="str">
        <f>IF(C155&lt;&gt;"",IF(Sheet8!D32="ABS",0,Sheet8!D32),"")</f>
        <v/>
      </c>
      <c r="F155" s="80" t="str">
        <f>IF(C155&lt;&gt;"",Sheet8!F32,"")</f>
        <v/>
      </c>
      <c r="G155" s="80" t="str">
        <f>IF(C155&lt;&gt;"",Sheet8!H32,"")</f>
        <v/>
      </c>
      <c r="H155" s="80" t="str">
        <f>IF(C155&lt;&gt;"",Sheet8!J32,"")</f>
        <v/>
      </c>
      <c r="I155" s="83" t="str">
        <f>IF(C2&lt;&gt;"",IF(Sheet1!M17=50,2,IF(Sheet1!M17=100,3,IF(Sheet1!M17=150,4,IF(Sheet1!M17=200,5)))),"")</f>
        <v/>
      </c>
      <c r="J155" s="85" t="str">
        <f>IF(C155&lt;&gt;"",J2,"")</f>
        <v/>
      </c>
    </row>
    <row r="156" spans="1:10" x14ac:dyDescent="0.25">
      <c r="A156" s="82" t="str">
        <f>IF(C156&lt;&gt;"",A2,"")</f>
        <v/>
      </c>
      <c r="B156" s="82" t="str">
        <f>IF(C156&lt;&gt;"",B2,"")</f>
        <v/>
      </c>
      <c r="C156" s="82" t="str">
        <f>IF(Sheet8!B33&lt;&gt;"",Sheet8!B33,"")</f>
        <v/>
      </c>
      <c r="D156" s="82" t="str">
        <f>IF(C156&lt;&gt;"",D2,"")</f>
        <v/>
      </c>
      <c r="E156" s="80" t="str">
        <f>IF(C156&lt;&gt;"",IF(Sheet8!D33="ABS",0,Sheet8!D33),"")</f>
        <v/>
      </c>
      <c r="F156" s="80" t="str">
        <f>IF(C156&lt;&gt;"",Sheet8!F33,"")</f>
        <v/>
      </c>
      <c r="G156" s="80" t="str">
        <f>IF(C156&lt;&gt;"",Sheet8!H33,"")</f>
        <v/>
      </c>
      <c r="H156" s="80" t="str">
        <f>IF(C156&lt;&gt;"",Sheet8!J33,"")</f>
        <v/>
      </c>
      <c r="I156" s="83" t="str">
        <f>IF(C2&lt;&gt;"",IF(Sheet1!M17=50,2,IF(Sheet1!M17=100,3,IF(Sheet1!M17=150,4,IF(Sheet1!M17=200,5)))),"")</f>
        <v/>
      </c>
      <c r="J156" s="85" t="str">
        <f>IF(C156&lt;&gt;"",J2,"")</f>
        <v/>
      </c>
    </row>
    <row r="157" spans="1:10" x14ac:dyDescent="0.25">
      <c r="A157" s="82" t="str">
        <f>IF(C157&lt;&gt;"",A2,"")</f>
        <v/>
      </c>
      <c r="B157" s="82" t="str">
        <f>IF(C157&lt;&gt;"",B2,"")</f>
        <v/>
      </c>
      <c r="C157" s="82" t="str">
        <f>IF(Sheet8!B34&lt;&gt;"",Sheet8!B34,"")</f>
        <v/>
      </c>
      <c r="D157" s="82" t="str">
        <f>IF(C157&lt;&gt;"",D2,"")</f>
        <v/>
      </c>
      <c r="E157" s="80" t="str">
        <f>IF(C157&lt;&gt;"",IF(Sheet8!D34="ABS",0,Sheet8!D34),"")</f>
        <v/>
      </c>
      <c r="F157" s="80" t="str">
        <f>IF(C157&lt;&gt;"",Sheet8!F34,"")</f>
        <v/>
      </c>
      <c r="G157" s="80" t="str">
        <f>IF(C157&lt;&gt;"",Sheet8!H34,"")</f>
        <v/>
      </c>
      <c r="H157" s="80" t="str">
        <f>IF(C157&lt;&gt;"",Sheet8!J34,"")</f>
        <v/>
      </c>
      <c r="I157" s="83" t="str">
        <f>IF(C2&lt;&gt;"",IF(Sheet1!M17=50,2,IF(Sheet1!M17=100,3,IF(Sheet1!M17=150,4,IF(Sheet1!M17=200,5)))),"")</f>
        <v/>
      </c>
      <c r="J157" s="85" t="str">
        <f>IF(C157&lt;&gt;"",J2,"")</f>
        <v/>
      </c>
    </row>
    <row r="158" spans="1:10" x14ac:dyDescent="0.25">
      <c r="A158" s="82" t="str">
        <f>IF(C158&lt;&gt;"",A2,"")</f>
        <v/>
      </c>
      <c r="B158" s="82" t="str">
        <f>IF(C158&lt;&gt;"",B2,"")</f>
        <v/>
      </c>
      <c r="C158" s="82" t="str">
        <f>IF(Sheet8!B35&lt;&gt;"",Sheet8!B35,"")</f>
        <v/>
      </c>
      <c r="D158" s="82" t="str">
        <f>IF(C158&lt;&gt;"",D2,"")</f>
        <v/>
      </c>
      <c r="E158" s="80" t="str">
        <f>IF(C158&lt;&gt;"",IF(Sheet8!D35="ABS",0,Sheet8!D35),"")</f>
        <v/>
      </c>
      <c r="F158" s="80" t="str">
        <f>IF(C158&lt;&gt;"",Sheet8!F35,"")</f>
        <v/>
      </c>
      <c r="G158" s="80" t="str">
        <f>IF(C158&lt;&gt;"",Sheet8!H35,"")</f>
        <v/>
      </c>
      <c r="H158" s="80" t="str">
        <f>IF(C158&lt;&gt;"",Sheet8!J35,"")</f>
        <v/>
      </c>
      <c r="I158" s="83" t="str">
        <f>IF(C2&lt;&gt;"",IF(Sheet1!M17=50,2,IF(Sheet1!M17=100,3,IF(Sheet1!M17=150,4,IF(Sheet1!M17=200,5)))),"")</f>
        <v/>
      </c>
      <c r="J158" s="85" t="str">
        <f>IF(C158&lt;&gt;"",J2,"")</f>
        <v/>
      </c>
    </row>
    <row r="159" spans="1:10" x14ac:dyDescent="0.25">
      <c r="A159" s="82" t="str">
        <f>IF(C159&lt;&gt;"",A2,"")</f>
        <v/>
      </c>
      <c r="B159" s="82" t="str">
        <f>IF(C159&lt;&gt;"",B2,"")</f>
        <v/>
      </c>
      <c r="C159" s="82" t="str">
        <f>IF(Sheet8!B36&lt;&gt;"",Sheet8!B36,"")</f>
        <v/>
      </c>
      <c r="D159" s="82" t="str">
        <f>IF(C159&lt;&gt;"",D2,"")</f>
        <v/>
      </c>
      <c r="E159" s="80" t="str">
        <f>IF(C159&lt;&gt;"",IF(Sheet8!D36="ABS",0,Sheet8!D36),"")</f>
        <v/>
      </c>
      <c r="F159" s="80" t="str">
        <f>IF(C159&lt;&gt;"",Sheet8!F36,"")</f>
        <v/>
      </c>
      <c r="G159" s="80" t="str">
        <f>IF(C159&lt;&gt;"",Sheet8!H36,"")</f>
        <v/>
      </c>
      <c r="H159" s="80" t="str">
        <f>IF(C159&lt;&gt;"",Sheet8!J36,"")</f>
        <v/>
      </c>
      <c r="I159" s="83" t="str">
        <f>IF(C2&lt;&gt;"",IF(Sheet1!M17=50,2,IF(Sheet1!M17=100,3,IF(Sheet1!M17=150,4,IF(Sheet1!M17=200,5)))),"")</f>
        <v/>
      </c>
      <c r="J159" s="85" t="str">
        <f>IF(C159&lt;&gt;"",J2,"")</f>
        <v/>
      </c>
    </row>
    <row r="160" spans="1:10" x14ac:dyDescent="0.25">
      <c r="A160" s="82" t="str">
        <f>IF(C160&lt;&gt;"",A2,"")</f>
        <v/>
      </c>
      <c r="B160" s="82" t="str">
        <f>IF(C160&lt;&gt;"",B2,"")</f>
        <v/>
      </c>
      <c r="C160" s="82" t="str">
        <f>IF(Sheet8!B37&lt;&gt;"",Sheet8!B37,"")</f>
        <v/>
      </c>
      <c r="D160" s="82" t="str">
        <f>IF(C160&lt;&gt;"",D2,"")</f>
        <v/>
      </c>
      <c r="E160" s="80" t="str">
        <f>IF(C160&lt;&gt;"",IF(Sheet8!D37="ABS",0,Sheet8!D37),"")</f>
        <v/>
      </c>
      <c r="F160" s="80" t="str">
        <f>IF(C160&lt;&gt;"",Sheet8!F37,"")</f>
        <v/>
      </c>
      <c r="G160" s="80" t="str">
        <f>IF(C160&lt;&gt;"",Sheet8!H37,"")</f>
        <v/>
      </c>
      <c r="H160" s="80" t="str">
        <f>IF(C160&lt;&gt;"",Sheet8!J37,"")</f>
        <v/>
      </c>
      <c r="I160" s="83" t="str">
        <f>IF(C2&lt;&gt;"",IF(Sheet1!M17=50,2,IF(Sheet1!M17=100,3,IF(Sheet1!M17=150,4,IF(Sheet1!M17=200,5)))),"")</f>
        <v/>
      </c>
      <c r="J160" s="85" t="str">
        <f>IF(C160&lt;&gt;"",J2,"")</f>
        <v/>
      </c>
    </row>
    <row r="161" spans="1:10" x14ac:dyDescent="0.25">
      <c r="A161" s="82" t="str">
        <f>IF(C161&lt;&gt;"",A2,"")</f>
        <v/>
      </c>
      <c r="B161" s="82" t="str">
        <f>IF(C161&lt;&gt;"",B2,"")</f>
        <v/>
      </c>
      <c r="C161" s="82" t="str">
        <f>IF(Sheet8!B38&lt;&gt;"",Sheet8!B38,"")</f>
        <v/>
      </c>
      <c r="D161" s="82" t="str">
        <f>IF(C161&lt;&gt;"",D2,"")</f>
        <v/>
      </c>
      <c r="E161" s="80" t="str">
        <f>IF(C161&lt;&gt;"",IF(Sheet8!D38="ABS",0,Sheet8!D38),"")</f>
        <v/>
      </c>
      <c r="F161" s="80" t="str">
        <f>IF(C161&lt;&gt;"",Sheet8!F38,"")</f>
        <v/>
      </c>
      <c r="G161" s="80" t="str">
        <f>IF(C161&lt;&gt;"",Sheet8!H38,"")</f>
        <v/>
      </c>
      <c r="H161" s="80" t="str">
        <f>IF(C161&lt;&gt;"",Sheet8!J38,"")</f>
        <v/>
      </c>
      <c r="I161" s="83" t="str">
        <f>IF(C2&lt;&gt;"",IF(Sheet1!M17=50,2,IF(Sheet1!M17=100,3,IF(Sheet1!M17=150,4,IF(Sheet1!M17=200,5)))),"")</f>
        <v/>
      </c>
      <c r="J161" s="85" t="str">
        <f>IF(C161&lt;&gt;"",J2,"")</f>
        <v/>
      </c>
    </row>
    <row r="162" spans="1:10" x14ac:dyDescent="0.25">
      <c r="A162" s="79" t="str">
        <f>IF(C162&lt;&gt;"",A2,"")</f>
        <v/>
      </c>
      <c r="B162" s="79" t="str">
        <f>IF(C162&lt;&gt;"",B2,"")</f>
        <v/>
      </c>
      <c r="C162" s="79" t="str">
        <f>IF(Sheet9!B19&lt;&gt;"",Sheet9!B19,"")</f>
        <v/>
      </c>
      <c r="D162" s="79" t="str">
        <f>IF(C162&lt;&gt;"",D2,"")</f>
        <v/>
      </c>
      <c r="E162" s="81" t="str">
        <f>IF(C162&lt;&gt;"",IF(Sheet9!D19="ABS",0,Sheet9!D19),"")</f>
        <v/>
      </c>
      <c r="F162" s="81" t="str">
        <f>IF(C162&lt;&gt;"",Sheet9!F19,"")</f>
        <v/>
      </c>
      <c r="G162" s="81" t="str">
        <f>IF(C162&lt;&gt;"",Sheet9!H19,"")</f>
        <v/>
      </c>
      <c r="H162" s="81" t="str">
        <f>IF(C162&lt;&gt;"",Sheet9!J19,"")</f>
        <v/>
      </c>
      <c r="I162" s="83" t="str">
        <f>IF(C2&lt;&gt;"",IF(Sheet1!M17=50,2,IF(Sheet1!M17=100,3,IF(Sheet1!M17=150,4,IF(Sheet1!M17=200,5)))),"")</f>
        <v/>
      </c>
      <c r="J162" s="85" t="str">
        <f>IF(C162&lt;&gt;"",J2,"")</f>
        <v/>
      </c>
    </row>
    <row r="163" spans="1:10" x14ac:dyDescent="0.25">
      <c r="A163" s="82" t="str">
        <f>IF(C163&lt;&gt;"",A2,"")</f>
        <v/>
      </c>
      <c r="B163" s="82" t="str">
        <f>IF(C163&lt;&gt;"",B2,"")</f>
        <v/>
      </c>
      <c r="C163" s="82" t="str">
        <f>IF(Sheet9!B20&lt;&gt;"",Sheet9!B20,"")</f>
        <v/>
      </c>
      <c r="D163" s="82" t="str">
        <f>IF(C163&lt;&gt;"",D2,"")</f>
        <v/>
      </c>
      <c r="E163" s="80" t="str">
        <f>IF(C163&lt;&gt;"",IF(Sheet9!D20="ABS",0,Sheet9!D20),"")</f>
        <v/>
      </c>
      <c r="F163" s="80" t="str">
        <f>IF(C163&lt;&gt;"",Sheet9!F20,"")</f>
        <v/>
      </c>
      <c r="G163" s="80" t="str">
        <f>IF(C163&lt;&gt;"",Sheet9!H20,"")</f>
        <v/>
      </c>
      <c r="H163" s="80" t="str">
        <f>IF(C163&lt;&gt;"",Sheet9!J20,"")</f>
        <v/>
      </c>
      <c r="I163" s="83" t="str">
        <f>IF(C2&lt;&gt;"",IF(Sheet1!M17=50,2,IF(Sheet1!M17=100,3,IF(Sheet1!M17=150,4,IF(Sheet1!M17=200,5)))),"")</f>
        <v/>
      </c>
      <c r="J163" s="85" t="str">
        <f>IF(C163&lt;&gt;"",J2,"")</f>
        <v/>
      </c>
    </row>
    <row r="164" spans="1:10" x14ac:dyDescent="0.25">
      <c r="A164" s="82" t="str">
        <f>IF(C164&lt;&gt;"",A2,"")</f>
        <v/>
      </c>
      <c r="B164" s="82" t="str">
        <f>IF(C164&lt;&gt;"",B2,"")</f>
        <v/>
      </c>
      <c r="C164" s="82" t="str">
        <f>IF(Sheet9!B21&lt;&gt;"",Sheet9!B21,"")</f>
        <v/>
      </c>
      <c r="D164" s="82" t="str">
        <f>IF(C164&lt;&gt;"",D2,"")</f>
        <v/>
      </c>
      <c r="E164" s="80" t="str">
        <f>IF(C164&lt;&gt;"",IF(Sheet9!D21="ABS",0,Sheet9!D21),"")</f>
        <v/>
      </c>
      <c r="F164" s="80" t="str">
        <f>IF(C164&lt;&gt;"",Sheet9!F21,"")</f>
        <v/>
      </c>
      <c r="G164" s="80" t="str">
        <f>IF(C164&lt;&gt;"",Sheet9!H21,"")</f>
        <v/>
      </c>
      <c r="H164" s="80" t="str">
        <f>IF(C164&lt;&gt;"",Sheet9!J21,"")</f>
        <v/>
      </c>
      <c r="I164" s="83" t="str">
        <f>IF(C2&lt;&gt;"",IF(Sheet1!M17=50,2,IF(Sheet1!M17=100,3,IF(Sheet1!M17=150,4,IF(Sheet1!M17=200,5)))),"")</f>
        <v/>
      </c>
      <c r="J164" s="85" t="str">
        <f>IF(C164&lt;&gt;"",J2,"")</f>
        <v/>
      </c>
    </row>
    <row r="165" spans="1:10" x14ac:dyDescent="0.25">
      <c r="A165" s="82" t="str">
        <f>IF(C165&lt;&gt;"",A2,"")</f>
        <v/>
      </c>
      <c r="B165" s="82" t="str">
        <f>IF(C165&lt;&gt;"",B2,"")</f>
        <v/>
      </c>
      <c r="C165" s="82" t="str">
        <f>IF(Sheet9!B22&lt;&gt;"",Sheet9!B22,"")</f>
        <v/>
      </c>
      <c r="D165" s="82" t="str">
        <f>IF(C165&lt;&gt;"",D2,"")</f>
        <v/>
      </c>
      <c r="E165" s="80" t="str">
        <f>IF(C165&lt;&gt;"",IF(Sheet9!D22="ABS",0,Sheet9!D22),"")</f>
        <v/>
      </c>
      <c r="F165" s="80" t="str">
        <f>IF(C165&lt;&gt;"",Sheet9!F22,"")</f>
        <v/>
      </c>
      <c r="G165" s="80" t="str">
        <f>IF(C165&lt;&gt;"",Sheet9!H22,"")</f>
        <v/>
      </c>
      <c r="H165" s="80" t="str">
        <f>IF(C165&lt;&gt;"",Sheet9!J22,"")</f>
        <v/>
      </c>
      <c r="I165" s="83" t="str">
        <f>IF(C2&lt;&gt;"",IF(Sheet1!M17=50,2,IF(Sheet1!M17=100,3,IF(Sheet1!M17=150,4,IF(Sheet1!M17=200,5)))),"")</f>
        <v/>
      </c>
      <c r="J165" s="85" t="str">
        <f>IF(C165&lt;&gt;"",J2,"")</f>
        <v/>
      </c>
    </row>
    <row r="166" spans="1:10" x14ac:dyDescent="0.25">
      <c r="A166" s="82" t="str">
        <f>IF(C166&lt;&gt;"",A2,"")</f>
        <v/>
      </c>
      <c r="B166" s="82" t="str">
        <f>IF(C166&lt;&gt;"",B2,"")</f>
        <v/>
      </c>
      <c r="C166" s="82" t="str">
        <f>IF(Sheet9!B23&lt;&gt;"",Sheet9!B23,"")</f>
        <v/>
      </c>
      <c r="D166" s="82" t="str">
        <f>IF(C166&lt;&gt;"",D2,"")</f>
        <v/>
      </c>
      <c r="E166" s="80" t="str">
        <f>IF(C166&lt;&gt;"",IF(Sheet9!D23="ABS",0,Sheet9!D23),"")</f>
        <v/>
      </c>
      <c r="F166" s="80" t="str">
        <f>IF(C166&lt;&gt;"",Sheet9!F23,"")</f>
        <v/>
      </c>
      <c r="G166" s="80" t="str">
        <f>IF(C166&lt;&gt;"",Sheet9!H23,"")</f>
        <v/>
      </c>
      <c r="H166" s="80" t="str">
        <f>IF(C166&lt;&gt;"",Sheet9!J23,"")</f>
        <v/>
      </c>
      <c r="I166" s="83" t="str">
        <f>IF(C2&lt;&gt;"",IF(Sheet1!M17=50,2,IF(Sheet1!M17=100,3,IF(Sheet1!M17=150,4,IF(Sheet1!M17=200,5)))),"")</f>
        <v/>
      </c>
      <c r="J166" s="85" t="str">
        <f>IF(C166&lt;&gt;"",J2,"")</f>
        <v/>
      </c>
    </row>
    <row r="167" spans="1:10" x14ac:dyDescent="0.25">
      <c r="A167" s="82" t="str">
        <f>IF(C167&lt;&gt;"",A2,"")</f>
        <v/>
      </c>
      <c r="B167" s="82" t="str">
        <f>IF(C167&lt;&gt;"",B2,"")</f>
        <v/>
      </c>
      <c r="C167" s="82" t="str">
        <f>IF(Sheet9!B24&lt;&gt;"",Sheet9!B24,"")</f>
        <v/>
      </c>
      <c r="D167" s="82" t="str">
        <f>IF(C167&lt;&gt;"",D2,"")</f>
        <v/>
      </c>
      <c r="E167" s="80" t="str">
        <f>IF(C167&lt;&gt;"",IF(Sheet9!D24="ABS",0,Sheet9!D24),"")</f>
        <v/>
      </c>
      <c r="F167" s="80" t="str">
        <f>IF(C167&lt;&gt;"",Sheet9!F24,"")</f>
        <v/>
      </c>
      <c r="G167" s="80" t="str">
        <f>IF(C167&lt;&gt;"",Sheet9!H24,"")</f>
        <v/>
      </c>
      <c r="H167" s="80" t="str">
        <f>IF(C167&lt;&gt;"",Sheet9!J24,"")</f>
        <v/>
      </c>
      <c r="I167" s="83" t="str">
        <f>IF(C2&lt;&gt;"",IF(Sheet1!M17=50,2,IF(Sheet1!M17=100,3,IF(Sheet1!M17=150,4,IF(Sheet1!M17=200,5)))),"")</f>
        <v/>
      </c>
      <c r="J167" s="85" t="str">
        <f>IF(C167&lt;&gt;"",J2,"")</f>
        <v/>
      </c>
    </row>
    <row r="168" spans="1:10" x14ac:dyDescent="0.25">
      <c r="A168" s="82" t="str">
        <f>IF(C168&lt;&gt;"",A2,"")</f>
        <v/>
      </c>
      <c r="B168" s="82" t="str">
        <f>IF(C168&lt;&gt;"",B2,"")</f>
        <v/>
      </c>
      <c r="C168" s="82" t="str">
        <f>IF(Sheet9!B25&lt;&gt;"",Sheet9!B25,"")</f>
        <v/>
      </c>
      <c r="D168" s="82" t="str">
        <f>IF(C168&lt;&gt;"",D2,"")</f>
        <v/>
      </c>
      <c r="E168" s="80" t="str">
        <f>IF(C168&lt;&gt;"",IF(Sheet9!D25="ABS",0,Sheet9!D25),"")</f>
        <v/>
      </c>
      <c r="F168" s="80" t="str">
        <f>IF(C168&lt;&gt;"",Sheet9!F25,"")</f>
        <v/>
      </c>
      <c r="G168" s="80" t="str">
        <f>IF(C168&lt;&gt;"",Sheet9!H25,"")</f>
        <v/>
      </c>
      <c r="H168" s="80" t="str">
        <f>IF(C168&lt;&gt;"",Sheet9!J25,"")</f>
        <v/>
      </c>
      <c r="I168" s="83" t="str">
        <f>IF(C2&lt;&gt;"",IF(Sheet1!M17=50,2,IF(Sheet1!M17=100,3,IF(Sheet1!M17=150,4,IF(Sheet1!M17=200,5)))),"")</f>
        <v/>
      </c>
      <c r="J168" s="85" t="str">
        <f>IF(C168&lt;&gt;"",J2,"")</f>
        <v/>
      </c>
    </row>
    <row r="169" spans="1:10" x14ac:dyDescent="0.25">
      <c r="A169" s="82" t="str">
        <f>IF(C169&lt;&gt;"",A2,"")</f>
        <v/>
      </c>
      <c r="B169" s="82" t="str">
        <f>IF(C169&lt;&gt;"",B2,"")</f>
        <v/>
      </c>
      <c r="C169" s="82" t="str">
        <f>IF(Sheet9!B26&lt;&gt;"",Sheet9!B26,"")</f>
        <v/>
      </c>
      <c r="D169" s="82" t="str">
        <f>IF(C169&lt;&gt;"",D2,"")</f>
        <v/>
      </c>
      <c r="E169" s="80" t="str">
        <f>IF(C169&lt;&gt;"",IF(Sheet9!D26="ABS",0,Sheet9!D26),"")</f>
        <v/>
      </c>
      <c r="F169" s="80" t="str">
        <f>IF(C169&lt;&gt;"",Sheet9!F26,"")</f>
        <v/>
      </c>
      <c r="G169" s="80" t="str">
        <f>IF(C169&lt;&gt;"",Sheet9!H26,"")</f>
        <v/>
      </c>
      <c r="H169" s="80" t="str">
        <f>IF(C169&lt;&gt;"",Sheet9!J26,"")</f>
        <v/>
      </c>
      <c r="I169" s="83" t="str">
        <f>IF(C2&lt;&gt;"",IF(Sheet1!M17=50,2,IF(Sheet1!M17=100,3,IF(Sheet1!M17=150,4,IF(Sheet1!M17=200,5)))),"")</f>
        <v/>
      </c>
      <c r="J169" s="85" t="str">
        <f>IF(C169&lt;&gt;"",J2,"")</f>
        <v/>
      </c>
    </row>
    <row r="170" spans="1:10" x14ac:dyDescent="0.25">
      <c r="A170" s="82" t="str">
        <f>IF(C170&lt;&gt;"",A2,"")</f>
        <v/>
      </c>
      <c r="B170" s="82" t="str">
        <f>IF(C170&lt;&gt;"",B2,"")</f>
        <v/>
      </c>
      <c r="C170" s="82" t="str">
        <f>IF(Sheet9!B27&lt;&gt;"",Sheet9!B27,"")</f>
        <v/>
      </c>
      <c r="D170" s="82" t="str">
        <f>IF(C170&lt;&gt;"",D2,"")</f>
        <v/>
      </c>
      <c r="E170" s="80" t="str">
        <f>IF(C170&lt;&gt;"",IF(Sheet9!D27="ABS",0,Sheet9!D27),"")</f>
        <v/>
      </c>
      <c r="F170" s="80" t="str">
        <f>IF(C170&lt;&gt;"",Sheet9!F27,"")</f>
        <v/>
      </c>
      <c r="G170" s="80" t="str">
        <f>IF(C170&lt;&gt;"",Sheet9!H27,"")</f>
        <v/>
      </c>
      <c r="H170" s="80" t="str">
        <f>IF(C170&lt;&gt;"",Sheet9!J27,"")</f>
        <v/>
      </c>
      <c r="I170" s="83" t="str">
        <f>IF(C2&lt;&gt;"",IF(Sheet1!M17=50,2,IF(Sheet1!M17=100,3,IF(Sheet1!M17=150,4,IF(Sheet1!M17=200,5)))),"")</f>
        <v/>
      </c>
      <c r="J170" s="85" t="str">
        <f>IF(C170&lt;&gt;"",J2,"")</f>
        <v/>
      </c>
    </row>
    <row r="171" spans="1:10" x14ac:dyDescent="0.25">
      <c r="A171" s="82" t="str">
        <f>IF(C171&lt;&gt;"",A2,"")</f>
        <v/>
      </c>
      <c r="B171" s="82" t="str">
        <f>IF(C171&lt;&gt;"",B2,"")</f>
        <v/>
      </c>
      <c r="C171" s="82" t="str">
        <f>IF(Sheet9!B28&lt;&gt;"",Sheet9!B28,"")</f>
        <v/>
      </c>
      <c r="D171" s="82" t="str">
        <f>IF(C171&lt;&gt;"",D2,"")</f>
        <v/>
      </c>
      <c r="E171" s="80" t="str">
        <f>IF(C171&lt;&gt;"",IF(Sheet9!D28="ABS",0,Sheet9!D28),"")</f>
        <v/>
      </c>
      <c r="F171" s="80" t="str">
        <f>IF(C171&lt;&gt;"",Sheet9!F28,"")</f>
        <v/>
      </c>
      <c r="G171" s="80" t="str">
        <f>IF(C171&lt;&gt;"",Sheet9!H28,"")</f>
        <v/>
      </c>
      <c r="H171" s="80" t="str">
        <f>IF(C171&lt;&gt;"",Sheet9!J28,"")</f>
        <v/>
      </c>
      <c r="I171" s="83" t="str">
        <f>IF(C2&lt;&gt;"",IF(Sheet1!M17=50,2,IF(Sheet1!M17=100,3,IF(Sheet1!M17=150,4,IF(Sheet1!M17=200,5)))),"")</f>
        <v/>
      </c>
      <c r="J171" s="85" t="str">
        <f>IF(C171&lt;&gt;"",J2,"")</f>
        <v/>
      </c>
    </row>
    <row r="172" spans="1:10" x14ac:dyDescent="0.25">
      <c r="A172" s="82" t="str">
        <f>IF(C172&lt;&gt;"",A2,"")</f>
        <v/>
      </c>
      <c r="B172" s="82" t="str">
        <f>IF(C172&lt;&gt;"",B2,"")</f>
        <v/>
      </c>
      <c r="C172" s="82" t="str">
        <f>IF(Sheet9!B29&lt;&gt;"",Sheet9!B29,"")</f>
        <v/>
      </c>
      <c r="D172" s="82" t="str">
        <f>IF(C172&lt;&gt;"",D2,"")</f>
        <v/>
      </c>
      <c r="E172" s="80" t="str">
        <f>IF(C172&lt;&gt;"",IF(Sheet9!D29="ABS",0,Sheet9!D29),"")</f>
        <v/>
      </c>
      <c r="F172" s="80" t="str">
        <f>IF(C172&lt;&gt;"",Sheet9!F29,"")</f>
        <v/>
      </c>
      <c r="G172" s="80" t="str">
        <f>IF(C172&lt;&gt;"",Sheet9!H29,"")</f>
        <v/>
      </c>
      <c r="H172" s="80" t="str">
        <f>IF(C172&lt;&gt;"",Sheet9!J29,"")</f>
        <v/>
      </c>
      <c r="I172" s="83" t="str">
        <f>IF(C2&lt;&gt;"",IF(Sheet1!M17=50,2,IF(Sheet1!M17=100,3,IF(Sheet1!M17=150,4,IF(Sheet1!M17=200,5)))),"")</f>
        <v/>
      </c>
      <c r="J172" s="85" t="str">
        <f>IF(C172&lt;&gt;"",J2,"")</f>
        <v/>
      </c>
    </row>
    <row r="173" spans="1:10" x14ac:dyDescent="0.25">
      <c r="A173" s="82" t="str">
        <f>IF(C173&lt;&gt;"",A2,"")</f>
        <v/>
      </c>
      <c r="B173" s="82" t="str">
        <f>IF(C173&lt;&gt;"",B2,"")</f>
        <v/>
      </c>
      <c r="C173" s="82" t="str">
        <f>IF(Sheet9!B30&lt;&gt;"",Sheet9!B30,"")</f>
        <v/>
      </c>
      <c r="D173" s="82" t="str">
        <f>IF(C173&lt;&gt;"",D2,"")</f>
        <v/>
      </c>
      <c r="E173" s="80" t="str">
        <f>IF(C173&lt;&gt;"",IF(Sheet9!D30="ABS",0,Sheet9!D30),"")</f>
        <v/>
      </c>
      <c r="F173" s="80" t="str">
        <f>IF(C173&lt;&gt;"",Sheet9!F30,"")</f>
        <v/>
      </c>
      <c r="G173" s="80" t="str">
        <f>IF(C173&lt;&gt;"",Sheet9!H30,"")</f>
        <v/>
      </c>
      <c r="H173" s="80" t="str">
        <f>IF(C173&lt;&gt;"",Sheet9!J30,"")</f>
        <v/>
      </c>
      <c r="I173" s="83" t="str">
        <f>IF(C2&lt;&gt;"",IF(Sheet1!M17=50,2,IF(Sheet1!M17=100,3,IF(Sheet1!M17=150,4,IF(Sheet1!M17=200,5)))),"")</f>
        <v/>
      </c>
      <c r="J173" s="85" t="str">
        <f>IF(C173&lt;&gt;"",J2,"")</f>
        <v/>
      </c>
    </row>
    <row r="174" spans="1:10" x14ac:dyDescent="0.25">
      <c r="A174" s="82" t="str">
        <f>IF(C174&lt;&gt;"",A2,"")</f>
        <v/>
      </c>
      <c r="B174" s="82" t="str">
        <f>IF(C174&lt;&gt;"",B2,"")</f>
        <v/>
      </c>
      <c r="C174" s="82" t="str">
        <f>IF(Sheet9!B31&lt;&gt;"",Sheet9!B31,"")</f>
        <v/>
      </c>
      <c r="D174" s="82" t="str">
        <f>IF(C174&lt;&gt;"",D2,"")</f>
        <v/>
      </c>
      <c r="E174" s="80" t="str">
        <f>IF(C174&lt;&gt;"",IF(Sheet9!D31="ABS",0,Sheet9!D31),"")</f>
        <v/>
      </c>
      <c r="F174" s="80" t="str">
        <f>IF(C174&lt;&gt;"",Sheet9!F31,"")</f>
        <v/>
      </c>
      <c r="G174" s="80" t="str">
        <f>IF(C174&lt;&gt;"",Sheet9!H31,"")</f>
        <v/>
      </c>
      <c r="H174" s="80" t="str">
        <f>IF(C174&lt;&gt;"",Sheet9!J31,"")</f>
        <v/>
      </c>
      <c r="I174" s="83" t="str">
        <f>IF(C2&lt;&gt;"",IF(Sheet1!M17=50,2,IF(Sheet1!M17=100,3,IF(Sheet1!M17=150,4,IF(Sheet1!M17=200,5)))),"")</f>
        <v/>
      </c>
      <c r="J174" s="85" t="str">
        <f>IF(C174&lt;&gt;"",J2,"")</f>
        <v/>
      </c>
    </row>
    <row r="175" spans="1:10" x14ac:dyDescent="0.25">
      <c r="A175" s="82" t="str">
        <f>IF(C175&lt;&gt;"",A2,"")</f>
        <v/>
      </c>
      <c r="B175" s="82" t="str">
        <f>IF(C175&lt;&gt;"",B2,"")</f>
        <v/>
      </c>
      <c r="C175" s="82" t="str">
        <f>IF(Sheet9!B32&lt;&gt;"",Sheet9!B32,"")</f>
        <v/>
      </c>
      <c r="D175" s="82" t="str">
        <f>IF(C175&lt;&gt;"",D2,"")</f>
        <v/>
      </c>
      <c r="E175" s="80" t="str">
        <f>IF(C175&lt;&gt;"",IF(Sheet9!D32="ABS",0,Sheet9!D32),"")</f>
        <v/>
      </c>
      <c r="F175" s="80" t="str">
        <f>IF(C175&lt;&gt;"",Sheet9!F32,"")</f>
        <v/>
      </c>
      <c r="G175" s="80" t="str">
        <f>IF(C175&lt;&gt;"",Sheet9!H32,"")</f>
        <v/>
      </c>
      <c r="H175" s="80" t="str">
        <f>IF(C175&lt;&gt;"",Sheet9!J32,"")</f>
        <v/>
      </c>
      <c r="I175" s="83" t="str">
        <f>IF(C2&lt;&gt;"",IF(Sheet1!M17=50,2,IF(Sheet1!M17=100,3,IF(Sheet1!M17=150,4,IF(Sheet1!M17=200,5)))),"")</f>
        <v/>
      </c>
      <c r="J175" s="85" t="str">
        <f>IF(C175&lt;&gt;"",J2,"")</f>
        <v/>
      </c>
    </row>
    <row r="176" spans="1:10" x14ac:dyDescent="0.25">
      <c r="A176" s="82" t="str">
        <f>IF(C176&lt;&gt;"",A2,"")</f>
        <v/>
      </c>
      <c r="B176" s="82" t="str">
        <f>IF(C176&lt;&gt;"",B2,"")</f>
        <v/>
      </c>
      <c r="C176" s="82" t="str">
        <f>IF(Sheet9!B33&lt;&gt;"",Sheet9!B33,"")</f>
        <v/>
      </c>
      <c r="D176" s="82" t="str">
        <f>IF(C176&lt;&gt;"",D2,"")</f>
        <v/>
      </c>
      <c r="E176" s="80" t="str">
        <f>IF(C176&lt;&gt;"",IF(Sheet9!D33="ABS",0,Sheet9!D33),"")</f>
        <v/>
      </c>
      <c r="F176" s="80" t="str">
        <f>IF(C176&lt;&gt;"",Sheet9!F33,"")</f>
        <v/>
      </c>
      <c r="G176" s="80" t="str">
        <f>IF(C176&lt;&gt;"",Sheet9!H33,"")</f>
        <v/>
      </c>
      <c r="H176" s="80" t="str">
        <f>IF(C176&lt;&gt;"",Sheet9!J33,"")</f>
        <v/>
      </c>
      <c r="I176" s="83" t="str">
        <f>IF(C2&lt;&gt;"",IF(Sheet1!M17=50,2,IF(Sheet1!M17=100,3,IF(Sheet1!M17=150,4,IF(Sheet1!M17=200,5)))),"")</f>
        <v/>
      </c>
      <c r="J176" s="85" t="str">
        <f>IF(C176&lt;&gt;"",J2,"")</f>
        <v/>
      </c>
    </row>
    <row r="177" spans="1:10" x14ac:dyDescent="0.25">
      <c r="A177" s="82" t="str">
        <f>IF(C177&lt;&gt;"",A2,"")</f>
        <v/>
      </c>
      <c r="B177" s="82" t="str">
        <f>IF(C177&lt;&gt;"",B2,"")</f>
        <v/>
      </c>
      <c r="C177" s="82" t="str">
        <f>IF(Sheet9!B34&lt;&gt;"",Sheet9!B34,"")</f>
        <v/>
      </c>
      <c r="D177" s="82" t="str">
        <f>IF(C177&lt;&gt;"",D2,"")</f>
        <v/>
      </c>
      <c r="E177" s="80" t="str">
        <f>IF(C177&lt;&gt;"",IF(Sheet9!D34="ABS",0,Sheet9!D34),"")</f>
        <v/>
      </c>
      <c r="F177" s="80" t="str">
        <f>IF(C177&lt;&gt;"",Sheet9!F34,"")</f>
        <v/>
      </c>
      <c r="G177" s="80" t="str">
        <f>IF(C177&lt;&gt;"",Sheet9!H34,"")</f>
        <v/>
      </c>
      <c r="H177" s="80" t="str">
        <f>IF(C177&lt;&gt;"",Sheet9!J34,"")</f>
        <v/>
      </c>
      <c r="I177" s="83" t="str">
        <f>IF(C2&lt;&gt;"",IF(Sheet1!M17=50,2,IF(Sheet1!M17=100,3,IF(Sheet1!M17=150,4,IF(Sheet1!M17=200,5)))),"")</f>
        <v/>
      </c>
      <c r="J177" s="85" t="str">
        <f>IF(C177&lt;&gt;"",J2,"")</f>
        <v/>
      </c>
    </row>
    <row r="178" spans="1:10" x14ac:dyDescent="0.25">
      <c r="A178" s="82" t="str">
        <f>IF(C178&lt;&gt;"",A2,"")</f>
        <v/>
      </c>
      <c r="B178" s="82" t="str">
        <f>IF(C178&lt;&gt;"",B2,"")</f>
        <v/>
      </c>
      <c r="C178" s="82" t="str">
        <f>IF(Sheet9!B35&lt;&gt;"",Sheet9!B35,"")</f>
        <v/>
      </c>
      <c r="D178" s="82" t="str">
        <f>IF(C178&lt;&gt;"",D2,"")</f>
        <v/>
      </c>
      <c r="E178" s="80" t="str">
        <f>IF(C178&lt;&gt;"",IF(Sheet9!D35="ABS",0,Sheet9!D35),"")</f>
        <v/>
      </c>
      <c r="F178" s="80" t="str">
        <f>IF(C178&lt;&gt;"",Sheet9!F35,"")</f>
        <v/>
      </c>
      <c r="G178" s="80" t="str">
        <f>IF(C178&lt;&gt;"",Sheet9!H35,"")</f>
        <v/>
      </c>
      <c r="H178" s="80" t="str">
        <f>IF(C178&lt;&gt;"",Sheet9!J35,"")</f>
        <v/>
      </c>
      <c r="I178" s="83" t="str">
        <f>IF(C2&lt;&gt;"",IF(Sheet1!M17=50,2,IF(Sheet1!M17=100,3,IF(Sheet1!M17=150,4,IF(Sheet1!M17=200,5)))),"")</f>
        <v/>
      </c>
      <c r="J178" s="85" t="str">
        <f>IF(C178&lt;&gt;"",J2,"")</f>
        <v/>
      </c>
    </row>
    <row r="179" spans="1:10" x14ac:dyDescent="0.25">
      <c r="A179" s="82" t="str">
        <f>IF(C179&lt;&gt;"",A2,"")</f>
        <v/>
      </c>
      <c r="B179" s="82" t="str">
        <f>IF(C179&lt;&gt;"",B2,"")</f>
        <v/>
      </c>
      <c r="C179" s="82" t="str">
        <f>IF(Sheet9!B36&lt;&gt;"",Sheet9!B36,"")</f>
        <v/>
      </c>
      <c r="D179" s="82" t="str">
        <f>IF(C179&lt;&gt;"",D2,"")</f>
        <v/>
      </c>
      <c r="E179" s="80" t="str">
        <f>IF(C179&lt;&gt;"",IF(Sheet9!D36="ABS",0,Sheet9!D36),"")</f>
        <v/>
      </c>
      <c r="F179" s="80" t="str">
        <f>IF(C179&lt;&gt;"",Sheet9!F36,"")</f>
        <v/>
      </c>
      <c r="G179" s="80" t="str">
        <f>IF(C179&lt;&gt;"",Sheet9!H36,"")</f>
        <v/>
      </c>
      <c r="H179" s="80" t="str">
        <f>IF(C179&lt;&gt;"",Sheet9!J36,"")</f>
        <v/>
      </c>
      <c r="I179" s="83" t="str">
        <f>IF(C2&lt;&gt;"",IF(Sheet1!M17=50,2,IF(Sheet1!M17=100,3,IF(Sheet1!M17=150,4,IF(Sheet1!M17=200,5)))),"")</f>
        <v/>
      </c>
      <c r="J179" s="85" t="str">
        <f>IF(C179&lt;&gt;"",J2,"")</f>
        <v/>
      </c>
    </row>
    <row r="180" spans="1:10" x14ac:dyDescent="0.25">
      <c r="A180" s="82" t="str">
        <f>IF(C180&lt;&gt;"",A2,"")</f>
        <v/>
      </c>
      <c r="B180" s="82" t="str">
        <f>IF(C180&lt;&gt;"",B2,"")</f>
        <v/>
      </c>
      <c r="C180" s="82" t="str">
        <f>IF(Sheet9!B37&lt;&gt;"",Sheet9!B37,"")</f>
        <v/>
      </c>
      <c r="D180" s="82" t="str">
        <f>IF(C180&lt;&gt;"",D2,"")</f>
        <v/>
      </c>
      <c r="E180" s="80" t="str">
        <f>IF(C180&lt;&gt;"",IF(Sheet9!D37="ABS",0,Sheet9!D37),"")</f>
        <v/>
      </c>
      <c r="F180" s="80" t="str">
        <f>IF(C180&lt;&gt;"",Sheet9!F37,"")</f>
        <v/>
      </c>
      <c r="G180" s="80" t="str">
        <f>IF(C180&lt;&gt;"",Sheet9!H37,"")</f>
        <v/>
      </c>
      <c r="H180" s="80" t="str">
        <f>IF(C180&lt;&gt;"",Sheet9!J37,"")</f>
        <v/>
      </c>
      <c r="I180" s="83" t="str">
        <f>IF(C2&lt;&gt;"",IF(Sheet1!M17=50,2,IF(Sheet1!M17=100,3,IF(Sheet1!M17=150,4,IF(Sheet1!M17=200,5)))),"")</f>
        <v/>
      </c>
      <c r="J180" s="85" t="str">
        <f>IF(C180&lt;&gt;"",J2,"")</f>
        <v/>
      </c>
    </row>
    <row r="181" spans="1:10" x14ac:dyDescent="0.25">
      <c r="A181" s="82" t="str">
        <f>IF(C181&lt;&gt;"",A2,"")</f>
        <v/>
      </c>
      <c r="B181" s="82" t="str">
        <f>IF(C181&lt;&gt;"",B2,"")</f>
        <v/>
      </c>
      <c r="C181" s="82" t="str">
        <f>IF(Sheet9!B38&lt;&gt;"",Sheet9!B38,"")</f>
        <v/>
      </c>
      <c r="D181" s="82" t="str">
        <f>IF(C181&lt;&gt;"",D2,"")</f>
        <v/>
      </c>
      <c r="E181" s="80" t="str">
        <f>IF(C181&lt;&gt;"",IF(Sheet9!D38="ABS",0,Sheet9!D38),"")</f>
        <v/>
      </c>
      <c r="F181" s="80" t="str">
        <f>IF(C181&lt;&gt;"",Sheet9!F38,"")</f>
        <v/>
      </c>
      <c r="G181" s="80" t="str">
        <f>IF(C181&lt;&gt;"",Sheet9!H38,"")</f>
        <v/>
      </c>
      <c r="H181" s="80" t="str">
        <f>IF(C181&lt;&gt;"",Sheet9!J38,"")</f>
        <v/>
      </c>
      <c r="I181" s="83" t="str">
        <f>IF(C2&lt;&gt;"",IF(Sheet1!M17=50,2,IF(Sheet1!M17=100,3,IF(Sheet1!M17=150,4,IF(Sheet1!M17=200,5)))),"")</f>
        <v/>
      </c>
      <c r="J181" s="85" t="str">
        <f>IF(C181&lt;&gt;"",J2,"")</f>
        <v/>
      </c>
    </row>
    <row r="182" spans="1:10" x14ac:dyDescent="0.25">
      <c r="A182" s="79" t="str">
        <f>IF(C182&lt;&gt;"",A2,"")</f>
        <v/>
      </c>
      <c r="B182" s="79" t="str">
        <f>IF(C182&lt;&gt;"",B2,"")</f>
        <v/>
      </c>
      <c r="C182" s="79" t="str">
        <f>IF(Sheet10!B19&lt;&gt;"",Sheet10!B19,"")</f>
        <v/>
      </c>
      <c r="D182" s="79" t="str">
        <f>IF(C182&lt;&gt;"",D2,"")</f>
        <v/>
      </c>
      <c r="E182" s="81" t="str">
        <f>IF(C182&lt;&gt;"",IF(Sheet10!D19="ABS",0,Sheet10!D19),"")</f>
        <v/>
      </c>
      <c r="F182" s="81" t="str">
        <f>IF(C182&lt;&gt;"",Sheet10!F19,"")</f>
        <v/>
      </c>
      <c r="G182" s="81" t="str">
        <f>IF(C182&lt;&gt;"",Sheet10!H19,"")</f>
        <v/>
      </c>
      <c r="H182" s="81" t="str">
        <f>IF(C182&lt;&gt;"",Sheet10!J19,"")</f>
        <v/>
      </c>
      <c r="I182" s="83" t="str">
        <f>IF(C2&lt;&gt;"",IF(Sheet1!M17=50,2,IF(Sheet1!M17=100,3,IF(Sheet1!M17=150,4,IF(Sheet1!M17=200,5)))),"")</f>
        <v/>
      </c>
      <c r="J182" s="85" t="str">
        <f>IF(C182&lt;&gt;"",J2,"")</f>
        <v/>
      </c>
    </row>
    <row r="183" spans="1:10" x14ac:dyDescent="0.25">
      <c r="A183" s="82" t="str">
        <f>IF(C183&lt;&gt;"",A2,"")</f>
        <v/>
      </c>
      <c r="B183" s="82" t="str">
        <f>IF(C183&lt;&gt;"",B2,"")</f>
        <v/>
      </c>
      <c r="C183" s="82" t="str">
        <f>IF(Sheet10!B20&lt;&gt;"",Sheet10!B20,"")</f>
        <v/>
      </c>
      <c r="D183" s="82" t="str">
        <f>IF(C183&lt;&gt;"",D2,"")</f>
        <v/>
      </c>
      <c r="E183" s="80" t="str">
        <f>IF(C183&lt;&gt;"",IF(Sheet10!D20="ABS",0,Sheet10!D20),"")</f>
        <v/>
      </c>
      <c r="F183" s="80" t="str">
        <f>IF(C183&lt;&gt;"",Sheet10!F20,"")</f>
        <v/>
      </c>
      <c r="G183" s="80" t="str">
        <f>IF(C183&lt;&gt;"",Sheet10!H20,"")</f>
        <v/>
      </c>
      <c r="H183" s="80" t="str">
        <f>IF(C183&lt;&gt;"",Sheet10!J20,"")</f>
        <v/>
      </c>
      <c r="I183" s="83" t="str">
        <f>IF(C2&lt;&gt;"",IF(Sheet1!M17=50,2,IF(Sheet1!M17=100,3,IF(Sheet1!M17=150,4,IF(Sheet1!M17=200,5)))),"")</f>
        <v/>
      </c>
      <c r="J183" s="85" t="str">
        <f>IF(C183&lt;&gt;"",J2,"")</f>
        <v/>
      </c>
    </row>
    <row r="184" spans="1:10" x14ac:dyDescent="0.25">
      <c r="A184" s="82" t="str">
        <f>IF(C184&lt;&gt;"",A2,"")</f>
        <v/>
      </c>
      <c r="B184" s="82" t="str">
        <f>IF(C184&lt;&gt;"",B2,"")</f>
        <v/>
      </c>
      <c r="C184" s="82" t="str">
        <f>IF(Sheet10!B21&lt;&gt;"",Sheet10!B21,"")</f>
        <v/>
      </c>
      <c r="D184" s="82" t="str">
        <f>IF(C184&lt;&gt;"",D2,"")</f>
        <v/>
      </c>
      <c r="E184" s="80" t="str">
        <f>IF(C184&lt;&gt;"",IF(Sheet10!D21="ABS",0,Sheet10!D21),"")</f>
        <v/>
      </c>
      <c r="F184" s="80" t="str">
        <f>IF(C184&lt;&gt;"",Sheet10!F21,"")</f>
        <v/>
      </c>
      <c r="G184" s="80" t="str">
        <f>IF(C184&lt;&gt;"",Sheet10!H21,"")</f>
        <v/>
      </c>
      <c r="H184" s="80" t="str">
        <f>IF(C184&lt;&gt;"",Sheet10!J21,"")</f>
        <v/>
      </c>
      <c r="I184" s="83" t="str">
        <f>IF(C2&lt;&gt;"",IF(Sheet1!M17=50,2,IF(Sheet1!M17=100,3,IF(Sheet1!M17=150,4,IF(Sheet1!M17=200,5)))),"")</f>
        <v/>
      </c>
      <c r="J184" s="85" t="str">
        <f>IF(C184&lt;&gt;"",J2,"")</f>
        <v/>
      </c>
    </row>
    <row r="185" spans="1:10" x14ac:dyDescent="0.25">
      <c r="A185" s="82" t="str">
        <f>IF(C185&lt;&gt;"",A2,"")</f>
        <v/>
      </c>
      <c r="B185" s="82" t="str">
        <f>IF(C185&lt;&gt;"",B2,"")</f>
        <v/>
      </c>
      <c r="C185" s="82" t="str">
        <f>IF(Sheet10!B22&lt;&gt;"",Sheet10!B22,"")</f>
        <v/>
      </c>
      <c r="D185" s="82" t="str">
        <f>IF(C185&lt;&gt;"",D2,"")</f>
        <v/>
      </c>
      <c r="E185" s="80" t="str">
        <f>IF(C185&lt;&gt;"",IF(Sheet10!D22="ABS",0,Sheet10!D22),"")</f>
        <v/>
      </c>
      <c r="F185" s="80" t="str">
        <f>IF(C185&lt;&gt;"",Sheet10!F22,"")</f>
        <v/>
      </c>
      <c r="G185" s="80" t="str">
        <f>IF(C185&lt;&gt;"",Sheet10!H22,"")</f>
        <v/>
      </c>
      <c r="H185" s="80" t="str">
        <f>IF(C185&lt;&gt;"",Sheet10!J22,"")</f>
        <v/>
      </c>
      <c r="I185" s="83" t="str">
        <f>IF(C2&lt;&gt;"",IF(Sheet1!M17=50,2,IF(Sheet1!M17=100,3,IF(Sheet1!M17=150,4,IF(Sheet1!M17=200,5)))),"")</f>
        <v/>
      </c>
      <c r="J185" s="85" t="str">
        <f>IF(C185&lt;&gt;"",J2,"")</f>
        <v/>
      </c>
    </row>
    <row r="186" spans="1:10" x14ac:dyDescent="0.25">
      <c r="A186" s="82" t="str">
        <f>IF(C186&lt;&gt;"",A2,"")</f>
        <v/>
      </c>
      <c r="B186" s="82" t="str">
        <f>IF(C186&lt;&gt;"",B2,"")</f>
        <v/>
      </c>
      <c r="C186" s="82" t="str">
        <f>IF(Sheet10!B23&lt;&gt;"",Sheet10!B23,"")</f>
        <v/>
      </c>
      <c r="D186" s="82" t="str">
        <f>IF(C186&lt;&gt;"",D2,"")</f>
        <v/>
      </c>
      <c r="E186" s="80" t="str">
        <f>IF(C186&lt;&gt;"",IF(Sheet10!D23="ABS",0,Sheet10!D23),"")</f>
        <v/>
      </c>
      <c r="F186" s="80" t="str">
        <f>IF(C186&lt;&gt;"",Sheet10!F23,"")</f>
        <v/>
      </c>
      <c r="G186" s="80" t="str">
        <f>IF(C186&lt;&gt;"",Sheet10!H23,"")</f>
        <v/>
      </c>
      <c r="H186" s="80" t="str">
        <f>IF(C186&lt;&gt;"",Sheet10!J23,"")</f>
        <v/>
      </c>
      <c r="I186" s="83" t="str">
        <f>IF(C2&lt;&gt;"",IF(Sheet1!M17=50,2,IF(Sheet1!M17=100,3,IF(Sheet1!M17=150,4,IF(Sheet1!M17=200,5)))),"")</f>
        <v/>
      </c>
      <c r="J186" s="85" t="str">
        <f>IF(C186&lt;&gt;"",J2,"")</f>
        <v/>
      </c>
    </row>
    <row r="187" spans="1:10" x14ac:dyDescent="0.25">
      <c r="A187" s="82" t="str">
        <f>IF(C187&lt;&gt;"",A2,"")</f>
        <v/>
      </c>
      <c r="B187" s="82" t="str">
        <f>IF(C187&lt;&gt;"",B2,"")</f>
        <v/>
      </c>
      <c r="C187" s="82" t="str">
        <f>IF(Sheet10!B24&lt;&gt;"",Sheet10!B24,"")</f>
        <v/>
      </c>
      <c r="D187" s="82" t="str">
        <f>IF(C187&lt;&gt;"",D2,"")</f>
        <v/>
      </c>
      <c r="E187" s="80" t="str">
        <f>IF(C187&lt;&gt;"",IF(Sheet10!D24="ABS",0,Sheet10!D24),"")</f>
        <v/>
      </c>
      <c r="F187" s="80" t="str">
        <f>IF(C187&lt;&gt;"",Sheet10!F24,"")</f>
        <v/>
      </c>
      <c r="G187" s="80" t="str">
        <f>IF(C187&lt;&gt;"",Sheet10!H24,"")</f>
        <v/>
      </c>
      <c r="H187" s="80" t="str">
        <f>IF(C187&lt;&gt;"",Sheet10!J24,"")</f>
        <v/>
      </c>
      <c r="I187" s="83" t="str">
        <f>IF(C2&lt;&gt;"",IF(Sheet1!M17=50,2,IF(Sheet1!M17=100,3,IF(Sheet1!M17=150,4,IF(Sheet1!M17=200,5)))),"")</f>
        <v/>
      </c>
      <c r="J187" s="85" t="str">
        <f>IF(C187&lt;&gt;"",J2,"")</f>
        <v/>
      </c>
    </row>
    <row r="188" spans="1:10" x14ac:dyDescent="0.25">
      <c r="A188" s="82" t="str">
        <f>IF(C188&lt;&gt;"",A2,"")</f>
        <v/>
      </c>
      <c r="B188" s="82" t="str">
        <f>IF(C188&lt;&gt;"",B2,"")</f>
        <v/>
      </c>
      <c r="C188" s="82" t="str">
        <f>IF(Sheet10!B25&lt;&gt;"",Sheet10!B25,"")</f>
        <v/>
      </c>
      <c r="D188" s="82" t="str">
        <f>IF(C188&lt;&gt;"",D2,"")</f>
        <v/>
      </c>
      <c r="E188" s="80" t="str">
        <f>IF(C188&lt;&gt;"",IF(Sheet10!D25="ABS",0,Sheet10!D25),"")</f>
        <v/>
      </c>
      <c r="F188" s="80" t="str">
        <f>IF(C188&lt;&gt;"",Sheet10!F25,"")</f>
        <v/>
      </c>
      <c r="G188" s="80" t="str">
        <f>IF(C188&lt;&gt;"",Sheet10!H25,"")</f>
        <v/>
      </c>
      <c r="H188" s="80" t="str">
        <f>IF(C188&lt;&gt;"",Sheet10!J25,"")</f>
        <v/>
      </c>
      <c r="I188" s="83" t="str">
        <f>IF(C2&lt;&gt;"",IF(Sheet1!M17=50,2,IF(Sheet1!M17=100,3,IF(Sheet1!M17=150,4,IF(Sheet1!M17=200,5)))),"")</f>
        <v/>
      </c>
      <c r="J188" s="85" t="str">
        <f>IF(C188&lt;&gt;"",J2,"")</f>
        <v/>
      </c>
    </row>
    <row r="189" spans="1:10" x14ac:dyDescent="0.25">
      <c r="A189" s="82" t="str">
        <f>IF(C189&lt;&gt;"",A2,"")</f>
        <v/>
      </c>
      <c r="B189" s="82" t="str">
        <f>IF(C189&lt;&gt;"",B2,"")</f>
        <v/>
      </c>
      <c r="C189" s="82" t="str">
        <f>IF(Sheet10!B26&lt;&gt;"",Sheet10!B26,"")</f>
        <v/>
      </c>
      <c r="D189" s="82" t="str">
        <f>IF(C189&lt;&gt;"",D2,"")</f>
        <v/>
      </c>
      <c r="E189" s="80" t="str">
        <f>IF(C189&lt;&gt;"",IF(Sheet10!D26="ABS",0,Sheet10!D26),"")</f>
        <v/>
      </c>
      <c r="F189" s="80" t="str">
        <f>IF(C189&lt;&gt;"",Sheet10!F26,"")</f>
        <v/>
      </c>
      <c r="G189" s="80" t="str">
        <f>IF(C189&lt;&gt;"",Sheet10!H26,"")</f>
        <v/>
      </c>
      <c r="H189" s="80" t="str">
        <f>IF(C189&lt;&gt;"",Sheet10!J26,"")</f>
        <v/>
      </c>
      <c r="I189" s="83" t="str">
        <f>IF(C2&lt;&gt;"",IF(Sheet1!M17=50,2,IF(Sheet1!M17=100,3,IF(Sheet1!M17=150,4,IF(Sheet1!M17=200,5)))),"")</f>
        <v/>
      </c>
      <c r="J189" s="85" t="str">
        <f>IF(C189&lt;&gt;"",J2,"")</f>
        <v/>
      </c>
    </row>
    <row r="190" spans="1:10" x14ac:dyDescent="0.25">
      <c r="A190" s="82" t="str">
        <f>IF(C190&lt;&gt;"",A2,"")</f>
        <v/>
      </c>
      <c r="B190" s="82" t="str">
        <f>IF(C190&lt;&gt;"",B2,"")</f>
        <v/>
      </c>
      <c r="C190" s="82" t="str">
        <f>IF(Sheet10!B27&lt;&gt;"",Sheet10!B27,"")</f>
        <v/>
      </c>
      <c r="D190" s="82" t="str">
        <f>IF(C190&lt;&gt;"",D2,"")</f>
        <v/>
      </c>
      <c r="E190" s="80" t="str">
        <f>IF(C190&lt;&gt;"",IF(Sheet10!D27="ABS",0,Sheet10!D27),"")</f>
        <v/>
      </c>
      <c r="F190" s="80" t="str">
        <f>IF(C190&lt;&gt;"",Sheet10!F27,"")</f>
        <v/>
      </c>
      <c r="G190" s="80" t="str">
        <f>IF(C190&lt;&gt;"",Sheet10!H27,"")</f>
        <v/>
      </c>
      <c r="H190" s="80" t="str">
        <f>IF(C190&lt;&gt;"",Sheet10!J27,"")</f>
        <v/>
      </c>
      <c r="I190" s="83" t="str">
        <f>IF(C2&lt;&gt;"",IF(Sheet1!M17=50,2,IF(Sheet1!M17=100,3,IF(Sheet1!M17=150,4,IF(Sheet1!M17=200,5)))),"")</f>
        <v/>
      </c>
      <c r="J190" s="85" t="str">
        <f>IF(C190&lt;&gt;"",J2,"")</f>
        <v/>
      </c>
    </row>
    <row r="191" spans="1:10" x14ac:dyDescent="0.25">
      <c r="A191" s="82" t="str">
        <f>IF(C191&lt;&gt;"",A2,"")</f>
        <v/>
      </c>
      <c r="B191" s="82" t="str">
        <f>IF(C191&lt;&gt;"",B2,"")</f>
        <v/>
      </c>
      <c r="C191" s="82" t="str">
        <f>IF(Sheet10!B28&lt;&gt;"",Sheet10!B28,"")</f>
        <v/>
      </c>
      <c r="D191" s="82" t="str">
        <f>IF(C191&lt;&gt;"",D2,"")</f>
        <v/>
      </c>
      <c r="E191" s="80" t="str">
        <f>IF(C191&lt;&gt;"",IF(Sheet10!D28="ABS",0,Sheet10!D28),"")</f>
        <v/>
      </c>
      <c r="F191" s="80" t="str">
        <f>IF(C191&lt;&gt;"",Sheet10!F28,"")</f>
        <v/>
      </c>
      <c r="G191" s="80" t="str">
        <f>IF(C191&lt;&gt;"",Sheet10!H28,"")</f>
        <v/>
      </c>
      <c r="H191" s="80" t="str">
        <f>IF(C191&lt;&gt;"",Sheet10!J28,"")</f>
        <v/>
      </c>
      <c r="I191" s="83" t="str">
        <f>IF(C2&lt;&gt;"",IF(Sheet1!M17=50,2,IF(Sheet1!M17=100,3,IF(Sheet1!M17=150,4,IF(Sheet1!M17=200,5)))),"")</f>
        <v/>
      </c>
      <c r="J191" s="85" t="str">
        <f>IF(C191&lt;&gt;"",J2,"")</f>
        <v/>
      </c>
    </row>
    <row r="192" spans="1:10" x14ac:dyDescent="0.25">
      <c r="A192" s="82" t="str">
        <f>IF(C192&lt;&gt;"",A2,"")</f>
        <v/>
      </c>
      <c r="B192" s="82" t="str">
        <f>IF(C192&lt;&gt;"",B2,"")</f>
        <v/>
      </c>
      <c r="C192" s="82" t="str">
        <f>IF(Sheet10!B29&lt;&gt;"",Sheet10!B29,"")</f>
        <v/>
      </c>
      <c r="D192" s="82" t="str">
        <f>IF(C192&lt;&gt;"",D2,"")</f>
        <v/>
      </c>
      <c r="E192" s="80" t="str">
        <f>IF(C192&lt;&gt;"",IF(Sheet10!D29="ABS",0,Sheet10!D29),"")</f>
        <v/>
      </c>
      <c r="F192" s="80" t="str">
        <f>IF(C192&lt;&gt;"",Sheet10!F29,"")</f>
        <v/>
      </c>
      <c r="G192" s="80" t="str">
        <f>IF(C192&lt;&gt;"",Sheet10!H29,"")</f>
        <v/>
      </c>
      <c r="H192" s="80" t="str">
        <f>IF(C192&lt;&gt;"",Sheet10!J29,"")</f>
        <v/>
      </c>
      <c r="I192" s="83" t="str">
        <f>IF(C2&lt;&gt;"",IF(Sheet1!M17=50,2,IF(Sheet1!M17=100,3,IF(Sheet1!M17=150,4,IF(Sheet1!M17=200,5)))),"")</f>
        <v/>
      </c>
      <c r="J192" s="85" t="str">
        <f>IF(C192&lt;&gt;"",J2,"")</f>
        <v/>
      </c>
    </row>
    <row r="193" spans="1:10" x14ac:dyDescent="0.25">
      <c r="A193" s="82" t="str">
        <f>IF(C193&lt;&gt;"",A2,"")</f>
        <v/>
      </c>
      <c r="B193" s="82" t="str">
        <f>IF(C193&lt;&gt;"",B2,"")</f>
        <v/>
      </c>
      <c r="C193" s="82" t="str">
        <f>IF(Sheet10!B30&lt;&gt;"",Sheet10!B30,"")</f>
        <v/>
      </c>
      <c r="D193" s="82" t="str">
        <f>IF(C193&lt;&gt;"",D2,"")</f>
        <v/>
      </c>
      <c r="E193" s="80" t="str">
        <f>IF(C193&lt;&gt;"",IF(Sheet10!D30="ABS",0,Sheet10!D30),"")</f>
        <v/>
      </c>
      <c r="F193" s="80" t="str">
        <f>IF(C193&lt;&gt;"",Sheet10!F30,"")</f>
        <v/>
      </c>
      <c r="G193" s="80" t="str">
        <f>IF(C193&lt;&gt;"",Sheet10!H30,"")</f>
        <v/>
      </c>
      <c r="H193" s="80" t="str">
        <f>IF(C193&lt;&gt;"",Sheet10!J30,"")</f>
        <v/>
      </c>
      <c r="I193" s="83" t="str">
        <f>IF(C2&lt;&gt;"",IF(Sheet1!M17=50,2,IF(Sheet1!M17=100,3,IF(Sheet1!M17=150,4,IF(Sheet1!M17=200,5)))),"")</f>
        <v/>
      </c>
      <c r="J193" s="85" t="str">
        <f>IF(C193&lt;&gt;"",J2,"")</f>
        <v/>
      </c>
    </row>
    <row r="194" spans="1:10" x14ac:dyDescent="0.25">
      <c r="A194" s="82" t="str">
        <f>IF(C194&lt;&gt;"",A2,"")</f>
        <v/>
      </c>
      <c r="B194" s="82" t="str">
        <f>IF(C194&lt;&gt;"",B2,"")</f>
        <v/>
      </c>
      <c r="C194" s="82" t="str">
        <f>IF(Sheet10!B31&lt;&gt;"",Sheet10!B31,"")</f>
        <v/>
      </c>
      <c r="D194" s="82" t="str">
        <f>IF(C194&lt;&gt;"",D2,"")</f>
        <v/>
      </c>
      <c r="E194" s="80" t="str">
        <f>IF(C194&lt;&gt;"",IF(Sheet10!D31="ABS",0,Sheet10!D31),"")</f>
        <v/>
      </c>
      <c r="F194" s="80" t="str">
        <f>IF(C194&lt;&gt;"",Sheet10!F31,"")</f>
        <v/>
      </c>
      <c r="G194" s="80" t="str">
        <f>IF(C194&lt;&gt;"",Sheet10!H31,"")</f>
        <v/>
      </c>
      <c r="H194" s="80" t="str">
        <f>IF(C194&lt;&gt;"",Sheet10!J31,"")</f>
        <v/>
      </c>
      <c r="I194" s="83" t="str">
        <f>IF(C2&lt;&gt;"",IF(Sheet1!M17=50,2,IF(Sheet1!M17=100,3,IF(Sheet1!M17=150,4,IF(Sheet1!M17=200,5)))),"")</f>
        <v/>
      </c>
      <c r="J194" s="85" t="str">
        <f>IF(C194&lt;&gt;"",J2,"")</f>
        <v/>
      </c>
    </row>
    <row r="195" spans="1:10" x14ac:dyDescent="0.25">
      <c r="A195" s="82" t="str">
        <f>IF(C195&lt;&gt;"",A2,"")</f>
        <v/>
      </c>
      <c r="B195" s="82" t="str">
        <f>IF(C195&lt;&gt;"",B2,"")</f>
        <v/>
      </c>
      <c r="C195" s="82" t="str">
        <f>IF(Sheet10!B32&lt;&gt;"",Sheet10!B32,"")</f>
        <v/>
      </c>
      <c r="D195" s="82" t="str">
        <f>IF(C195&lt;&gt;"",D2,"")</f>
        <v/>
      </c>
      <c r="E195" s="80" t="str">
        <f>IF(C195&lt;&gt;"",IF(Sheet10!D32="ABS",0,Sheet10!D32),"")</f>
        <v/>
      </c>
      <c r="F195" s="80" t="str">
        <f>IF(C195&lt;&gt;"",Sheet10!F32,"")</f>
        <v/>
      </c>
      <c r="G195" s="80" t="str">
        <f>IF(C195&lt;&gt;"",Sheet10!H32,"")</f>
        <v/>
      </c>
      <c r="H195" s="80" t="str">
        <f>IF(C195&lt;&gt;"",Sheet10!J32,"")</f>
        <v/>
      </c>
      <c r="I195" s="83" t="str">
        <f>IF(C2&lt;&gt;"",IF(Sheet1!M17=50,2,IF(Sheet1!M17=100,3,IF(Sheet1!M17=150,4,IF(Sheet1!M17=200,5)))),"")</f>
        <v/>
      </c>
      <c r="J195" s="85" t="str">
        <f>IF(C195&lt;&gt;"",J2,"")</f>
        <v/>
      </c>
    </row>
    <row r="196" spans="1:10" x14ac:dyDescent="0.25">
      <c r="A196" s="82" t="str">
        <f>IF(C196&lt;&gt;"",A2,"")</f>
        <v/>
      </c>
      <c r="B196" s="82" t="str">
        <f>IF(C196&lt;&gt;"",B2,"")</f>
        <v/>
      </c>
      <c r="C196" s="82" t="str">
        <f>IF(Sheet10!B33&lt;&gt;"",Sheet10!B33,"")</f>
        <v/>
      </c>
      <c r="D196" s="82" t="str">
        <f>IF(C196&lt;&gt;"",D2,"")</f>
        <v/>
      </c>
      <c r="E196" s="80" t="str">
        <f>IF(C196&lt;&gt;"",IF(Sheet10!D33="ABS",0,Sheet10!D33),"")</f>
        <v/>
      </c>
      <c r="F196" s="80" t="str">
        <f>IF(C196&lt;&gt;"",Sheet10!F33,"")</f>
        <v/>
      </c>
      <c r="G196" s="80" t="str">
        <f>IF(C196&lt;&gt;"",Sheet10!H33,"")</f>
        <v/>
      </c>
      <c r="H196" s="80" t="str">
        <f>IF(C196&lt;&gt;"",Sheet10!J33,"")</f>
        <v/>
      </c>
      <c r="I196" s="83" t="str">
        <f>IF(C2&lt;&gt;"",IF(Sheet1!M17=50,2,IF(Sheet1!M17=100,3,IF(Sheet1!M17=150,4,IF(Sheet1!M17=200,5)))),"")</f>
        <v/>
      </c>
      <c r="J196" s="85" t="str">
        <f>IF(C196&lt;&gt;"",J2,"")</f>
        <v/>
      </c>
    </row>
    <row r="197" spans="1:10" x14ac:dyDescent="0.25">
      <c r="A197" s="82" t="str">
        <f>IF(C197&lt;&gt;"",A2,"")</f>
        <v/>
      </c>
      <c r="B197" s="82" t="str">
        <f>IF(C197&lt;&gt;"",B2,"")</f>
        <v/>
      </c>
      <c r="C197" s="82" t="str">
        <f>IF(Sheet10!B34&lt;&gt;"",Sheet10!B34,"")</f>
        <v/>
      </c>
      <c r="D197" s="82" t="str">
        <f>IF(C197&lt;&gt;"",D2,"")</f>
        <v/>
      </c>
      <c r="E197" s="80" t="str">
        <f>IF(C197&lt;&gt;"",IF(Sheet10!D34="ABS",0,Sheet10!D34),"")</f>
        <v/>
      </c>
      <c r="F197" s="80" t="str">
        <f>IF(C197&lt;&gt;"",Sheet10!F34,"")</f>
        <v/>
      </c>
      <c r="G197" s="80" t="str">
        <f>IF(C197&lt;&gt;"",Sheet10!H34,"")</f>
        <v/>
      </c>
      <c r="H197" s="80" t="str">
        <f>IF(C197&lt;&gt;"",Sheet10!J34,"")</f>
        <v/>
      </c>
      <c r="I197" s="83" t="str">
        <f>IF(C2&lt;&gt;"",IF(Sheet1!M17=50,2,IF(Sheet1!M17=100,3,IF(Sheet1!M17=150,4,IF(Sheet1!M17=200,5)))),"")</f>
        <v/>
      </c>
      <c r="J197" s="85" t="str">
        <f>IF(C197&lt;&gt;"",J2,"")</f>
        <v/>
      </c>
    </row>
    <row r="198" spans="1:10" x14ac:dyDescent="0.25">
      <c r="A198" s="82" t="str">
        <f>IF(C198&lt;&gt;"",A2,"")</f>
        <v/>
      </c>
      <c r="B198" s="82" t="str">
        <f>IF(C198&lt;&gt;"",B2,"")</f>
        <v/>
      </c>
      <c r="C198" s="82" t="str">
        <f>IF(Sheet10!B35&lt;&gt;"",Sheet10!B35,"")</f>
        <v/>
      </c>
      <c r="D198" s="82" t="str">
        <f>IF(C198&lt;&gt;"",D2,"")</f>
        <v/>
      </c>
      <c r="E198" s="80" t="str">
        <f>IF(C198&lt;&gt;"",IF(Sheet10!D35="ABS",0,Sheet10!D35),"")</f>
        <v/>
      </c>
      <c r="F198" s="80" t="str">
        <f>IF(C198&lt;&gt;"",Sheet10!F35,"")</f>
        <v/>
      </c>
      <c r="G198" s="80" t="str">
        <f>IF(C198&lt;&gt;"",Sheet10!H35,"")</f>
        <v/>
      </c>
      <c r="H198" s="80" t="str">
        <f>IF(C198&lt;&gt;"",Sheet10!J35,"")</f>
        <v/>
      </c>
      <c r="I198" s="83" t="str">
        <f>IF(C2&lt;&gt;"",IF(Sheet1!M17=50,2,IF(Sheet1!M17=100,3,IF(Sheet1!M17=150,4,IF(Sheet1!M17=200,5)))),"")</f>
        <v/>
      </c>
      <c r="J198" s="85" t="str">
        <f>IF(C198&lt;&gt;"",J2,"")</f>
        <v/>
      </c>
    </row>
    <row r="199" spans="1:10" x14ac:dyDescent="0.25">
      <c r="A199" s="82" t="str">
        <f>IF(C199&lt;&gt;"",A2,"")</f>
        <v/>
      </c>
      <c r="B199" s="82" t="str">
        <f>IF(C199&lt;&gt;"",B2,"")</f>
        <v/>
      </c>
      <c r="C199" s="82" t="str">
        <f>IF(Sheet10!B36&lt;&gt;"",Sheet10!B36,"")</f>
        <v/>
      </c>
      <c r="D199" s="82" t="str">
        <f>IF(C199&lt;&gt;"",D2,"")</f>
        <v/>
      </c>
      <c r="E199" s="80" t="str">
        <f>IF(C199&lt;&gt;"",IF(Sheet10!D36="ABS",0,Sheet10!D36),"")</f>
        <v/>
      </c>
      <c r="F199" s="80" t="str">
        <f>IF(C199&lt;&gt;"",Sheet10!F36,"")</f>
        <v/>
      </c>
      <c r="G199" s="80" t="str">
        <f>IF(C199&lt;&gt;"",Sheet10!H36,"")</f>
        <v/>
      </c>
      <c r="H199" s="80" t="str">
        <f>IF(C199&lt;&gt;"",Sheet10!J36,"")</f>
        <v/>
      </c>
      <c r="I199" s="83" t="str">
        <f>IF(C2&lt;&gt;"",IF(Sheet1!M17=50,2,IF(Sheet1!M17=100,3,IF(Sheet1!M17=150,4,IF(Sheet1!M17=200,5)))),"")</f>
        <v/>
      </c>
      <c r="J199" s="85" t="str">
        <f>IF(C199&lt;&gt;"",J2,"")</f>
        <v/>
      </c>
    </row>
    <row r="200" spans="1:10" x14ac:dyDescent="0.25">
      <c r="A200" s="82" t="str">
        <f>IF(C200&lt;&gt;"",A2,"")</f>
        <v/>
      </c>
      <c r="B200" s="82" t="str">
        <f>IF(C200&lt;&gt;"",B2,"")</f>
        <v/>
      </c>
      <c r="C200" s="82" t="str">
        <f>IF(Sheet10!B37&lt;&gt;"",Sheet10!B37,"")</f>
        <v/>
      </c>
      <c r="D200" s="82" t="str">
        <f>IF(C200&lt;&gt;"",D2,"")</f>
        <v/>
      </c>
      <c r="E200" s="80" t="str">
        <f>IF(C200&lt;&gt;"",IF(Sheet10!D37="ABS",0,Sheet10!D37),"")</f>
        <v/>
      </c>
      <c r="F200" s="80" t="str">
        <f>IF(C200&lt;&gt;"",Sheet10!F37,"")</f>
        <v/>
      </c>
      <c r="G200" s="80" t="str">
        <f>IF(C200&lt;&gt;"",Sheet10!H37,"")</f>
        <v/>
      </c>
      <c r="H200" s="80" t="str">
        <f>IF(C200&lt;&gt;"",Sheet10!J37,"")</f>
        <v/>
      </c>
      <c r="I200" s="83" t="str">
        <f>IF(C2&lt;&gt;"",IF(Sheet1!M17=50,2,IF(Sheet1!M17=100,3,IF(Sheet1!M17=150,4,IF(Sheet1!M17=200,5)))),"")</f>
        <v/>
      </c>
      <c r="J200" s="85" t="str">
        <f>IF(C200&lt;&gt;"",J2,"")</f>
        <v/>
      </c>
    </row>
    <row r="201" spans="1:10" x14ac:dyDescent="0.25">
      <c r="A201" s="82" t="str">
        <f>IF(C201&lt;&gt;"",A2,"")</f>
        <v/>
      </c>
      <c r="B201" s="82" t="str">
        <f>IF(C201&lt;&gt;"",B2,"")</f>
        <v/>
      </c>
      <c r="C201" s="82" t="str">
        <f>IF(Sheet10!B38&lt;&gt;"",Sheet10!B38,"")</f>
        <v/>
      </c>
      <c r="D201" s="82" t="str">
        <f>IF(C201&lt;&gt;"",D2,"")</f>
        <v/>
      </c>
      <c r="E201" s="80" t="str">
        <f>IF(C201&lt;&gt;"",IF(Sheet10!D38="ABS",0,Sheet10!D38),"")</f>
        <v/>
      </c>
      <c r="F201" s="80" t="str">
        <f>IF(C201&lt;&gt;"",Sheet10!F38,"")</f>
        <v/>
      </c>
      <c r="G201" s="80" t="str">
        <f>IF(C201&lt;&gt;"",Sheet10!H38,"")</f>
        <v/>
      </c>
      <c r="H201" s="80" t="str">
        <f>IF(C201&lt;&gt;"",Sheet10!J38,"")</f>
        <v/>
      </c>
      <c r="I201" s="83" t="str">
        <f>IF(C2&lt;&gt;"",IF(Sheet1!M17=50,2,IF(Sheet1!M17=100,3,IF(Sheet1!M17=150,4,IF(Sheet1!M17=200,5)))),"")</f>
        <v/>
      </c>
      <c r="J201" s="85" t="str">
        <f>IF(C201&lt;&gt;"",J2,"")</f>
        <v/>
      </c>
    </row>
    <row r="202" spans="1:10" x14ac:dyDescent="0.25">
      <c r="A202" s="79" t="str">
        <f>IF(C202&lt;&gt;"",A2,"")</f>
        <v/>
      </c>
      <c r="B202" s="79" t="str">
        <f>IF(C202&lt;&gt;"",B2,"")</f>
        <v/>
      </c>
      <c r="C202" s="79" t="str">
        <f>IF(Sheet11!B19&lt;&gt;"",Sheet11!B19,"")</f>
        <v/>
      </c>
      <c r="D202" s="79" t="str">
        <f>IF(C202&lt;&gt;"",D2,"")</f>
        <v/>
      </c>
      <c r="E202" s="81" t="str">
        <f>IF(C202&lt;&gt;"",IF(Sheet11!D19="ABS",0,Sheet11!D19),"")</f>
        <v/>
      </c>
      <c r="F202" s="81" t="str">
        <f>IF(C202&lt;&gt;"",Sheet11!F19,"")</f>
        <v/>
      </c>
      <c r="G202" s="81" t="str">
        <f>IF(C202&lt;&gt;"",Sheet11!H19,"")</f>
        <v/>
      </c>
      <c r="H202" s="81" t="str">
        <f>IF(C202&lt;&gt;"",Sheet11!J19,"")</f>
        <v/>
      </c>
      <c r="I202" s="83" t="str">
        <f>IF(C2&lt;&gt;"",IF(Sheet1!M17=50,2,IF(Sheet1!M17=100,3,IF(Sheet1!M17=150,4,IF(Sheet1!M17=200,5)))),"")</f>
        <v/>
      </c>
      <c r="J202" s="85" t="str">
        <f>IF(C202&lt;&gt;"",J2,"")</f>
        <v/>
      </c>
    </row>
    <row r="203" spans="1:10" x14ac:dyDescent="0.25">
      <c r="A203" s="82" t="str">
        <f>IF(C203&lt;&gt;"",A2,"")</f>
        <v/>
      </c>
      <c r="B203" s="82" t="str">
        <f>IF(C203&lt;&gt;"",B2,"")</f>
        <v/>
      </c>
      <c r="C203" s="82" t="str">
        <f>IF(Sheet11!B20&lt;&gt;"",Sheet11!B20,"")</f>
        <v/>
      </c>
      <c r="D203" s="82" t="str">
        <f>IF(C203&lt;&gt;"",D2,"")</f>
        <v/>
      </c>
      <c r="E203" s="80" t="str">
        <f>IF(C203&lt;&gt;"",IF(Sheet11!D20="ABS",0,Sheet11!D20),"")</f>
        <v/>
      </c>
      <c r="F203" s="80" t="str">
        <f>IF(C203&lt;&gt;"",Sheet11!F20,"")</f>
        <v/>
      </c>
      <c r="G203" s="80" t="str">
        <f>IF(C203&lt;&gt;"",Sheet11!H20,"")</f>
        <v/>
      </c>
      <c r="H203" s="80" t="str">
        <f>IF(C203&lt;&gt;"",Sheet11!J20,"")</f>
        <v/>
      </c>
      <c r="I203" s="83" t="str">
        <f>IF(C2&lt;&gt;"",IF(Sheet1!M17=50,2,IF(Sheet1!M17=100,3,IF(Sheet1!M17=150,4,IF(Sheet1!M17=200,5)))),"")</f>
        <v/>
      </c>
      <c r="J203" s="85" t="str">
        <f>IF(C203&lt;&gt;"",J2,"")</f>
        <v/>
      </c>
    </row>
    <row r="204" spans="1:10" x14ac:dyDescent="0.25">
      <c r="A204" s="82" t="str">
        <f>IF(C204&lt;&gt;"",A2,"")</f>
        <v/>
      </c>
      <c r="B204" s="82" t="str">
        <f>IF(C204&lt;&gt;"",B2,"")</f>
        <v/>
      </c>
      <c r="C204" s="82" t="str">
        <f>IF(Sheet11!B21&lt;&gt;"",Sheet11!B21,"")</f>
        <v/>
      </c>
      <c r="D204" s="82" t="str">
        <f>IF(C204&lt;&gt;"",D2,"")</f>
        <v/>
      </c>
      <c r="E204" s="80" t="str">
        <f>IF(C204&lt;&gt;"",IF(Sheet11!D21="ABS",0,Sheet11!D21),"")</f>
        <v/>
      </c>
      <c r="F204" s="80" t="str">
        <f>IF(C204&lt;&gt;"",Sheet11!F21,"")</f>
        <v/>
      </c>
      <c r="G204" s="80" t="str">
        <f>IF(C204&lt;&gt;"",Sheet11!H21,"")</f>
        <v/>
      </c>
      <c r="H204" s="80" t="str">
        <f>IF(C204&lt;&gt;"",Sheet11!J21,"")</f>
        <v/>
      </c>
      <c r="I204" s="83" t="str">
        <f>IF(C2&lt;&gt;"",IF(Sheet1!M17=50,2,IF(Sheet1!M17=100,3,IF(Sheet1!M17=150,4,IF(Sheet1!M17=200,5)))),"")</f>
        <v/>
      </c>
      <c r="J204" s="85" t="str">
        <f>IF(C204&lt;&gt;"",J2,"")</f>
        <v/>
      </c>
    </row>
    <row r="205" spans="1:10" x14ac:dyDescent="0.25">
      <c r="A205" s="82" t="str">
        <f>IF(C205&lt;&gt;"",A2,"")</f>
        <v/>
      </c>
      <c r="B205" s="82" t="str">
        <f>IF(C205&lt;&gt;"",B2,"")</f>
        <v/>
      </c>
      <c r="C205" s="82" t="str">
        <f>IF(Sheet11!B22&lt;&gt;"",Sheet11!B22,"")</f>
        <v/>
      </c>
      <c r="D205" s="82" t="str">
        <f>IF(C205&lt;&gt;"",D2,"")</f>
        <v/>
      </c>
      <c r="E205" s="80" t="str">
        <f>IF(C205&lt;&gt;"",IF(Sheet11!D22="ABS",0,Sheet11!D22),"")</f>
        <v/>
      </c>
      <c r="F205" s="80" t="str">
        <f>IF(C205&lt;&gt;"",Sheet11!F22,"")</f>
        <v/>
      </c>
      <c r="G205" s="80" t="str">
        <f>IF(C205&lt;&gt;"",Sheet11!H22,"")</f>
        <v/>
      </c>
      <c r="H205" s="80" t="str">
        <f>IF(C205&lt;&gt;"",Sheet11!J22,"")</f>
        <v/>
      </c>
      <c r="I205" s="83" t="str">
        <f>IF(C2&lt;&gt;"",IF(Sheet1!M17=50,2,IF(Sheet1!M17=100,3,IF(Sheet1!M17=150,4,IF(Sheet1!M17=200,5)))),"")</f>
        <v/>
      </c>
      <c r="J205" s="85" t="str">
        <f>IF(C205&lt;&gt;"",J2,"")</f>
        <v/>
      </c>
    </row>
    <row r="206" spans="1:10" x14ac:dyDescent="0.25">
      <c r="A206" s="82" t="str">
        <f>IF(C206&lt;&gt;"",A2,"")</f>
        <v/>
      </c>
      <c r="B206" s="82" t="str">
        <f>IF(C206&lt;&gt;"",B2,"")</f>
        <v/>
      </c>
      <c r="C206" s="82" t="str">
        <f>IF(Sheet11!B23&lt;&gt;"",Sheet11!B23,"")</f>
        <v/>
      </c>
      <c r="D206" s="82" t="str">
        <f>IF(C206&lt;&gt;"",D2,"")</f>
        <v/>
      </c>
      <c r="E206" s="80" t="str">
        <f>IF(C206&lt;&gt;"",IF(Sheet11!D23="ABS",0,Sheet11!D23),"")</f>
        <v/>
      </c>
      <c r="F206" s="80" t="str">
        <f>IF(C206&lt;&gt;"",Sheet11!F23,"")</f>
        <v/>
      </c>
      <c r="G206" s="80" t="str">
        <f>IF(C206&lt;&gt;"",Sheet11!H23,"")</f>
        <v/>
      </c>
      <c r="H206" s="80" t="str">
        <f>IF(C206&lt;&gt;"",Sheet11!J23,"")</f>
        <v/>
      </c>
      <c r="I206" s="83" t="str">
        <f>IF(C2&lt;&gt;"",IF(Sheet1!M17=50,2,IF(Sheet1!M17=100,3,IF(Sheet1!M17=150,4,IF(Sheet1!M17=200,5)))),"")</f>
        <v/>
      </c>
      <c r="J206" s="85" t="str">
        <f>IF(C206&lt;&gt;"",J2,"")</f>
        <v/>
      </c>
    </row>
    <row r="207" spans="1:10" x14ac:dyDescent="0.25">
      <c r="A207" s="82" t="str">
        <f>IF(C207&lt;&gt;"",A2,"")</f>
        <v/>
      </c>
      <c r="B207" s="82" t="str">
        <f>IF(C207&lt;&gt;"",B2,"")</f>
        <v/>
      </c>
      <c r="C207" s="82" t="str">
        <f>IF(Sheet11!B24&lt;&gt;"",Sheet11!B24,"")</f>
        <v/>
      </c>
      <c r="D207" s="82" t="str">
        <f>IF(C207&lt;&gt;"",D2,"")</f>
        <v/>
      </c>
      <c r="E207" s="80" t="str">
        <f>IF(C207&lt;&gt;"",IF(Sheet11!D24="ABS",0,Sheet11!D24),"")</f>
        <v/>
      </c>
      <c r="F207" s="80" t="str">
        <f>IF(C207&lt;&gt;"",Sheet11!F24,"")</f>
        <v/>
      </c>
      <c r="G207" s="80" t="str">
        <f>IF(C207&lt;&gt;"",Sheet11!H24,"")</f>
        <v/>
      </c>
      <c r="H207" s="80" t="str">
        <f>IF(C207&lt;&gt;"",Sheet11!J24,"")</f>
        <v/>
      </c>
      <c r="I207" s="83" t="str">
        <f>IF(C2&lt;&gt;"",IF(Sheet1!M17=50,2,IF(Sheet1!M17=100,3,IF(Sheet1!M17=150,4,IF(Sheet1!M17=200,5)))),"")</f>
        <v/>
      </c>
      <c r="J207" s="85" t="str">
        <f>IF(C207&lt;&gt;"",J2,"")</f>
        <v/>
      </c>
    </row>
    <row r="208" spans="1:10" x14ac:dyDescent="0.25">
      <c r="A208" s="82" t="str">
        <f>IF(C208&lt;&gt;"",A2,"")</f>
        <v/>
      </c>
      <c r="B208" s="82" t="str">
        <f>IF(C208&lt;&gt;"",B2,"")</f>
        <v/>
      </c>
      <c r="C208" s="82" t="str">
        <f>IF(Sheet11!B25&lt;&gt;"",Sheet11!B25,"")</f>
        <v/>
      </c>
      <c r="D208" s="82" t="str">
        <f>IF(C208&lt;&gt;"",D2,"")</f>
        <v/>
      </c>
      <c r="E208" s="80" t="str">
        <f>IF(C208&lt;&gt;"",IF(Sheet11!D25="ABS",0,Sheet11!D25),"")</f>
        <v/>
      </c>
      <c r="F208" s="80" t="str">
        <f>IF(C208&lt;&gt;"",Sheet11!F25,"")</f>
        <v/>
      </c>
      <c r="G208" s="80" t="str">
        <f>IF(C208&lt;&gt;"",Sheet11!H25,"")</f>
        <v/>
      </c>
      <c r="H208" s="80" t="str">
        <f>IF(C208&lt;&gt;"",Sheet11!J25,"")</f>
        <v/>
      </c>
      <c r="I208" s="83" t="str">
        <f>IF(C2&lt;&gt;"",IF(Sheet1!M17=50,2,IF(Sheet1!M17=100,3,IF(Sheet1!M17=150,4,IF(Sheet1!M17=200,5)))),"")</f>
        <v/>
      </c>
      <c r="J208" s="85" t="str">
        <f>IF(C208&lt;&gt;"",J2,"")</f>
        <v/>
      </c>
    </row>
    <row r="209" spans="1:10" x14ac:dyDescent="0.25">
      <c r="A209" s="82" t="str">
        <f>IF(C209&lt;&gt;"",A2,"")</f>
        <v/>
      </c>
      <c r="B209" s="82" t="str">
        <f>IF(C209&lt;&gt;"",B2,"")</f>
        <v/>
      </c>
      <c r="C209" s="82" t="str">
        <f>IF(Sheet11!B26&lt;&gt;"",Sheet11!B26,"")</f>
        <v/>
      </c>
      <c r="D209" s="82" t="str">
        <f>IF(C209&lt;&gt;"",D2,"")</f>
        <v/>
      </c>
      <c r="E209" s="80" t="str">
        <f>IF(C209&lt;&gt;"",IF(Sheet11!D26="ABS",0,Sheet11!D26),"")</f>
        <v/>
      </c>
      <c r="F209" s="80" t="str">
        <f>IF(C209&lt;&gt;"",Sheet11!F26,"")</f>
        <v/>
      </c>
      <c r="G209" s="80" t="str">
        <f>IF(C209&lt;&gt;"",Sheet11!H26,"")</f>
        <v/>
      </c>
      <c r="H209" s="80" t="str">
        <f>IF(C209&lt;&gt;"",Sheet11!J26,"")</f>
        <v/>
      </c>
      <c r="I209" s="83" t="str">
        <f>IF(C2&lt;&gt;"",IF(Sheet1!M17=50,2,IF(Sheet1!M17=100,3,IF(Sheet1!M17=150,4,IF(Sheet1!M17=200,5)))),"")</f>
        <v/>
      </c>
      <c r="J209" s="85" t="str">
        <f>IF(C209&lt;&gt;"",J2,"")</f>
        <v/>
      </c>
    </row>
    <row r="210" spans="1:10" x14ac:dyDescent="0.25">
      <c r="A210" s="82" t="str">
        <f>IF(C210&lt;&gt;"",A2,"")</f>
        <v/>
      </c>
      <c r="B210" s="82" t="str">
        <f>IF(C210&lt;&gt;"",B2,"")</f>
        <v/>
      </c>
      <c r="C210" s="82" t="str">
        <f>IF(Sheet11!B27&lt;&gt;"",Sheet11!B27,"")</f>
        <v/>
      </c>
      <c r="D210" s="82" t="str">
        <f>IF(C210&lt;&gt;"",D2,"")</f>
        <v/>
      </c>
      <c r="E210" s="80" t="str">
        <f>IF(C210&lt;&gt;"",IF(Sheet11!D27="ABS",0,Sheet11!D27),"")</f>
        <v/>
      </c>
      <c r="F210" s="80" t="str">
        <f>IF(C210&lt;&gt;"",Sheet11!F27,"")</f>
        <v/>
      </c>
      <c r="G210" s="80" t="str">
        <f>IF(C210&lt;&gt;"",Sheet11!H27,"")</f>
        <v/>
      </c>
      <c r="H210" s="80" t="str">
        <f>IF(C210&lt;&gt;"",Sheet11!J27,"")</f>
        <v/>
      </c>
      <c r="I210" s="83" t="str">
        <f>IF(C2&lt;&gt;"",IF(Sheet1!M17=50,2,IF(Sheet1!M17=100,3,IF(Sheet1!M17=150,4,IF(Sheet1!M17=200,5)))),"")</f>
        <v/>
      </c>
      <c r="J210" s="85" t="str">
        <f>IF(C210&lt;&gt;"",J2,"")</f>
        <v/>
      </c>
    </row>
    <row r="211" spans="1:10" x14ac:dyDescent="0.25">
      <c r="A211" s="82" t="str">
        <f>IF(C211&lt;&gt;"",A2,"")</f>
        <v/>
      </c>
      <c r="B211" s="82" t="str">
        <f>IF(C211&lt;&gt;"",B2,"")</f>
        <v/>
      </c>
      <c r="C211" s="82" t="str">
        <f>IF(Sheet11!B28&lt;&gt;"",Sheet11!B28,"")</f>
        <v/>
      </c>
      <c r="D211" s="82" t="str">
        <f>IF(C211&lt;&gt;"",D2,"")</f>
        <v/>
      </c>
      <c r="E211" s="80" t="str">
        <f>IF(C211&lt;&gt;"",IF(Sheet11!D28="ABS",0,Sheet11!D28),"")</f>
        <v/>
      </c>
      <c r="F211" s="80" t="str">
        <f>IF(C211&lt;&gt;"",Sheet11!F28,"")</f>
        <v/>
      </c>
      <c r="G211" s="80" t="str">
        <f>IF(C211&lt;&gt;"",Sheet11!H28,"")</f>
        <v/>
      </c>
      <c r="H211" s="80" t="str">
        <f>IF(C211&lt;&gt;"",Sheet11!J28,"")</f>
        <v/>
      </c>
      <c r="I211" s="83" t="str">
        <f>IF(C2&lt;&gt;"",IF(Sheet1!M17=50,2,IF(Sheet1!M17=100,3,IF(Sheet1!M17=150,4,IF(Sheet1!M17=200,5)))),"")</f>
        <v/>
      </c>
      <c r="J211" s="85" t="str">
        <f>IF(C211&lt;&gt;"",J2,"")</f>
        <v/>
      </c>
    </row>
    <row r="212" spans="1:10" x14ac:dyDescent="0.25">
      <c r="A212" s="82" t="str">
        <f>IF(C212&lt;&gt;"",A2,"")</f>
        <v/>
      </c>
      <c r="B212" s="82" t="str">
        <f>IF(C212&lt;&gt;"",B2,"")</f>
        <v/>
      </c>
      <c r="C212" s="82" t="str">
        <f>IF(Sheet11!B29&lt;&gt;"",Sheet11!B29,"")</f>
        <v/>
      </c>
      <c r="D212" s="82" t="str">
        <f>IF(C212&lt;&gt;"",D2,"")</f>
        <v/>
      </c>
      <c r="E212" s="80" t="str">
        <f>IF(C212&lt;&gt;"",IF(Sheet11!D29="ABS",0,Sheet11!D29),"")</f>
        <v/>
      </c>
      <c r="F212" s="80" t="str">
        <f>IF(C212&lt;&gt;"",Sheet11!F29,"")</f>
        <v/>
      </c>
      <c r="G212" s="80" t="str">
        <f>IF(C212&lt;&gt;"",Sheet11!H29,"")</f>
        <v/>
      </c>
      <c r="H212" s="80" t="str">
        <f>IF(C212&lt;&gt;"",Sheet11!J29,"")</f>
        <v/>
      </c>
      <c r="I212" s="83" t="str">
        <f>IF(C2&lt;&gt;"",IF(Sheet1!M17=50,2,IF(Sheet1!M17=100,3,IF(Sheet1!M17=150,4,IF(Sheet1!M17=200,5)))),"")</f>
        <v/>
      </c>
      <c r="J212" s="85" t="str">
        <f>IF(C212&lt;&gt;"",J2,"")</f>
        <v/>
      </c>
    </row>
    <row r="213" spans="1:10" x14ac:dyDescent="0.25">
      <c r="A213" s="82" t="str">
        <f>IF(C213&lt;&gt;"",A2,"")</f>
        <v/>
      </c>
      <c r="B213" s="82" t="str">
        <f>IF(C213&lt;&gt;"",B2,"")</f>
        <v/>
      </c>
      <c r="C213" s="82" t="str">
        <f>IF(Sheet11!B30&lt;&gt;"",Sheet11!B30,"")</f>
        <v/>
      </c>
      <c r="D213" s="82" t="str">
        <f>IF(C213&lt;&gt;"",D2,"")</f>
        <v/>
      </c>
      <c r="E213" s="80" t="str">
        <f>IF(C213&lt;&gt;"",IF(Sheet11!D30="ABS",0,Sheet11!D30),"")</f>
        <v/>
      </c>
      <c r="F213" s="80" t="str">
        <f>IF(C213&lt;&gt;"",Sheet11!F30,"")</f>
        <v/>
      </c>
      <c r="G213" s="80" t="str">
        <f>IF(C213&lt;&gt;"",Sheet11!H30,"")</f>
        <v/>
      </c>
      <c r="H213" s="80" t="str">
        <f>IF(C213&lt;&gt;"",Sheet11!J30,"")</f>
        <v/>
      </c>
      <c r="I213" s="83" t="str">
        <f>IF(C2&lt;&gt;"",IF(Sheet1!M17=50,2,IF(Sheet1!M17=100,3,IF(Sheet1!M17=150,4,IF(Sheet1!M17=200,5)))),"")</f>
        <v/>
      </c>
      <c r="J213" s="85" t="str">
        <f>IF(C213&lt;&gt;"",J2,"")</f>
        <v/>
      </c>
    </row>
    <row r="214" spans="1:10" x14ac:dyDescent="0.25">
      <c r="A214" s="82" t="str">
        <f>IF(C214&lt;&gt;"",A2,"")</f>
        <v/>
      </c>
      <c r="B214" s="82" t="str">
        <f>IF(C214&lt;&gt;"",B2,"")</f>
        <v/>
      </c>
      <c r="C214" s="82" t="str">
        <f>IF(Sheet11!B31&lt;&gt;"",Sheet11!B31,"")</f>
        <v/>
      </c>
      <c r="D214" s="82" t="str">
        <f>IF(C214&lt;&gt;"",D2,"")</f>
        <v/>
      </c>
      <c r="E214" s="80" t="str">
        <f>IF(C214&lt;&gt;"",IF(Sheet11!D31="ABS",0,Sheet11!D31),"")</f>
        <v/>
      </c>
      <c r="F214" s="80" t="str">
        <f>IF(C214&lt;&gt;"",Sheet11!F31,"")</f>
        <v/>
      </c>
      <c r="G214" s="80" t="str">
        <f>IF(C214&lt;&gt;"",Sheet11!H31,"")</f>
        <v/>
      </c>
      <c r="H214" s="80" t="str">
        <f>IF(C214&lt;&gt;"",Sheet11!J31,"")</f>
        <v/>
      </c>
      <c r="I214" s="83" t="str">
        <f>IF(C2&lt;&gt;"",IF(Sheet1!M17=50,2,IF(Sheet1!M17=100,3,IF(Sheet1!M17=150,4,IF(Sheet1!M17=200,5)))),"")</f>
        <v/>
      </c>
      <c r="J214" s="85" t="str">
        <f>IF(C214&lt;&gt;"",J2,"")</f>
        <v/>
      </c>
    </row>
    <row r="215" spans="1:10" x14ac:dyDescent="0.25">
      <c r="A215" s="82" t="str">
        <f>IF(C215&lt;&gt;"",A2,"")</f>
        <v/>
      </c>
      <c r="B215" s="82" t="str">
        <f>IF(C215&lt;&gt;"",B2,"")</f>
        <v/>
      </c>
      <c r="C215" s="82" t="str">
        <f>IF(Sheet11!B32&lt;&gt;"",Sheet11!B32,"")</f>
        <v/>
      </c>
      <c r="D215" s="82" t="str">
        <f>IF(C215&lt;&gt;"",D2,"")</f>
        <v/>
      </c>
      <c r="E215" s="80" t="str">
        <f>IF(C215&lt;&gt;"",IF(Sheet11!D32="ABS",0,Sheet11!D32),"")</f>
        <v/>
      </c>
      <c r="F215" s="80" t="str">
        <f>IF(C215&lt;&gt;"",Sheet11!F32,"")</f>
        <v/>
      </c>
      <c r="G215" s="80" t="str">
        <f>IF(C215&lt;&gt;"",Sheet11!H32,"")</f>
        <v/>
      </c>
      <c r="H215" s="80" t="str">
        <f>IF(C215&lt;&gt;"",Sheet11!J32,"")</f>
        <v/>
      </c>
      <c r="I215" s="83" t="str">
        <f>IF(C2&lt;&gt;"",IF(Sheet1!M17=50,2,IF(Sheet1!M17=100,3,IF(Sheet1!M17=150,4,IF(Sheet1!M17=200,5)))),"")</f>
        <v/>
      </c>
      <c r="J215" s="85" t="str">
        <f>IF(C215&lt;&gt;"",J2,"")</f>
        <v/>
      </c>
    </row>
    <row r="216" spans="1:10" x14ac:dyDescent="0.25">
      <c r="A216" s="82" t="str">
        <f>IF(C216&lt;&gt;"",A2,"")</f>
        <v/>
      </c>
      <c r="B216" s="82" t="str">
        <f>IF(C216&lt;&gt;"",B2,"")</f>
        <v/>
      </c>
      <c r="C216" s="82" t="str">
        <f>IF(Sheet11!B33&lt;&gt;"",Sheet11!B33,"")</f>
        <v/>
      </c>
      <c r="D216" s="82" t="str">
        <f>IF(C216&lt;&gt;"",D2,"")</f>
        <v/>
      </c>
      <c r="E216" s="80" t="str">
        <f>IF(C216&lt;&gt;"",IF(Sheet11!D33="ABS",0,Sheet11!D33),"")</f>
        <v/>
      </c>
      <c r="F216" s="80" t="str">
        <f>IF(C216&lt;&gt;"",Sheet11!F33,"")</f>
        <v/>
      </c>
      <c r="G216" s="80" t="str">
        <f>IF(C216&lt;&gt;"",Sheet11!H33,"")</f>
        <v/>
      </c>
      <c r="H216" s="80" t="str">
        <f>IF(C216&lt;&gt;"",Sheet11!J33,"")</f>
        <v/>
      </c>
      <c r="I216" s="83" t="str">
        <f>IF(C2&lt;&gt;"",IF(Sheet1!M17=50,2,IF(Sheet1!M17=100,3,IF(Sheet1!M17=150,4,IF(Sheet1!M17=200,5)))),"")</f>
        <v/>
      </c>
      <c r="J216" s="85" t="str">
        <f>IF(C216&lt;&gt;"",J2,"")</f>
        <v/>
      </c>
    </row>
    <row r="217" spans="1:10" x14ac:dyDescent="0.25">
      <c r="A217" s="82" t="str">
        <f>IF(C217&lt;&gt;"",A2,"")</f>
        <v/>
      </c>
      <c r="B217" s="82" t="str">
        <f>IF(C217&lt;&gt;"",B2,"")</f>
        <v/>
      </c>
      <c r="C217" s="82" t="str">
        <f>IF(Sheet11!B34&lt;&gt;"",Sheet11!B34,"")</f>
        <v/>
      </c>
      <c r="D217" s="82" t="str">
        <f>IF(C217&lt;&gt;"",D2,"")</f>
        <v/>
      </c>
      <c r="E217" s="80" t="str">
        <f>IF(C217&lt;&gt;"",IF(Sheet11!D34="ABS",0,Sheet11!D34),"")</f>
        <v/>
      </c>
      <c r="F217" s="80" t="str">
        <f>IF(C217&lt;&gt;"",Sheet11!F34,"")</f>
        <v/>
      </c>
      <c r="G217" s="80" t="str">
        <f>IF(C217&lt;&gt;"",Sheet11!H34,"")</f>
        <v/>
      </c>
      <c r="H217" s="80" t="str">
        <f>IF(C217&lt;&gt;"",Sheet11!J34,"")</f>
        <v/>
      </c>
      <c r="I217" s="83" t="str">
        <f>IF(C2&lt;&gt;"",IF(Sheet1!M17=50,2,IF(Sheet1!M17=100,3,IF(Sheet1!M17=150,4,IF(Sheet1!M17=200,5)))),"")</f>
        <v/>
      </c>
      <c r="J217" s="85" t="str">
        <f>IF(C217&lt;&gt;"",J2,"")</f>
        <v/>
      </c>
    </row>
    <row r="218" spans="1:10" x14ac:dyDescent="0.25">
      <c r="A218" s="82" t="str">
        <f>IF(C218&lt;&gt;"",A2,"")</f>
        <v/>
      </c>
      <c r="B218" s="82" t="str">
        <f>IF(C218&lt;&gt;"",B2,"")</f>
        <v/>
      </c>
      <c r="C218" s="82" t="str">
        <f>IF(Sheet11!B35&lt;&gt;"",Sheet11!B35,"")</f>
        <v/>
      </c>
      <c r="D218" s="82" t="str">
        <f>IF(C218&lt;&gt;"",D2,"")</f>
        <v/>
      </c>
      <c r="E218" s="80" t="str">
        <f>IF(C218&lt;&gt;"",IF(Sheet11!D35="ABS",0,Sheet11!D35),"")</f>
        <v/>
      </c>
      <c r="F218" s="80" t="str">
        <f>IF(C218&lt;&gt;"",Sheet11!F35,"")</f>
        <v/>
      </c>
      <c r="G218" s="80" t="str">
        <f>IF(C218&lt;&gt;"",Sheet11!H35,"")</f>
        <v/>
      </c>
      <c r="H218" s="80" t="str">
        <f>IF(C218&lt;&gt;"",Sheet11!J35,"")</f>
        <v/>
      </c>
      <c r="I218" s="83" t="str">
        <f>IF(C2&lt;&gt;"",IF(Sheet1!M17=50,2,IF(Sheet1!M17=100,3,IF(Sheet1!M17=150,4,IF(Sheet1!M17=200,5)))),"")</f>
        <v/>
      </c>
      <c r="J218" s="85" t="str">
        <f>IF(C218&lt;&gt;"",J2,"")</f>
        <v/>
      </c>
    </row>
    <row r="219" spans="1:10" x14ac:dyDescent="0.25">
      <c r="A219" s="82" t="str">
        <f>IF(C219&lt;&gt;"",A2,"")</f>
        <v/>
      </c>
      <c r="B219" s="82" t="str">
        <f>IF(C219&lt;&gt;"",B2,"")</f>
        <v/>
      </c>
      <c r="C219" s="82" t="str">
        <f>IF(Sheet11!B36&lt;&gt;"",Sheet11!B36,"")</f>
        <v/>
      </c>
      <c r="D219" s="82" t="str">
        <f>IF(C219&lt;&gt;"",D2,"")</f>
        <v/>
      </c>
      <c r="E219" s="80" t="str">
        <f>IF(C219&lt;&gt;"",IF(Sheet11!D36="ABS",0,Sheet11!D36),"")</f>
        <v/>
      </c>
      <c r="F219" s="80" t="str">
        <f>IF(C219&lt;&gt;"",Sheet11!F36,"")</f>
        <v/>
      </c>
      <c r="G219" s="80" t="str">
        <f>IF(C219&lt;&gt;"",Sheet11!H36,"")</f>
        <v/>
      </c>
      <c r="H219" s="80" t="str">
        <f>IF(C219&lt;&gt;"",Sheet11!J36,"")</f>
        <v/>
      </c>
      <c r="I219" s="83" t="str">
        <f>IF(C2&lt;&gt;"",IF(Sheet1!M17=50,2,IF(Sheet1!M17=100,3,IF(Sheet1!M17=150,4,IF(Sheet1!M17=200,5)))),"")</f>
        <v/>
      </c>
      <c r="J219" s="85" t="str">
        <f>IF(C219&lt;&gt;"",J2,"")</f>
        <v/>
      </c>
    </row>
    <row r="220" spans="1:10" x14ac:dyDescent="0.25">
      <c r="A220" s="82" t="str">
        <f>IF(C220&lt;&gt;"",A2,"")</f>
        <v/>
      </c>
      <c r="B220" s="82" t="str">
        <f>IF(C220&lt;&gt;"",B2,"")</f>
        <v/>
      </c>
      <c r="C220" s="82" t="str">
        <f>IF(Sheet11!B37&lt;&gt;"",Sheet11!B37,"")</f>
        <v/>
      </c>
      <c r="D220" s="82" t="str">
        <f>IF(C220&lt;&gt;"",D2,"")</f>
        <v/>
      </c>
      <c r="E220" s="80" t="str">
        <f>IF(C220&lt;&gt;"",IF(Sheet11!D37="ABS",0,Sheet11!D37),"")</f>
        <v/>
      </c>
      <c r="F220" s="80" t="str">
        <f>IF(C220&lt;&gt;"",Sheet11!F37,"")</f>
        <v/>
      </c>
      <c r="G220" s="80" t="str">
        <f>IF(C220&lt;&gt;"",Sheet11!H37,"")</f>
        <v/>
      </c>
      <c r="H220" s="80" t="str">
        <f>IF(C220&lt;&gt;"",Sheet11!J37,"")</f>
        <v/>
      </c>
      <c r="I220" s="83" t="str">
        <f>IF(C2&lt;&gt;"",IF(Sheet1!M17=50,2,IF(Sheet1!M17=100,3,IF(Sheet1!M17=150,4,IF(Sheet1!M17=200,5)))),"")</f>
        <v/>
      </c>
      <c r="J220" s="85" t="str">
        <f>IF(C220&lt;&gt;"",J2,"")</f>
        <v/>
      </c>
    </row>
    <row r="221" spans="1:10" x14ac:dyDescent="0.25">
      <c r="A221" s="82" t="str">
        <f>IF(C221&lt;&gt;"",A2,"")</f>
        <v/>
      </c>
      <c r="B221" s="82" t="str">
        <f>IF(C221&lt;&gt;"",B2,"")</f>
        <v/>
      </c>
      <c r="C221" s="82" t="str">
        <f>IF(Sheet11!B38&lt;&gt;"",Sheet11!B38,"")</f>
        <v/>
      </c>
      <c r="D221" s="82" t="str">
        <f>IF(C221&lt;&gt;"",D2,"")</f>
        <v/>
      </c>
      <c r="E221" s="80" t="str">
        <f>IF(C221&lt;&gt;"",IF(Sheet11!D38="ABS",0,Sheet11!D38),"")</f>
        <v/>
      </c>
      <c r="F221" s="80" t="str">
        <f>IF(C221&lt;&gt;"",Sheet11!F38,"")</f>
        <v/>
      </c>
      <c r="G221" s="80" t="str">
        <f>IF(C221&lt;&gt;"",Sheet11!H38,"")</f>
        <v/>
      </c>
      <c r="H221" s="80" t="str">
        <f>IF(C221&lt;&gt;"",Sheet11!J38,"")</f>
        <v/>
      </c>
      <c r="I221" s="83" t="str">
        <f>IF(C2&lt;&gt;"",IF(Sheet1!M17=50,2,IF(Sheet1!M17=100,3,IF(Sheet1!M17=150,4,IF(Sheet1!M17=200,5)))),"")</f>
        <v/>
      </c>
      <c r="J221" s="85" t="str">
        <f>IF(C221&lt;&gt;"",J2,"")</f>
        <v/>
      </c>
    </row>
  </sheetData>
  <sheetProtection password="F5D8" sheet="1" objects="1" scenarios="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1"/>
  <sheetViews>
    <sheetView workbookViewId="0">
      <selection activeCell="A2" sqref="A2"/>
    </sheetView>
  </sheetViews>
  <sheetFormatPr defaultRowHeight="15" x14ac:dyDescent="0.25"/>
  <cols>
    <col min="1" max="1" width="11.7109375" bestFit="1" customWidth="1"/>
    <col min="3" max="3" width="10.85546875" bestFit="1" customWidth="1"/>
    <col min="4" max="4" width="12" bestFit="1" customWidth="1"/>
    <col min="5" max="5" width="17.28515625" bestFit="1" customWidth="1"/>
    <col min="6" max="6" width="9.7109375" bestFit="1" customWidth="1"/>
    <col min="7" max="7" width="16.28515625" bestFit="1" customWidth="1"/>
  </cols>
  <sheetData>
    <row r="1" spans="1:7" s="78" customFormat="1" x14ac:dyDescent="0.25">
      <c r="A1" s="78" t="s">
        <v>178</v>
      </c>
      <c r="B1" s="78" t="s">
        <v>2</v>
      </c>
      <c r="C1" s="78" t="s">
        <v>179</v>
      </c>
      <c r="D1" s="78" t="s">
        <v>180</v>
      </c>
      <c r="E1" s="78" t="s">
        <v>10</v>
      </c>
      <c r="F1" s="78" t="s">
        <v>183</v>
      </c>
      <c r="G1" s="78" t="s">
        <v>182</v>
      </c>
    </row>
  </sheetData>
  <sheetProtection password="B198"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Y62"/>
  <sheetViews>
    <sheetView topLeftCell="A7" workbookViewId="0">
      <selection activeCell="A19" sqref="A19"/>
    </sheetView>
  </sheetViews>
  <sheetFormatPr defaultColWidth="9.140625" defaultRowHeight="15.75" x14ac:dyDescent="0.25"/>
  <cols>
    <col min="1" max="1" width="9.140625" style="2" customWidth="1"/>
    <col min="2" max="2" width="9.140625" style="10"/>
    <col min="3" max="3" width="5.7109375" style="10"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4"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4"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4"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4"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4"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4"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4"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4"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4"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4"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4"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4"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4"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4" customFormat="1" ht="18" customHeight="1" x14ac:dyDescent="0.25">
      <c r="A14" s="193"/>
      <c r="B14" s="193"/>
      <c r="C14" s="193"/>
      <c r="D14" s="197" t="s">
        <v>191</v>
      </c>
      <c r="E14" s="197"/>
      <c r="F14" s="197" t="str">
        <f>Sheet1!$F$14</f>
        <v>Assignments/ Project/ Presentation</v>
      </c>
      <c r="G14" s="197"/>
      <c r="H14" s="197" t="str">
        <f>Sheet1!$H$14</f>
        <v>Mid Semester Exam</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4"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4"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4" customFormat="1" ht="18" customHeight="1" x14ac:dyDescent="0.25">
      <c r="A17" s="193"/>
      <c r="B17" s="193"/>
      <c r="C17" s="193"/>
      <c r="D17" s="7" t="s">
        <v>13</v>
      </c>
      <c r="E17" s="8">
        <f>ROUNDDOWN((15*M17)/100,0)</f>
        <v>7</v>
      </c>
      <c r="F17" s="7" t="s">
        <v>13</v>
      </c>
      <c r="G17" s="8">
        <f>ROUNDUP((15*M17)/100,0)</f>
        <v>8</v>
      </c>
      <c r="H17" s="7" t="s">
        <v>13</v>
      </c>
      <c r="I17" s="8">
        <f>(30*M17)/100</f>
        <v>15</v>
      </c>
      <c r="J17" s="7" t="s">
        <v>13</v>
      </c>
      <c r="K17" s="8">
        <f>(40*M17)/100</f>
        <v>20</v>
      </c>
      <c r="L17" s="7"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Sheet1!$AF$38</f>
        <v>0</v>
      </c>
      <c r="AG18" s="73" t="str">
        <f>IF(AND(AF19=TRUE, AF18=TRUE),IF(A19-Sheet1!A38=1,"OK","INCORRECT"),"")</f>
        <v/>
      </c>
      <c r="BO18" s="53" t="str">
        <f>Sheet1!BO38</f>
        <v/>
      </c>
      <c r="BP18" s="53" t="b">
        <f>Sheet1!BP38</f>
        <v>0</v>
      </c>
      <c r="BQ18" s="53" t="b">
        <f>Sheet1!BQ38</f>
        <v>0</v>
      </c>
      <c r="BR18" s="53" t="b">
        <f>Sheet1!BR38</f>
        <v>0</v>
      </c>
      <c r="BS18" s="53" t="str">
        <f>Sheet1!BS38</f>
        <v/>
      </c>
      <c r="BT18" s="53" t="str">
        <f>Sheet1!BT38</f>
        <v/>
      </c>
      <c r="BU18" s="53" t="str">
        <f>Sheet1!BU38</f>
        <v/>
      </c>
      <c r="BV18" s="53" t="str">
        <f>Sheet1!BV38</f>
        <v/>
      </c>
      <c r="BW18" s="53" t="str">
        <f>Sheet1!BW38</f>
        <v/>
      </c>
      <c r="BX18" s="53" t="str">
        <f>Sheet1!BX38</f>
        <v>INCORRECT</v>
      </c>
      <c r="BY18" s="53" t="b">
        <f>Sheet1!BY38</f>
        <v>0</v>
      </c>
      <c r="BZ18" s="53" t="str">
        <f>Sheet1!BZ38</f>
        <v/>
      </c>
      <c r="CA18" s="53" t="b">
        <f>Sheet1!CA38</f>
        <v>0</v>
      </c>
      <c r="CB18" s="53" t="b">
        <f>Sheet1!CB38</f>
        <v>0</v>
      </c>
      <c r="CC18" s="53" t="b">
        <f>Sheet1!CC38</f>
        <v>0</v>
      </c>
      <c r="CD18" s="53" t="b">
        <f>Sheet1!CD38</f>
        <v>0</v>
      </c>
      <c r="CE18" s="53" t="b">
        <f>Sheet1!CE38</f>
        <v>0</v>
      </c>
      <c r="CF18" s="53" t="b">
        <f>Sheet1!CF38</f>
        <v>0</v>
      </c>
      <c r="CG18" s="53" t="str">
        <f>Sheet1!CG38</f>
        <v/>
      </c>
      <c r="CH18" s="53" t="str">
        <f>Sheet1!CH38</f>
        <v/>
      </c>
      <c r="CI18" s="53" t="str">
        <f>Sheet1!CI38</f>
        <v/>
      </c>
      <c r="CJ18" s="53" t="str">
        <f>Sheet1!CJ38</f>
        <v/>
      </c>
      <c r="CK18" s="53" t="str">
        <f>Sheet1!CK38</f>
        <v/>
      </c>
      <c r="CL18" s="53" t="str">
        <f>Sheet1!CL38</f>
        <v/>
      </c>
      <c r="CM18" s="53" t="str">
        <f>Sheet1!CM38</f>
        <v/>
      </c>
      <c r="CN18" s="53" t="str">
        <f>Sheet1!CN38</f>
        <v/>
      </c>
      <c r="CO18" s="53" t="str">
        <f>Sheet1!CO38</f>
        <v>NO</v>
      </c>
      <c r="CP18" s="53" t="str">
        <f>Sheet1!CP38</f>
        <v>NO</v>
      </c>
      <c r="CQ18" s="53" t="str">
        <f>Sheet1!CQ38</f>
        <v>NO</v>
      </c>
      <c r="CR18" s="53" t="str">
        <f>Sheet1!CR38</f>
        <v>NO</v>
      </c>
      <c r="CS18" s="53" t="str">
        <f>Sheet1!CS38</f>
        <v>OK</v>
      </c>
      <c r="CT18" s="53" t="b">
        <f>Sheet1!CT38</f>
        <v>0</v>
      </c>
      <c r="CU18" s="53" t="b">
        <f>Sheet1!CU38</f>
        <v>0</v>
      </c>
      <c r="CV18" s="53" t="b">
        <f>Sheet1!CV38</f>
        <v>0</v>
      </c>
      <c r="CW18" s="53" t="b">
        <f>Sheet1!CW38</f>
        <v>0</v>
      </c>
      <c r="CX18" s="53" t="str">
        <f>Sheet1!CX38</f>
        <v>SEQUENCE INCORRECT</v>
      </c>
      <c r="CY18" s="53">
        <f>Sheet1!CY38</f>
        <v>19</v>
      </c>
    </row>
    <row r="19" spans="1:103" s="4"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4"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4" customFormat="1" ht="18.95" customHeight="1" thickBot="1" x14ac:dyDescent="0.3">
      <c r="A20" s="69"/>
      <c r="B20" s="220"/>
      <c r="C20" s="221"/>
      <c r="D20" s="277"/>
      <c r="E20" s="278"/>
      <c r="F20" s="277"/>
      <c r="G20" s="278"/>
      <c r="H20" s="277"/>
      <c r="I20" s="278"/>
      <c r="J20" s="277"/>
      <c r="K20" s="278"/>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4" t="b">
        <f>IF(AND(ISNUMBER(A19)&lt;&gt;"",ISNUMBER(A20)&lt;&gt;""),IF(AND(ISNUMBER(A20),ISNUMBER(A19)),IF(A20-A19=1,AND(ISNUMBER(INT(MID(A20,1,3))),MID(A20,4,1)="",MID(A20,1,1)&lt;&gt;"0"))))</f>
        <v>0</v>
      </c>
      <c r="AG20" s="24"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4" customFormat="1" ht="18.95" customHeight="1" thickBot="1" x14ac:dyDescent="0.3">
      <c r="A21" s="51"/>
      <c r="B21" s="220"/>
      <c r="C21" s="221"/>
      <c r="D21" s="277"/>
      <c r="E21" s="278"/>
      <c r="F21" s="277"/>
      <c r="G21" s="278"/>
      <c r="H21" s="277"/>
      <c r="I21" s="278"/>
      <c r="J21" s="277"/>
      <c r="K21" s="278"/>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4" t="b">
        <f t="shared" ref="AF21:AF38" si="28">IF(AND(ISNUMBER(A20)&lt;&gt;"",ISNUMBER(A21)&lt;&gt;""),IF(AND(ISNUMBER(A21),ISNUMBER(A20)),IF(A21-A20=1,AND(ISNUMBER(INT(MID(A21,1,3))),MID(A21,4,1)="",MID(A21,1,1)&lt;&gt;"0"))))</f>
        <v>0</v>
      </c>
      <c r="AG21" s="24"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4" customFormat="1" ht="18.95" customHeight="1" thickBot="1" x14ac:dyDescent="0.3">
      <c r="A22" s="69"/>
      <c r="B22" s="220"/>
      <c r="C22" s="221"/>
      <c r="D22" s="277"/>
      <c r="E22" s="278"/>
      <c r="F22" s="277"/>
      <c r="G22" s="278"/>
      <c r="H22" s="277"/>
      <c r="I22" s="278"/>
      <c r="J22" s="277"/>
      <c r="K22" s="278"/>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4" t="b">
        <f t="shared" si="28"/>
        <v>0</v>
      </c>
      <c r="AG22" s="24"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4" customFormat="1" ht="18.95" customHeight="1" thickBot="1" x14ac:dyDescent="0.3">
      <c r="A23" s="51"/>
      <c r="B23" s="220"/>
      <c r="C23" s="221"/>
      <c r="D23" s="277"/>
      <c r="E23" s="278"/>
      <c r="F23" s="277"/>
      <c r="G23" s="278"/>
      <c r="H23" s="277"/>
      <c r="I23" s="278"/>
      <c r="J23" s="277"/>
      <c r="K23" s="278"/>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4" t="b">
        <f t="shared" si="28"/>
        <v>0</v>
      </c>
      <c r="AG23" s="24"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4" customFormat="1" ht="18.95" customHeight="1" thickBot="1" x14ac:dyDescent="0.3">
      <c r="A24" s="69"/>
      <c r="B24" s="220"/>
      <c r="C24" s="221"/>
      <c r="D24" s="277"/>
      <c r="E24" s="278"/>
      <c r="F24" s="277"/>
      <c r="G24" s="278"/>
      <c r="H24" s="277"/>
      <c r="I24" s="278"/>
      <c r="J24" s="277"/>
      <c r="K24" s="278"/>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4" t="b">
        <f t="shared" si="28"/>
        <v>0</v>
      </c>
      <c r="AG24" s="24"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4" customFormat="1" ht="18.95" customHeight="1" thickBot="1" x14ac:dyDescent="0.3">
      <c r="A25" s="51"/>
      <c r="B25" s="220"/>
      <c r="C25" s="221"/>
      <c r="D25" s="277"/>
      <c r="E25" s="278"/>
      <c r="F25" s="277"/>
      <c r="G25" s="278"/>
      <c r="H25" s="277"/>
      <c r="I25" s="278"/>
      <c r="J25" s="277"/>
      <c r="K25" s="278"/>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4" t="b">
        <f t="shared" si="28"/>
        <v>0</v>
      </c>
      <c r="AG25" s="24"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4" customFormat="1" ht="18.95" customHeight="1" thickBot="1" x14ac:dyDescent="0.3">
      <c r="A26" s="69"/>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4" t="b">
        <f t="shared" si="28"/>
        <v>0</v>
      </c>
      <c r="AG26" s="24"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4"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4" t="b">
        <f t="shared" si="28"/>
        <v>0</v>
      </c>
      <c r="AG27" s="24"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4" customFormat="1" ht="18.95" customHeight="1" thickBot="1" x14ac:dyDescent="0.3">
      <c r="A28" s="69"/>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4" t="b">
        <f t="shared" si="28"/>
        <v>0</v>
      </c>
      <c r="AG28" s="24"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4"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4" t="b">
        <f t="shared" si="28"/>
        <v>0</v>
      </c>
      <c r="AG29" s="24"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4" customFormat="1" ht="18.95" customHeight="1" thickBot="1" x14ac:dyDescent="0.3">
      <c r="A30" s="69"/>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4" t="b">
        <f t="shared" si="28"/>
        <v>0</v>
      </c>
      <c r="AG30" s="24"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4"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4" t="b">
        <f t="shared" si="28"/>
        <v>0</v>
      </c>
      <c r="AG31" s="24"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4" customFormat="1" ht="18.95" customHeight="1" thickBot="1" x14ac:dyDescent="0.3">
      <c r="A32" s="69"/>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4" t="b">
        <f t="shared" si="28"/>
        <v>0</v>
      </c>
      <c r="AG32" s="24"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4"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4" t="b">
        <f t="shared" si="28"/>
        <v>0</v>
      </c>
      <c r="AG33" s="24"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4" customFormat="1" ht="18.95" customHeight="1" thickBot="1" x14ac:dyDescent="0.3">
      <c r="A34" s="69"/>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4" t="b">
        <f t="shared" si="28"/>
        <v>0</v>
      </c>
      <c r="AG34" s="24"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4"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4" t="b">
        <f t="shared" si="28"/>
        <v>0</v>
      </c>
      <c r="AG35" s="24"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4" customFormat="1" ht="18.95" customHeight="1" thickBot="1" x14ac:dyDescent="0.3">
      <c r="A36" s="69"/>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4" t="b">
        <f t="shared" si="28"/>
        <v>0</v>
      </c>
      <c r="AG36" s="24"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4"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4" t="b">
        <f t="shared" si="28"/>
        <v>0</v>
      </c>
      <c r="AG37" s="24"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4" customFormat="1" ht="18.95" customHeight="1" thickBot="1" x14ac:dyDescent="0.3">
      <c r="A38" s="69"/>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4" t="b">
        <f t="shared" si="28"/>
        <v>0</v>
      </c>
      <c r="AG38" s="24"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163</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0E5dURdJvtLa9V/Gg7x+U808hkAK7BxLDeG9RJ4uDEJuTf4E6JFfDKh3WasWID+7PgrwFSSsHXOIM30CZ27qjQ==" saltValue="vBD9dITBSTPXLQlsvtBclQ==" spinCount="100000" sheet="1" objects="1" scenarios="1" selectLockedCells="1" autoFilter="0"/>
  <autoFilter ref="A18:C41">
    <filterColumn colId="1" showButton="0"/>
  </autoFilter>
  <dataConsolidate/>
  <mergeCells count="252">
    <mergeCell ref="P1:X16"/>
    <mergeCell ref="O1:O49"/>
    <mergeCell ref="T37:X37"/>
    <mergeCell ref="T38:X38"/>
    <mergeCell ref="T17:X17"/>
    <mergeCell ref="T31:X31"/>
    <mergeCell ref="T32:X32"/>
    <mergeCell ref="T33:X33"/>
    <mergeCell ref="T34:X34"/>
    <mergeCell ref="T35:X35"/>
    <mergeCell ref="T36:X36"/>
    <mergeCell ref="T25:X25"/>
    <mergeCell ref="T26:X26"/>
    <mergeCell ref="T27:X27"/>
    <mergeCell ref="T28:X28"/>
    <mergeCell ref="T29:X29"/>
    <mergeCell ref="T39:X39"/>
    <mergeCell ref="Q18:S18"/>
    <mergeCell ref="T18:X18"/>
    <mergeCell ref="P43:R43"/>
    <mergeCell ref="P41:X42"/>
    <mergeCell ref="Q19:S19"/>
    <mergeCell ref="Q20:S20"/>
    <mergeCell ref="Q21:S21"/>
    <mergeCell ref="B37:C37"/>
    <mergeCell ref="D37:E37"/>
    <mergeCell ref="F37:G37"/>
    <mergeCell ref="H37:I37"/>
    <mergeCell ref="J37:K37"/>
    <mergeCell ref="L37:M37"/>
    <mergeCell ref="B34:C34"/>
    <mergeCell ref="D34:E34"/>
    <mergeCell ref="F34:G34"/>
    <mergeCell ref="H34:I34"/>
    <mergeCell ref="J34:K34"/>
    <mergeCell ref="L34:M34"/>
    <mergeCell ref="D36:E36"/>
    <mergeCell ref="F36:G36"/>
    <mergeCell ref="H36:I36"/>
    <mergeCell ref="J36:K36"/>
    <mergeCell ref="L36:M36"/>
    <mergeCell ref="D18:E18"/>
    <mergeCell ref="F18:G18"/>
    <mergeCell ref="H18:I18"/>
    <mergeCell ref="J18:K18"/>
    <mergeCell ref="L18:M18"/>
    <mergeCell ref="B36:C36"/>
    <mergeCell ref="B35:C35"/>
    <mergeCell ref="D35:E35"/>
    <mergeCell ref="F35:G35"/>
    <mergeCell ref="H35:I35"/>
    <mergeCell ref="J35:K35"/>
    <mergeCell ref="L35:M35"/>
    <mergeCell ref="B33:C33"/>
    <mergeCell ref="D33:E33"/>
    <mergeCell ref="F33:G33"/>
    <mergeCell ref="H33:I33"/>
    <mergeCell ref="J33:K33"/>
    <mergeCell ref="L33:M33"/>
    <mergeCell ref="B32:C32"/>
    <mergeCell ref="D32:E32"/>
    <mergeCell ref="F32:G32"/>
    <mergeCell ref="H32:I32"/>
    <mergeCell ref="J32:K32"/>
    <mergeCell ref="L32:M32"/>
    <mergeCell ref="B48:N49"/>
    <mergeCell ref="B38:C38"/>
    <mergeCell ref="D38:E38"/>
    <mergeCell ref="F38:G38"/>
    <mergeCell ref="H38:I38"/>
    <mergeCell ref="J38:K38"/>
    <mergeCell ref="L38:M38"/>
    <mergeCell ref="A42:N43"/>
    <mergeCell ref="A44:C47"/>
    <mergeCell ref="E44:I47"/>
    <mergeCell ref="C39:N41"/>
    <mergeCell ref="K44:N47"/>
    <mergeCell ref="D44:D47"/>
    <mergeCell ref="J44:J47"/>
    <mergeCell ref="A40:A41"/>
    <mergeCell ref="B40:B41"/>
    <mergeCell ref="B31:C31"/>
    <mergeCell ref="D31:E31"/>
    <mergeCell ref="F31:G31"/>
    <mergeCell ref="H31:I31"/>
    <mergeCell ref="J31:K31"/>
    <mergeCell ref="L31:M31"/>
    <mergeCell ref="B30:C30"/>
    <mergeCell ref="D30:E30"/>
    <mergeCell ref="F30:G30"/>
    <mergeCell ref="H30:I30"/>
    <mergeCell ref="J30:K30"/>
    <mergeCell ref="L30:M30"/>
    <mergeCell ref="B29:C29"/>
    <mergeCell ref="D29:E29"/>
    <mergeCell ref="F29:G29"/>
    <mergeCell ref="H29:I29"/>
    <mergeCell ref="J29:K29"/>
    <mergeCell ref="L29:M29"/>
    <mergeCell ref="B28:C28"/>
    <mergeCell ref="D28:E28"/>
    <mergeCell ref="F28:G28"/>
    <mergeCell ref="H28:I28"/>
    <mergeCell ref="J28:K28"/>
    <mergeCell ref="L28:M28"/>
    <mergeCell ref="B27:C27"/>
    <mergeCell ref="D27:E27"/>
    <mergeCell ref="F27:G27"/>
    <mergeCell ref="H27:I27"/>
    <mergeCell ref="J27:K27"/>
    <mergeCell ref="L27:M27"/>
    <mergeCell ref="B26:C26"/>
    <mergeCell ref="D26:E26"/>
    <mergeCell ref="F26:G26"/>
    <mergeCell ref="H26:I26"/>
    <mergeCell ref="J26:K26"/>
    <mergeCell ref="L26:M26"/>
    <mergeCell ref="B25:C25"/>
    <mergeCell ref="D25:E25"/>
    <mergeCell ref="F25:G25"/>
    <mergeCell ref="H25:I25"/>
    <mergeCell ref="J25:K25"/>
    <mergeCell ref="L25:M25"/>
    <mergeCell ref="B24:C24"/>
    <mergeCell ref="D24:E24"/>
    <mergeCell ref="F24:G24"/>
    <mergeCell ref="H24:I24"/>
    <mergeCell ref="J24:K24"/>
    <mergeCell ref="L24:M24"/>
    <mergeCell ref="B23:C23"/>
    <mergeCell ref="D23:E23"/>
    <mergeCell ref="F23:G23"/>
    <mergeCell ref="H23:I23"/>
    <mergeCell ref="J23:K23"/>
    <mergeCell ref="L23:M23"/>
    <mergeCell ref="B22:C22"/>
    <mergeCell ref="D22:E22"/>
    <mergeCell ref="F22:G22"/>
    <mergeCell ref="H22:I22"/>
    <mergeCell ref="J22:K22"/>
    <mergeCell ref="L22:M22"/>
    <mergeCell ref="B21:C21"/>
    <mergeCell ref="D21:E21"/>
    <mergeCell ref="F21:G21"/>
    <mergeCell ref="H21:I21"/>
    <mergeCell ref="J21:K21"/>
    <mergeCell ref="L21:M21"/>
    <mergeCell ref="B20:C20"/>
    <mergeCell ref="D20:E20"/>
    <mergeCell ref="F20:G20"/>
    <mergeCell ref="H20:I20"/>
    <mergeCell ref="J20:K20"/>
    <mergeCell ref="L20:M20"/>
    <mergeCell ref="B19:C19"/>
    <mergeCell ref="D19:E19"/>
    <mergeCell ref="F19:G19"/>
    <mergeCell ref="H19:I19"/>
    <mergeCell ref="J19:K19"/>
    <mergeCell ref="L19:M19"/>
    <mergeCell ref="A10:D10"/>
    <mergeCell ref="E10:N10"/>
    <mergeCell ref="A12:A17"/>
    <mergeCell ref="B12:C17"/>
    <mergeCell ref="D12:N13"/>
    <mergeCell ref="D14:E16"/>
    <mergeCell ref="F14:G16"/>
    <mergeCell ref="H14:I16"/>
    <mergeCell ref="J14:K16"/>
    <mergeCell ref="L14:M16"/>
    <mergeCell ref="D11:E11"/>
    <mergeCell ref="F11:G11"/>
    <mergeCell ref="H11:I11"/>
    <mergeCell ref="J11:K11"/>
    <mergeCell ref="L11:N11"/>
    <mergeCell ref="N14:N17"/>
    <mergeCell ref="A11:C11"/>
    <mergeCell ref="B18:C18"/>
    <mergeCell ref="E8:F8"/>
    <mergeCell ref="G8:H8"/>
    <mergeCell ref="I8:L8"/>
    <mergeCell ref="M8:N8"/>
    <mergeCell ref="B9:J9"/>
    <mergeCell ref="K9:M9"/>
    <mergeCell ref="A7:B7"/>
    <mergeCell ref="C7:N7"/>
    <mergeCell ref="A1:A4"/>
    <mergeCell ref="N1:N3"/>
    <mergeCell ref="B4:C4"/>
    <mergeCell ref="D4:K4"/>
    <mergeCell ref="A5:N5"/>
    <mergeCell ref="E6:N6"/>
    <mergeCell ref="A6:D6"/>
    <mergeCell ref="L4:N4"/>
    <mergeCell ref="B2:M3"/>
    <mergeCell ref="B1:M1"/>
    <mergeCell ref="Q17:S17"/>
    <mergeCell ref="Q37:S37"/>
    <mergeCell ref="Q38:S38"/>
    <mergeCell ref="Q31:S31"/>
    <mergeCell ref="Q32:S32"/>
    <mergeCell ref="Q36:S36"/>
    <mergeCell ref="Q25:S25"/>
    <mergeCell ref="Q26:S26"/>
    <mergeCell ref="Q27:S27"/>
    <mergeCell ref="Q28:S28"/>
    <mergeCell ref="Q29:S29"/>
    <mergeCell ref="Q30:S30"/>
    <mergeCell ref="Q22:S22"/>
    <mergeCell ref="Q23:S23"/>
    <mergeCell ref="Q24:S24"/>
    <mergeCell ref="Q33:S33"/>
    <mergeCell ref="Q34:S34"/>
    <mergeCell ref="Q35:S35"/>
    <mergeCell ref="Q40:S40"/>
    <mergeCell ref="Q39:S39"/>
    <mergeCell ref="P50:X52"/>
    <mergeCell ref="P53:X54"/>
    <mergeCell ref="Q55:S55"/>
    <mergeCell ref="T55:X55"/>
    <mergeCell ref="T40:X40"/>
    <mergeCell ref="T19:X19"/>
    <mergeCell ref="T20:X20"/>
    <mergeCell ref="T21:X21"/>
    <mergeCell ref="T22:X22"/>
    <mergeCell ref="P44:X49"/>
    <mergeCell ref="T43:X43"/>
    <mergeCell ref="T23:X23"/>
    <mergeCell ref="T24:X24"/>
    <mergeCell ref="T30:X30"/>
    <mergeCell ref="A50:N62"/>
    <mergeCell ref="O50:O62"/>
    <mergeCell ref="Q61:S61"/>
    <mergeCell ref="T61:U61"/>
    <mergeCell ref="V61:X61"/>
    <mergeCell ref="Q62:S62"/>
    <mergeCell ref="T62:U62"/>
    <mergeCell ref="Q56:S56"/>
    <mergeCell ref="T56:U56"/>
    <mergeCell ref="V56:X56"/>
    <mergeCell ref="V62:X62"/>
    <mergeCell ref="Q59:S59"/>
    <mergeCell ref="T59:U59"/>
    <mergeCell ref="Q58:S58"/>
    <mergeCell ref="T58:U58"/>
    <mergeCell ref="V58:X58"/>
    <mergeCell ref="V59:X59"/>
    <mergeCell ref="Q60:S60"/>
    <mergeCell ref="T60:U60"/>
    <mergeCell ref="V60:X60"/>
    <mergeCell ref="Q57:S57"/>
    <mergeCell ref="T57:U57"/>
    <mergeCell ref="V57:X57"/>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18433" r:id="rId4">
          <objectPr defaultSize="0" autoPict="0" r:id="rId5">
            <anchor moveWithCells="1" sizeWithCells="1">
              <from>
                <xdr:col>0</xdr:col>
                <xdr:colOff>0</xdr:colOff>
                <xdr:row>0</xdr:row>
                <xdr:rowOff>85725</xdr:rowOff>
              </from>
              <to>
                <xdr:col>1</xdr:col>
                <xdr:colOff>28575</xdr:colOff>
                <xdr:row>3</xdr:row>
                <xdr:rowOff>247650</xdr:rowOff>
              </to>
            </anchor>
          </objectPr>
        </oleObject>
      </mc:Choice>
      <mc:Fallback>
        <oleObject progId="PBrush" shapeId="18433" r:id="rId4"/>
      </mc:Fallback>
    </mc:AlternateContent>
    <mc:AlternateContent xmlns:mc="http://schemas.openxmlformats.org/markup-compatibility/2006">
      <mc:Choice Requires="x14">
        <oleObject progId="PBrush" shapeId="18434"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18434"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Sheet2!$AF$38</f>
        <v>0</v>
      </c>
      <c r="AG18" s="73" t="str">
        <f>IF(AND(AF19=TRUE, AF18=TRUE),IF(A19-Sheet2!A38=1,"OK","INCORRECT"),"")</f>
        <v/>
      </c>
      <c r="BO18" s="53" t="str">
        <f>Sheet2!BO38</f>
        <v/>
      </c>
      <c r="BP18" s="53" t="b">
        <f>Sheet2!BP38</f>
        <v>0</v>
      </c>
      <c r="BQ18" s="53" t="b">
        <f>Sheet2!BQ38</f>
        <v>0</v>
      </c>
      <c r="BR18" s="53" t="b">
        <f>Sheet2!BR38</f>
        <v>0</v>
      </c>
      <c r="BS18" s="53" t="str">
        <f>Sheet2!BS38</f>
        <v/>
      </c>
      <c r="BT18" s="53" t="str">
        <f>Sheet2!BT38</f>
        <v/>
      </c>
      <c r="BU18" s="53" t="str">
        <f>Sheet2!BU38</f>
        <v/>
      </c>
      <c r="BV18" s="53" t="str">
        <f>Sheet2!BV38</f>
        <v/>
      </c>
      <c r="BW18" s="53" t="str">
        <f>Sheet2!BW38</f>
        <v/>
      </c>
      <c r="BX18" s="53" t="str">
        <f>Sheet2!BX38</f>
        <v>INCORRECT</v>
      </c>
      <c r="BY18" s="53" t="b">
        <f>Sheet2!BY38</f>
        <v>0</v>
      </c>
      <c r="BZ18" s="53" t="str">
        <f>Sheet2!BZ38</f>
        <v/>
      </c>
      <c r="CA18" s="53" t="b">
        <f>Sheet2!CA38</f>
        <v>0</v>
      </c>
      <c r="CB18" s="53" t="b">
        <f>Sheet2!CB38</f>
        <v>0</v>
      </c>
      <c r="CC18" s="53" t="b">
        <f>Sheet2!CC38</f>
        <v>0</v>
      </c>
      <c r="CD18" s="53" t="b">
        <f>Sheet2!CD38</f>
        <v>0</v>
      </c>
      <c r="CE18" s="53" t="b">
        <f>Sheet2!CE38</f>
        <v>0</v>
      </c>
      <c r="CF18" s="53" t="b">
        <f>Sheet2!CF38</f>
        <v>0</v>
      </c>
      <c r="CG18" s="53" t="str">
        <f>Sheet2!CG38</f>
        <v/>
      </c>
      <c r="CH18" s="53" t="str">
        <f>Sheet2!CH38</f>
        <v/>
      </c>
      <c r="CI18" s="53" t="str">
        <f>Sheet2!CI38</f>
        <v/>
      </c>
      <c r="CJ18" s="53" t="str">
        <f>Sheet2!CJ38</f>
        <v/>
      </c>
      <c r="CK18" s="53" t="str">
        <f>Sheet2!CK38</f>
        <v/>
      </c>
      <c r="CL18" s="53" t="str">
        <f>Sheet2!CL38</f>
        <v/>
      </c>
      <c r="CM18" s="53" t="str">
        <f>Sheet2!CM38</f>
        <v/>
      </c>
      <c r="CN18" s="53" t="str">
        <f>Sheet2!CN38</f>
        <v/>
      </c>
      <c r="CO18" s="53" t="str">
        <f>Sheet2!CO38</f>
        <v>NO</v>
      </c>
      <c r="CP18" s="53" t="str">
        <f>Sheet2!CP38</f>
        <v>NO</v>
      </c>
      <c r="CQ18" s="53" t="str">
        <f>Sheet2!CQ38</f>
        <v>NO</v>
      </c>
      <c r="CR18" s="53" t="str">
        <f>Sheet2!CR38</f>
        <v>NO</v>
      </c>
      <c r="CS18" s="53" t="str">
        <f>Sheet2!CS38</f>
        <v>OK</v>
      </c>
      <c r="CT18" s="53" t="b">
        <f>Sheet2!CT38</f>
        <v>0</v>
      </c>
      <c r="CU18" s="53" t="b">
        <f>Sheet2!CU38</f>
        <v>0</v>
      </c>
      <c r="CV18" s="53" t="b">
        <f>Sheet2!CV38</f>
        <v>0</v>
      </c>
      <c r="CW18" s="53" t="b">
        <f>Sheet2!CW38</f>
        <v>0</v>
      </c>
      <c r="CX18" s="53" t="str">
        <f>Sheet2!CX38</f>
        <v>SEQUENCE INCORRECT</v>
      </c>
      <c r="CY18" s="53">
        <f>Sheet2!CY38</f>
        <v>19</v>
      </c>
    </row>
    <row r="19" spans="1:103" s="29"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69"/>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69"/>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69"/>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69"/>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69"/>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69"/>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69"/>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69"/>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69"/>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69"/>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76" t="s">
        <v>143</v>
      </c>
      <c r="B39" s="75" t="s">
        <v>143</v>
      </c>
      <c r="C39" s="139" t="s">
        <v>136</v>
      </c>
      <c r="D39" s="139"/>
      <c r="E39" s="139"/>
      <c r="F39" s="139"/>
      <c r="G39" s="139"/>
      <c r="H39" s="139"/>
      <c r="I39" s="139"/>
      <c r="J39" s="139"/>
      <c r="K39" s="139"/>
      <c r="L39" s="139"/>
      <c r="M39" s="139"/>
      <c r="N39" s="139"/>
      <c r="O39" s="195"/>
      <c r="P39" s="58"/>
      <c r="Q39" s="183"/>
      <c r="R39" s="184"/>
      <c r="S39" s="184"/>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94"/>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164</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Hexxs4wNLhseVhMalYS/j5tyel5lhch11sH6Vu09WfK3yhHeClBnEvVEb5kzcZNXt2gK79zNOsiLoPmj9sh4RQ==" saltValue="vYGWU4rJ2WJhxYKZz1IDOQ=="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0481"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0481" r:id="rId4"/>
      </mc:Fallback>
    </mc:AlternateContent>
    <mc:AlternateContent xmlns:mc="http://schemas.openxmlformats.org/markup-compatibility/2006">
      <mc:Choice Requires="x14">
        <oleObject progId="PBrush" shapeId="20482"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0482"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v>4</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Sheet3!$AF$38</f>
        <v>0</v>
      </c>
      <c r="AG18" s="73" t="str">
        <f>IF(AND(AF19=TRUE, AF18=TRUE),IF(A19-Sheet3!A38=1,"OK","INCORRECT"),"")</f>
        <v/>
      </c>
      <c r="BO18" s="53" t="str">
        <f>Sheet3!BO38</f>
        <v/>
      </c>
      <c r="BP18" s="53" t="b">
        <f>Sheet3!BP38</f>
        <v>0</v>
      </c>
      <c r="BQ18" s="53" t="b">
        <f>Sheet3!BQ38</f>
        <v>0</v>
      </c>
      <c r="BR18" s="53" t="b">
        <f>Sheet3!BR38</f>
        <v>0</v>
      </c>
      <c r="BS18" s="53" t="str">
        <f>Sheet3!BS38</f>
        <v/>
      </c>
      <c r="BT18" s="53" t="str">
        <f>Sheet3!BT38</f>
        <v/>
      </c>
      <c r="BU18" s="53" t="str">
        <f>Sheet3!BU38</f>
        <v/>
      </c>
      <c r="BV18" s="53" t="str">
        <f>Sheet3!BV38</f>
        <v/>
      </c>
      <c r="BW18" s="53" t="str">
        <f>Sheet3!BW38</f>
        <v/>
      </c>
      <c r="BX18" s="53" t="str">
        <f>Sheet3!BX38</f>
        <v>INCORRECT</v>
      </c>
      <c r="BY18" s="53" t="b">
        <f>Sheet3!BY38</f>
        <v>0</v>
      </c>
      <c r="BZ18" s="53" t="str">
        <f>Sheet3!BZ38</f>
        <v/>
      </c>
      <c r="CA18" s="53" t="b">
        <f>Sheet3!CA38</f>
        <v>0</v>
      </c>
      <c r="CB18" s="53" t="b">
        <f>Sheet3!CB38</f>
        <v>0</v>
      </c>
      <c r="CC18" s="53" t="b">
        <f>Sheet3!CC38</f>
        <v>0</v>
      </c>
      <c r="CD18" s="53" t="b">
        <f>Sheet3!CD38</f>
        <v>0</v>
      </c>
      <c r="CE18" s="53" t="b">
        <f>Sheet3!CE38</f>
        <v>0</v>
      </c>
      <c r="CF18" s="53" t="b">
        <f>Sheet3!CF38</f>
        <v>0</v>
      </c>
      <c r="CG18" s="53" t="str">
        <f>Sheet3!CG38</f>
        <v/>
      </c>
      <c r="CH18" s="53" t="str">
        <f>Sheet3!CH38</f>
        <v/>
      </c>
      <c r="CI18" s="53" t="str">
        <f>Sheet3!CI38</f>
        <v/>
      </c>
      <c r="CJ18" s="53" t="str">
        <f>Sheet3!CJ38</f>
        <v/>
      </c>
      <c r="CK18" s="53" t="str">
        <f>Sheet3!CK38</f>
        <v/>
      </c>
      <c r="CL18" s="53" t="str">
        <f>Sheet3!CL38</f>
        <v/>
      </c>
      <c r="CM18" s="53" t="str">
        <f>Sheet3!CM38</f>
        <v/>
      </c>
      <c r="CN18" s="53" t="str">
        <f>Sheet3!CN38</f>
        <v/>
      </c>
      <c r="CO18" s="53" t="str">
        <f>Sheet3!CO38</f>
        <v>NO</v>
      </c>
      <c r="CP18" s="53" t="str">
        <f>Sheet3!CP38</f>
        <v>NO</v>
      </c>
      <c r="CQ18" s="53" t="str">
        <f>Sheet3!CQ38</f>
        <v>NO</v>
      </c>
      <c r="CR18" s="53" t="str">
        <f>Sheet3!CR38</f>
        <v>NO</v>
      </c>
      <c r="CS18" s="53" t="str">
        <f>Sheet3!CS38</f>
        <v>OK</v>
      </c>
      <c r="CT18" s="53" t="b">
        <f>Sheet3!CT38</f>
        <v>0</v>
      </c>
      <c r="CU18" s="53" t="b">
        <f>Sheet3!CU38</f>
        <v>0</v>
      </c>
      <c r="CV18" s="53" t="b">
        <f>Sheet3!CV38</f>
        <v>0</v>
      </c>
      <c r="CW18" s="53" t="b">
        <f>Sheet3!CW38</f>
        <v>0</v>
      </c>
      <c r="CX18" s="53" t="str">
        <f>Sheet3!CX38</f>
        <v>SEQUENCE INCORRECT</v>
      </c>
      <c r="CY18" s="53">
        <f>Sheet3!CY38</f>
        <v>19</v>
      </c>
    </row>
    <row r="19" spans="1:103" s="29"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69"/>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69"/>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69"/>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69"/>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69"/>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69"/>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69"/>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69"/>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69"/>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69"/>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165</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d9IhNWdW0vYMlL39r8kT/1++LwqmgykPxaAIuyVp20KHszL5D6SXdmQL+BvdGl34xjOdyZNRHSkCaZc3PZhYWQ==" saltValue="4A8Hyu39e2NpAOFTa94CJQ=="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1505"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1505" r:id="rId4"/>
      </mc:Fallback>
    </mc:AlternateContent>
    <mc:AlternateContent xmlns:mc="http://schemas.openxmlformats.org/markup-compatibility/2006">
      <mc:Choice Requires="x14">
        <oleObject progId="PBrush" shapeId="21506"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1506"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Y62"/>
  <sheetViews>
    <sheetView workbookViewId="0">
      <selection activeCell="J32" sqref="J32:K32"/>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Sheet4!$AF$38</f>
        <v>0</v>
      </c>
      <c r="AG18" s="73" t="str">
        <f>IF(AND(AF19=TRUE, AF18=TRUE),IF(A19-Sheet4!A38=1,"OK","INCORRECT"),"")</f>
        <v/>
      </c>
      <c r="BO18" s="53" t="str">
        <f>Sheet4!BO38</f>
        <v/>
      </c>
      <c r="BP18" s="53" t="b">
        <f>Sheet4!BP38</f>
        <v>0</v>
      </c>
      <c r="BQ18" s="53" t="b">
        <f>Sheet4!BQ38</f>
        <v>0</v>
      </c>
      <c r="BR18" s="53" t="b">
        <f>Sheet4!BR38</f>
        <v>0</v>
      </c>
      <c r="BS18" s="53" t="str">
        <f>Sheet4!BS38</f>
        <v/>
      </c>
      <c r="BT18" s="53" t="str">
        <f>Sheet4!BT38</f>
        <v/>
      </c>
      <c r="BU18" s="53" t="str">
        <f>Sheet4!BU38</f>
        <v/>
      </c>
      <c r="BV18" s="53" t="str">
        <f>Sheet4!BV38</f>
        <v/>
      </c>
      <c r="BW18" s="53" t="str">
        <f>Sheet4!BW38</f>
        <v/>
      </c>
      <c r="BX18" s="53" t="str">
        <f>Sheet4!BX38</f>
        <v>INCORRECT</v>
      </c>
      <c r="BY18" s="53" t="b">
        <f>Sheet4!BY38</f>
        <v>0</v>
      </c>
      <c r="BZ18" s="53" t="str">
        <f>Sheet4!BZ38</f>
        <v/>
      </c>
      <c r="CA18" s="53" t="b">
        <f>Sheet4!CA38</f>
        <v>0</v>
      </c>
      <c r="CB18" s="53" t="b">
        <f>Sheet4!CB38</f>
        <v>0</v>
      </c>
      <c r="CC18" s="53" t="b">
        <f>Sheet4!CC38</f>
        <v>0</v>
      </c>
      <c r="CD18" s="53" t="b">
        <f>Sheet4!CD38</f>
        <v>0</v>
      </c>
      <c r="CE18" s="53" t="b">
        <f>Sheet4!CE38</f>
        <v>0</v>
      </c>
      <c r="CF18" s="53" t="b">
        <f>Sheet4!CF38</f>
        <v>0</v>
      </c>
      <c r="CG18" s="53" t="str">
        <f>Sheet4!CG38</f>
        <v/>
      </c>
      <c r="CH18" s="53" t="str">
        <f>Sheet4!CH38</f>
        <v/>
      </c>
      <c r="CI18" s="53" t="str">
        <f>Sheet4!CI38</f>
        <v/>
      </c>
      <c r="CJ18" s="53" t="str">
        <f>Sheet4!CJ38</f>
        <v/>
      </c>
      <c r="CK18" s="53" t="str">
        <f>Sheet4!CK38</f>
        <v/>
      </c>
      <c r="CL18" s="53" t="str">
        <f>Sheet4!CL38</f>
        <v/>
      </c>
      <c r="CM18" s="53" t="str">
        <f>Sheet4!CM38</f>
        <v/>
      </c>
      <c r="CN18" s="53" t="str">
        <f>Sheet4!CN38</f>
        <v/>
      </c>
      <c r="CO18" s="53" t="str">
        <f>Sheet4!CO38</f>
        <v>NO</v>
      </c>
      <c r="CP18" s="53" t="str">
        <f>Sheet4!CP38</f>
        <v>NO</v>
      </c>
      <c r="CQ18" s="53" t="str">
        <f>Sheet4!CQ38</f>
        <v>NO</v>
      </c>
      <c r="CR18" s="53" t="str">
        <f>Sheet4!CR38</f>
        <v>NO</v>
      </c>
      <c r="CS18" s="53" t="str">
        <f>Sheet4!CS38</f>
        <v>OK</v>
      </c>
      <c r="CT18" s="53" t="b">
        <f>Sheet4!CT38</f>
        <v>0</v>
      </c>
      <c r="CU18" s="53" t="b">
        <f>Sheet4!CU38</f>
        <v>0</v>
      </c>
      <c r="CV18" s="53" t="b">
        <f>Sheet4!CV38</f>
        <v>0</v>
      </c>
      <c r="CW18" s="53" t="b">
        <f>Sheet4!CW38</f>
        <v>0</v>
      </c>
      <c r="CX18" s="53" t="str">
        <f>Sheet4!CX38</f>
        <v>SEQUENCE INCORRECT</v>
      </c>
      <c r="CY18" s="53">
        <f>Sheet4!CY38</f>
        <v>19</v>
      </c>
    </row>
    <row r="19" spans="1:103" s="29"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166</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inm+/lfuEMQjk9fitnk2lrBtUcpkjiDMvsCJ0YM8tfd84aANMTlZRBau/0LjC5uo+o8EwPhtjIS8RRfKUStUDw==" saltValue="rgyQplhcU9OiOiPY5idQbQ=="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2529"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2529" r:id="rId4"/>
      </mc:Fallback>
    </mc:AlternateContent>
    <mc:AlternateContent xmlns:mc="http://schemas.openxmlformats.org/markup-compatibility/2006">
      <mc:Choice Requires="x14">
        <oleObject progId="PBrush" shapeId="22530"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2530"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Sheet5!$AF$38</f>
        <v>0</v>
      </c>
      <c r="AG18" s="73" t="str">
        <f>IF(AND(AF19=TRUE, AF18=TRUE),IF(A19-Sheet5!A38=1,"OK","INCORRECT"),"")</f>
        <v/>
      </c>
      <c r="BO18" s="53" t="str">
        <f>Sheet5!BO38</f>
        <v/>
      </c>
      <c r="BP18" s="53" t="b">
        <f>Sheet5!BP38</f>
        <v>0</v>
      </c>
      <c r="BQ18" s="53" t="b">
        <f>Sheet5!BQ38</f>
        <v>0</v>
      </c>
      <c r="BR18" s="53" t="b">
        <f>Sheet5!BR38</f>
        <v>0</v>
      </c>
      <c r="BS18" s="53" t="str">
        <f>Sheet5!BS38</f>
        <v/>
      </c>
      <c r="BT18" s="53" t="str">
        <f>Sheet5!BT38</f>
        <v/>
      </c>
      <c r="BU18" s="53" t="str">
        <f>Sheet5!BU38</f>
        <v/>
      </c>
      <c r="BV18" s="53" t="str">
        <f>Sheet5!BV38</f>
        <v/>
      </c>
      <c r="BW18" s="53" t="str">
        <f>Sheet5!BW38</f>
        <v/>
      </c>
      <c r="BX18" s="53" t="str">
        <f>Sheet5!BX38</f>
        <v>INCORRECT</v>
      </c>
      <c r="BY18" s="53" t="b">
        <f>Sheet5!BY38</f>
        <v>0</v>
      </c>
      <c r="BZ18" s="53" t="str">
        <f>Sheet5!BZ38</f>
        <v/>
      </c>
      <c r="CA18" s="53" t="b">
        <f>Sheet5!CA38</f>
        <v>0</v>
      </c>
      <c r="CB18" s="53" t="b">
        <f>Sheet5!CB38</f>
        <v>0</v>
      </c>
      <c r="CC18" s="53" t="b">
        <f>Sheet5!CC38</f>
        <v>0</v>
      </c>
      <c r="CD18" s="53" t="b">
        <f>Sheet5!CD38</f>
        <v>0</v>
      </c>
      <c r="CE18" s="53" t="b">
        <f>Sheet5!CE38</f>
        <v>0</v>
      </c>
      <c r="CF18" s="53" t="b">
        <f>Sheet5!CF38</f>
        <v>0</v>
      </c>
      <c r="CG18" s="53" t="str">
        <f>Sheet5!CG38</f>
        <v/>
      </c>
      <c r="CH18" s="53" t="str">
        <f>Sheet5!CH38</f>
        <v/>
      </c>
      <c r="CI18" s="53" t="str">
        <f>Sheet5!CI38</f>
        <v/>
      </c>
      <c r="CJ18" s="53" t="str">
        <f>Sheet5!CJ38</f>
        <v/>
      </c>
      <c r="CK18" s="53" t="str">
        <f>Sheet5!CK38</f>
        <v/>
      </c>
      <c r="CL18" s="53" t="str">
        <f>Sheet5!CL38</f>
        <v/>
      </c>
      <c r="CM18" s="53" t="str">
        <f>Sheet5!CM38</f>
        <v/>
      </c>
      <c r="CN18" s="53" t="str">
        <f>Sheet5!CN38</f>
        <v/>
      </c>
      <c r="CO18" s="53" t="str">
        <f>Sheet5!CO38</f>
        <v>NO</v>
      </c>
      <c r="CP18" s="53" t="str">
        <f>Sheet5!CP38</f>
        <v>NO</v>
      </c>
      <c r="CQ18" s="53" t="str">
        <f>Sheet5!CQ38</f>
        <v>NO</v>
      </c>
      <c r="CR18" s="53" t="str">
        <f>Sheet5!CR38</f>
        <v>NO</v>
      </c>
      <c r="CS18" s="53" t="str">
        <f>Sheet5!CS38</f>
        <v>OK</v>
      </c>
      <c r="CT18" s="53" t="b">
        <f>Sheet5!CT38</f>
        <v>0</v>
      </c>
      <c r="CU18" s="53" t="b">
        <f>Sheet5!CU38</f>
        <v>0</v>
      </c>
      <c r="CV18" s="53" t="b">
        <f>Sheet5!CV38</f>
        <v>0</v>
      </c>
      <c r="CW18" s="53" t="b">
        <f>Sheet5!CW38</f>
        <v>0</v>
      </c>
      <c r="CX18" s="53" t="str">
        <f>Sheet5!CX38</f>
        <v>SEQUENCE INCORRECT</v>
      </c>
      <c r="CY18" s="53">
        <f>Sheet5!CY38</f>
        <v>19</v>
      </c>
    </row>
    <row r="19" spans="1:103" s="29"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165</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gRehAkUTPUk25+trGL5ayuFPWZEm7g54SRklmDt+f72mznn30HOzaTmtZkRObFZHCOg4Q2pap6SFmVwL4WHQqg==" saltValue="EASqZtjI7HiAJo/XDRe38w=="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3553"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3553" r:id="rId4"/>
      </mc:Fallback>
    </mc:AlternateContent>
    <mc:AlternateContent xmlns:mc="http://schemas.openxmlformats.org/markup-compatibility/2006">
      <mc:Choice Requires="x14">
        <oleObject progId="PBrush" shapeId="23554"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3554"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CY62"/>
  <sheetViews>
    <sheetView topLeftCell="A4"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Sheet6!$AF$38</f>
        <v>0</v>
      </c>
      <c r="AG18" s="73" t="str">
        <f>IF(AND(AF19=TRUE, AF18=TRUE),IF(A19-Sheet6!A38=1,"OK","INCORRECT"),"")</f>
        <v/>
      </c>
      <c r="BO18" s="53" t="str">
        <f>Sheet6!BO38</f>
        <v/>
      </c>
      <c r="BP18" s="53" t="b">
        <f>Sheet6!BP38</f>
        <v>0</v>
      </c>
      <c r="BQ18" s="53" t="b">
        <f>Sheet6!BQ38</f>
        <v>0</v>
      </c>
      <c r="BR18" s="53" t="b">
        <f>Sheet6!BR38</f>
        <v>0</v>
      </c>
      <c r="BS18" s="53" t="str">
        <f>Sheet6!BS38</f>
        <v/>
      </c>
      <c r="BT18" s="53" t="str">
        <f>Sheet6!BT38</f>
        <v/>
      </c>
      <c r="BU18" s="53" t="str">
        <f>Sheet6!BU38</f>
        <v/>
      </c>
      <c r="BV18" s="53" t="str">
        <f>Sheet6!BV38</f>
        <v/>
      </c>
      <c r="BW18" s="53" t="str">
        <f>Sheet6!BW38</f>
        <v/>
      </c>
      <c r="BX18" s="53" t="str">
        <f>Sheet6!BX38</f>
        <v>INCORRECT</v>
      </c>
      <c r="BY18" s="53" t="b">
        <f>Sheet6!BY38</f>
        <v>0</v>
      </c>
      <c r="BZ18" s="53" t="str">
        <f>Sheet6!BZ38</f>
        <v/>
      </c>
      <c r="CA18" s="53" t="b">
        <f>Sheet6!CA38</f>
        <v>0</v>
      </c>
      <c r="CB18" s="53" t="b">
        <f>Sheet6!CB38</f>
        <v>0</v>
      </c>
      <c r="CC18" s="53" t="b">
        <f>Sheet6!CC38</f>
        <v>0</v>
      </c>
      <c r="CD18" s="53" t="b">
        <f>Sheet6!CD38</f>
        <v>0</v>
      </c>
      <c r="CE18" s="53" t="b">
        <f>Sheet6!CE38</f>
        <v>0</v>
      </c>
      <c r="CF18" s="53" t="b">
        <f>Sheet6!CF38</f>
        <v>0</v>
      </c>
      <c r="CG18" s="53" t="str">
        <f>Sheet6!CG38</f>
        <v/>
      </c>
      <c r="CH18" s="53" t="str">
        <f>Sheet6!CH38</f>
        <v/>
      </c>
      <c r="CI18" s="53" t="str">
        <f>Sheet6!CI38</f>
        <v/>
      </c>
      <c r="CJ18" s="53" t="str">
        <f>Sheet6!CJ38</f>
        <v/>
      </c>
      <c r="CK18" s="53" t="str">
        <f>Sheet6!CK38</f>
        <v/>
      </c>
      <c r="CL18" s="53" t="str">
        <f>Sheet6!CL38</f>
        <v/>
      </c>
      <c r="CM18" s="53" t="str">
        <f>Sheet6!CM38</f>
        <v/>
      </c>
      <c r="CN18" s="53" t="str">
        <f>Sheet6!CN38</f>
        <v/>
      </c>
      <c r="CO18" s="53" t="str">
        <f>Sheet6!CO38</f>
        <v>NO</v>
      </c>
      <c r="CP18" s="53" t="str">
        <f>Sheet6!CP38</f>
        <v>NO</v>
      </c>
      <c r="CQ18" s="53" t="str">
        <f>Sheet6!CQ38</f>
        <v>NO</v>
      </c>
      <c r="CR18" s="53" t="str">
        <f>Sheet6!CR38</f>
        <v>NO</v>
      </c>
      <c r="CS18" s="53" t="str">
        <f>Sheet6!CS38</f>
        <v>OK</v>
      </c>
      <c r="CT18" s="53" t="b">
        <f>Sheet6!CT38</f>
        <v>0</v>
      </c>
      <c r="CU18" s="53" t="b">
        <f>Sheet6!CU38</f>
        <v>0</v>
      </c>
      <c r="CV18" s="53" t="b">
        <f>Sheet6!CV38</f>
        <v>0</v>
      </c>
      <c r="CW18" s="53" t="b">
        <f>Sheet6!CW38</f>
        <v>0</v>
      </c>
      <c r="CX18" s="53" t="str">
        <f>Sheet6!CX38</f>
        <v>SEQUENCE INCORRECT</v>
      </c>
      <c r="CY18" s="53">
        <f>Sheet6!CY38</f>
        <v>19</v>
      </c>
    </row>
    <row r="19" spans="1:103" s="29"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74"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167</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R3EXBaxbjufOsY+Utk/17MO0tBPBo3V29HOL9xHLiY5BkzUorXyD+kncHE8vT5Ev0aHZbwAKzoNKnNGENyOHYg==" saltValue="LO4Y9xAU4i2OQrX/bsAB+g=="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4577" r:id="rId4">
          <objectPr defaultSize="0" autoPict="0" r:id="rId5">
            <anchor moveWithCells="1" sizeWithCells="1">
              <from>
                <xdr:col>0</xdr:col>
                <xdr:colOff>0</xdr:colOff>
                <xdr:row>0</xdr:row>
                <xdr:rowOff>85725</xdr:rowOff>
              </from>
              <to>
                <xdr:col>1</xdr:col>
                <xdr:colOff>28575</xdr:colOff>
                <xdr:row>3</xdr:row>
                <xdr:rowOff>200025</xdr:rowOff>
              </to>
            </anchor>
          </objectPr>
        </oleObject>
      </mc:Choice>
      <mc:Fallback>
        <oleObject progId="PBrush" shapeId="24577" r:id="rId4"/>
      </mc:Fallback>
    </mc:AlternateContent>
    <mc:AlternateContent xmlns:mc="http://schemas.openxmlformats.org/markup-compatibility/2006">
      <mc:Choice Requires="x14">
        <oleObject progId="PBrush" shapeId="24578"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45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Sheet7!$AF$38</f>
        <v>0</v>
      </c>
      <c r="AG18" s="73" t="str">
        <f>IF(AND(AF19=TRUE, AF18=TRUE),IF(A19-Sheet7!A38=1,"OK","INCORRECT"),"")</f>
        <v/>
      </c>
      <c r="BO18" s="53" t="str">
        <f>Sheet7!BO38</f>
        <v/>
      </c>
      <c r="BP18" s="53" t="b">
        <f>Sheet7!BP38</f>
        <v>0</v>
      </c>
      <c r="BQ18" s="53" t="b">
        <f>Sheet7!BQ38</f>
        <v>0</v>
      </c>
      <c r="BR18" s="53" t="b">
        <f>Sheet7!BR38</f>
        <v>0</v>
      </c>
      <c r="BS18" s="53" t="str">
        <f>Sheet7!BS38</f>
        <v/>
      </c>
      <c r="BT18" s="53" t="str">
        <f>Sheet7!BT38</f>
        <v/>
      </c>
      <c r="BU18" s="53" t="str">
        <f>Sheet7!BU38</f>
        <v/>
      </c>
      <c r="BV18" s="53" t="str">
        <f>Sheet7!BV38</f>
        <v/>
      </c>
      <c r="BW18" s="53" t="str">
        <f>Sheet7!BW38</f>
        <v/>
      </c>
      <c r="BX18" s="53" t="str">
        <f>Sheet7!BX38</f>
        <v>INCORRECT</v>
      </c>
      <c r="BY18" s="53" t="b">
        <f>Sheet7!BY38</f>
        <v>0</v>
      </c>
      <c r="BZ18" s="53" t="str">
        <f>Sheet7!BZ38</f>
        <v/>
      </c>
      <c r="CA18" s="53" t="b">
        <f>Sheet7!CA38</f>
        <v>0</v>
      </c>
      <c r="CB18" s="53" t="b">
        <f>Sheet7!CB38</f>
        <v>0</v>
      </c>
      <c r="CC18" s="53" t="b">
        <f>Sheet7!CC38</f>
        <v>0</v>
      </c>
      <c r="CD18" s="53" t="b">
        <f>Sheet7!CD38</f>
        <v>0</v>
      </c>
      <c r="CE18" s="53" t="b">
        <f>Sheet7!CE38</f>
        <v>0</v>
      </c>
      <c r="CF18" s="53" t="b">
        <f>Sheet7!CF38</f>
        <v>0</v>
      </c>
      <c r="CG18" s="53" t="str">
        <f>Sheet7!CG38</f>
        <v/>
      </c>
      <c r="CH18" s="53" t="str">
        <f>Sheet7!CH38</f>
        <v/>
      </c>
      <c r="CI18" s="53" t="str">
        <f>Sheet7!CI38</f>
        <v/>
      </c>
      <c r="CJ18" s="53" t="str">
        <f>Sheet7!CJ38</f>
        <v/>
      </c>
      <c r="CK18" s="53" t="str">
        <f>Sheet7!CK38</f>
        <v/>
      </c>
      <c r="CL18" s="53" t="str">
        <f>Sheet7!CL38</f>
        <v/>
      </c>
      <c r="CM18" s="53" t="str">
        <f>Sheet7!CM38</f>
        <v/>
      </c>
      <c r="CN18" s="53" t="str">
        <f>Sheet7!CN38</f>
        <v/>
      </c>
      <c r="CO18" s="53" t="str">
        <f>Sheet7!CO38</f>
        <v>NO</v>
      </c>
      <c r="CP18" s="53" t="str">
        <f>Sheet7!CP38</f>
        <v>NO</v>
      </c>
      <c r="CQ18" s="53" t="str">
        <f>Sheet7!CQ38</f>
        <v>NO</v>
      </c>
      <c r="CR18" s="53" t="str">
        <f>Sheet7!CR38</f>
        <v>NO</v>
      </c>
      <c r="CS18" s="53" t="str">
        <f>Sheet7!CS38</f>
        <v>OK</v>
      </c>
      <c r="CT18" s="53" t="b">
        <f>Sheet7!CT38</f>
        <v>0</v>
      </c>
      <c r="CU18" s="53" t="b">
        <f>Sheet7!CU38</f>
        <v>0</v>
      </c>
      <c r="CV18" s="53" t="b">
        <f>Sheet7!CV38</f>
        <v>0</v>
      </c>
      <c r="CW18" s="53" t="b">
        <f>Sheet7!CW38</f>
        <v>0</v>
      </c>
      <c r="CX18" s="53" t="str">
        <f>Sheet7!CX38</f>
        <v>SEQUENCE INCORRECT</v>
      </c>
      <c r="CY18" s="53">
        <f>Sheet7!CY38</f>
        <v>19</v>
      </c>
    </row>
    <row r="19" spans="1:103" s="29"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165</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bV4NB3iBFIVmV6ZnHuiJrcLhekBTC5Bsqtk3gMOc0u54L9KQzriwALbAY9cxG5U/ECaqdQhAepfBBuDo+ZIY1Q==" saltValue="SzgiWlzo7gJrSNEMOv+gWw=="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5601" r:id="rId4">
          <objectPr defaultSize="0" autoPict="0" r:id="rId5">
            <anchor moveWithCells="1" sizeWithCells="1">
              <from>
                <xdr:col>0</xdr:col>
                <xdr:colOff>0</xdr:colOff>
                <xdr:row>0</xdr:row>
                <xdr:rowOff>85725</xdr:rowOff>
              </from>
              <to>
                <xdr:col>1</xdr:col>
                <xdr:colOff>28575</xdr:colOff>
                <xdr:row>3</xdr:row>
                <xdr:rowOff>200025</xdr:rowOff>
              </to>
            </anchor>
          </objectPr>
        </oleObject>
      </mc:Choice>
      <mc:Fallback>
        <oleObject progId="PBrush" shapeId="25601" r:id="rId4"/>
      </mc:Fallback>
    </mc:AlternateContent>
    <mc:AlternateContent xmlns:mc="http://schemas.openxmlformats.org/markup-compatibility/2006">
      <mc:Choice Requires="x14">
        <oleObject progId="PBrush" shapeId="25602"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5602"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182"/>
      <c r="B1" s="135" t="s">
        <v>185</v>
      </c>
      <c r="C1" s="134"/>
      <c r="D1" s="134"/>
      <c r="E1" s="134"/>
      <c r="F1" s="134"/>
      <c r="G1" s="134"/>
      <c r="H1" s="134"/>
      <c r="I1" s="134"/>
      <c r="J1" s="134"/>
      <c r="K1" s="134"/>
      <c r="L1" s="134"/>
      <c r="M1" s="134"/>
      <c r="N1" s="195"/>
      <c r="O1" s="195"/>
      <c r="P1" s="281" t="s">
        <v>119</v>
      </c>
      <c r="Q1" s="282"/>
      <c r="R1" s="282"/>
      <c r="S1" s="282"/>
      <c r="T1" s="282"/>
      <c r="U1" s="282"/>
      <c r="V1" s="282"/>
      <c r="W1" s="282"/>
      <c r="X1" s="283"/>
      <c r="Y1" s="117"/>
      <c r="Z1" s="106"/>
      <c r="AA1" s="106"/>
    </row>
    <row r="2" spans="1:27" s="29" customFormat="1" ht="12.95" customHeight="1" x14ac:dyDescent="0.25">
      <c r="A2" s="182"/>
      <c r="B2" s="134" t="s">
        <v>0</v>
      </c>
      <c r="C2" s="134"/>
      <c r="D2" s="134"/>
      <c r="E2" s="134"/>
      <c r="F2" s="134"/>
      <c r="G2" s="134"/>
      <c r="H2" s="134"/>
      <c r="I2" s="134"/>
      <c r="J2" s="134"/>
      <c r="K2" s="134"/>
      <c r="L2" s="134"/>
      <c r="M2" s="134"/>
      <c r="N2" s="195"/>
      <c r="O2" s="195"/>
      <c r="P2" s="284"/>
      <c r="Q2" s="285"/>
      <c r="R2" s="285"/>
      <c r="S2" s="285"/>
      <c r="T2" s="285"/>
      <c r="U2" s="286"/>
      <c r="V2" s="286"/>
      <c r="W2" s="286"/>
      <c r="X2" s="287"/>
      <c r="Y2" s="118"/>
      <c r="Z2" s="107"/>
      <c r="AA2" s="107"/>
    </row>
    <row r="3" spans="1:27" s="29" customFormat="1" ht="12.95" customHeight="1" x14ac:dyDescent="0.25">
      <c r="A3" s="182"/>
      <c r="B3" s="134"/>
      <c r="C3" s="134"/>
      <c r="D3" s="134"/>
      <c r="E3" s="134"/>
      <c r="F3" s="134"/>
      <c r="G3" s="134"/>
      <c r="H3" s="134"/>
      <c r="I3" s="134"/>
      <c r="J3" s="134"/>
      <c r="K3" s="134"/>
      <c r="L3" s="134"/>
      <c r="M3" s="134"/>
      <c r="N3" s="195"/>
      <c r="O3" s="195"/>
      <c r="P3" s="284"/>
      <c r="Q3" s="285"/>
      <c r="R3" s="285"/>
      <c r="S3" s="285"/>
      <c r="T3" s="285"/>
      <c r="U3" s="286"/>
      <c r="V3" s="286"/>
      <c r="W3" s="286"/>
      <c r="X3" s="287"/>
      <c r="Y3" s="118"/>
      <c r="Z3" s="107"/>
      <c r="AA3" s="107"/>
    </row>
    <row r="4" spans="1:27" s="29" customFormat="1" ht="15" customHeight="1" x14ac:dyDescent="0.25">
      <c r="A4" s="182"/>
      <c r="B4" s="182"/>
      <c r="C4" s="182"/>
      <c r="D4" s="216" t="s">
        <v>1</v>
      </c>
      <c r="E4" s="216"/>
      <c r="F4" s="216"/>
      <c r="G4" s="216"/>
      <c r="H4" s="216"/>
      <c r="I4" s="216"/>
      <c r="J4" s="216"/>
      <c r="K4" s="216"/>
      <c r="L4" s="182"/>
      <c r="M4" s="182"/>
      <c r="N4" s="182"/>
      <c r="O4" s="195"/>
      <c r="P4" s="284"/>
      <c r="Q4" s="285"/>
      <c r="R4" s="285"/>
      <c r="S4" s="285"/>
      <c r="T4" s="285"/>
      <c r="U4" s="286"/>
      <c r="V4" s="286"/>
      <c r="W4" s="286"/>
      <c r="X4" s="287"/>
      <c r="Y4" s="118"/>
      <c r="Z4" s="107"/>
      <c r="AA4" s="107"/>
    </row>
    <row r="5" spans="1:27" s="29" customFormat="1" ht="8.25" customHeight="1" x14ac:dyDescent="0.25">
      <c r="A5" s="182"/>
      <c r="B5" s="182"/>
      <c r="C5" s="182"/>
      <c r="D5" s="182"/>
      <c r="E5" s="182"/>
      <c r="F5" s="182"/>
      <c r="G5" s="182"/>
      <c r="H5" s="182"/>
      <c r="I5" s="182"/>
      <c r="J5" s="182"/>
      <c r="K5" s="182"/>
      <c r="L5" s="182"/>
      <c r="M5" s="182"/>
      <c r="N5" s="182"/>
      <c r="O5" s="195"/>
      <c r="P5" s="284"/>
      <c r="Q5" s="285"/>
      <c r="R5" s="285"/>
      <c r="S5" s="285"/>
      <c r="T5" s="285"/>
      <c r="U5" s="286"/>
      <c r="V5" s="286"/>
      <c r="W5" s="286"/>
      <c r="X5" s="287"/>
      <c r="Y5" s="118"/>
      <c r="Z5" s="107"/>
      <c r="AA5" s="107"/>
    </row>
    <row r="6" spans="1:27" s="29" customFormat="1" ht="20.100000000000001" customHeight="1" x14ac:dyDescent="0.25">
      <c r="A6" s="198" t="s">
        <v>132</v>
      </c>
      <c r="B6" s="198"/>
      <c r="C6" s="198"/>
      <c r="D6" s="198"/>
      <c r="E6" s="274" t="str">
        <f>Sheet1!$E$6</f>
        <v>City &amp; Regional Planning</v>
      </c>
      <c r="F6" s="274"/>
      <c r="G6" s="274"/>
      <c r="H6" s="274"/>
      <c r="I6" s="274"/>
      <c r="J6" s="274"/>
      <c r="K6" s="274"/>
      <c r="L6" s="274"/>
      <c r="M6" s="274"/>
      <c r="N6" s="274"/>
      <c r="O6" s="195"/>
      <c r="P6" s="284"/>
      <c r="Q6" s="285"/>
      <c r="R6" s="285"/>
      <c r="S6" s="285"/>
      <c r="T6" s="285"/>
      <c r="U6" s="286"/>
      <c r="V6" s="286"/>
      <c r="W6" s="286"/>
      <c r="X6" s="287"/>
      <c r="Y6" s="118"/>
      <c r="Z6" s="107"/>
      <c r="AA6" s="107"/>
    </row>
    <row r="7" spans="1:27" s="29" customFormat="1" ht="20.100000000000001" customHeight="1" x14ac:dyDescent="0.25">
      <c r="A7" s="198" t="s">
        <v>133</v>
      </c>
      <c r="B7" s="198"/>
      <c r="C7" s="274" t="str">
        <f>Sheet1!$C$7</f>
        <v>B.CRP</v>
      </c>
      <c r="D7" s="274"/>
      <c r="E7" s="274"/>
      <c r="F7" s="274"/>
      <c r="G7" s="274"/>
      <c r="H7" s="274"/>
      <c r="I7" s="274"/>
      <c r="J7" s="274"/>
      <c r="K7" s="274"/>
      <c r="L7" s="274"/>
      <c r="M7" s="274"/>
      <c r="N7" s="274"/>
      <c r="O7" s="195"/>
      <c r="P7" s="284"/>
      <c r="Q7" s="285"/>
      <c r="R7" s="285"/>
      <c r="S7" s="285"/>
      <c r="T7" s="285"/>
      <c r="U7" s="286"/>
      <c r="V7" s="286"/>
      <c r="W7" s="286"/>
      <c r="X7" s="287"/>
      <c r="Y7" s="118"/>
      <c r="Z7" s="107"/>
      <c r="AA7" s="107"/>
    </row>
    <row r="8" spans="1:27" s="29" customFormat="1" ht="20.100000000000001" customHeight="1" x14ac:dyDescent="0.25">
      <c r="A8" s="37" t="s">
        <v>2</v>
      </c>
      <c r="B8" s="39" t="str">
        <f>Sheet1!$B$8</f>
        <v>First</v>
      </c>
      <c r="C8" s="34" t="s">
        <v>3</v>
      </c>
      <c r="D8" s="40" t="str">
        <f>Sheet1!$D$8</f>
        <v>First</v>
      </c>
      <c r="E8" s="196" t="s">
        <v>4</v>
      </c>
      <c r="F8" s="196"/>
      <c r="G8" s="271" t="str">
        <f>Sheet1!$G$8</f>
        <v>24CRP</v>
      </c>
      <c r="H8" s="271"/>
      <c r="I8" s="272" t="str">
        <f>Sheet1!$I$8</f>
        <v>Regular Exam</v>
      </c>
      <c r="J8" s="272"/>
      <c r="K8" s="272"/>
      <c r="L8" s="272"/>
      <c r="M8" s="273" t="str">
        <f>Sheet1!$M$8</f>
        <v>Dec, 2024</v>
      </c>
      <c r="N8" s="273"/>
      <c r="O8" s="195"/>
      <c r="P8" s="284"/>
      <c r="Q8" s="285"/>
      <c r="R8" s="285"/>
      <c r="S8" s="285"/>
      <c r="T8" s="285"/>
      <c r="U8" s="286"/>
      <c r="V8" s="286"/>
      <c r="W8" s="286"/>
      <c r="X8" s="287"/>
      <c r="Y8" s="118"/>
      <c r="Z8" s="107"/>
      <c r="AA8" s="107"/>
    </row>
    <row r="9" spans="1:27" s="29" customFormat="1" ht="20.100000000000001" customHeight="1" x14ac:dyDescent="0.25">
      <c r="A9" s="38" t="s">
        <v>5</v>
      </c>
      <c r="B9" s="226" t="str">
        <f>Sheet1!$B$9</f>
        <v xml:space="preserve">Islamic Studies/Ethics </v>
      </c>
      <c r="C9" s="226"/>
      <c r="D9" s="226"/>
      <c r="E9" s="226"/>
      <c r="F9" s="226"/>
      <c r="G9" s="226"/>
      <c r="H9" s="226"/>
      <c r="I9" s="226"/>
      <c r="J9" s="226"/>
      <c r="K9" s="196" t="s">
        <v>6</v>
      </c>
      <c r="L9" s="196"/>
      <c r="M9" s="196"/>
      <c r="N9" s="41" t="str">
        <f>Sheet1!$N$9</f>
        <v>09/12/2024</v>
      </c>
      <c r="O9" s="195"/>
      <c r="P9" s="284"/>
      <c r="Q9" s="285"/>
      <c r="R9" s="285"/>
      <c r="S9" s="285"/>
      <c r="T9" s="285"/>
      <c r="U9" s="286"/>
      <c r="V9" s="286"/>
      <c r="W9" s="286"/>
      <c r="X9" s="287"/>
      <c r="Y9" s="118"/>
      <c r="Z9" s="107"/>
      <c r="AA9" s="107"/>
    </row>
    <row r="10" spans="1:27" s="29" customFormat="1" ht="20.100000000000001" customHeight="1" x14ac:dyDescent="0.25">
      <c r="A10" s="198" t="s">
        <v>19</v>
      </c>
      <c r="B10" s="198"/>
      <c r="C10" s="198"/>
      <c r="D10" s="198"/>
      <c r="E10" s="226" t="str">
        <f>Sheet1!$E$10</f>
        <v>Dr.</v>
      </c>
      <c r="F10" s="226"/>
      <c r="G10" s="226"/>
      <c r="H10" s="226"/>
      <c r="I10" s="226"/>
      <c r="J10" s="226"/>
      <c r="K10" s="226"/>
      <c r="L10" s="226"/>
      <c r="M10" s="226"/>
      <c r="N10" s="226"/>
      <c r="O10" s="195"/>
      <c r="P10" s="284"/>
      <c r="Q10" s="285"/>
      <c r="R10" s="285"/>
      <c r="S10" s="285"/>
      <c r="T10" s="285"/>
      <c r="U10" s="286"/>
      <c r="V10" s="286"/>
      <c r="W10" s="286"/>
      <c r="X10" s="287"/>
      <c r="Y10" s="118"/>
      <c r="Z10" s="107"/>
      <c r="AA10" s="107"/>
    </row>
    <row r="11" spans="1:27" s="29" customFormat="1" ht="9.9499999999999993" customHeight="1" x14ac:dyDescent="0.25">
      <c r="A11" s="204"/>
      <c r="B11" s="204"/>
      <c r="C11" s="204"/>
      <c r="D11" s="194" t="s">
        <v>142</v>
      </c>
      <c r="E11" s="194"/>
      <c r="F11" s="275" t="s">
        <v>142</v>
      </c>
      <c r="G11" s="275"/>
      <c r="H11" s="275" t="s">
        <v>142</v>
      </c>
      <c r="I11" s="275"/>
      <c r="J11" s="275" t="s">
        <v>142</v>
      </c>
      <c r="K11" s="275"/>
      <c r="L11" s="276"/>
      <c r="M11" s="276"/>
      <c r="N11" s="276"/>
      <c r="O11" s="195"/>
      <c r="P11" s="284"/>
      <c r="Q11" s="285"/>
      <c r="R11" s="285"/>
      <c r="S11" s="285"/>
      <c r="T11" s="285"/>
      <c r="U11" s="286"/>
      <c r="V11" s="286"/>
      <c r="W11" s="286"/>
      <c r="X11" s="287"/>
      <c r="Y11" s="118"/>
      <c r="Z11" s="107"/>
      <c r="AA11" s="107"/>
    </row>
    <row r="12" spans="1:27" s="29" customFormat="1" ht="18" customHeight="1" x14ac:dyDescent="0.25">
      <c r="A12" s="193" t="s">
        <v>7</v>
      </c>
      <c r="B12" s="193" t="s">
        <v>8</v>
      </c>
      <c r="C12" s="193"/>
      <c r="D12" s="197" t="s">
        <v>9</v>
      </c>
      <c r="E12" s="197"/>
      <c r="F12" s="197"/>
      <c r="G12" s="197"/>
      <c r="H12" s="197"/>
      <c r="I12" s="197"/>
      <c r="J12" s="197"/>
      <c r="K12" s="197"/>
      <c r="L12" s="197"/>
      <c r="M12" s="197"/>
      <c r="N12" s="197"/>
      <c r="O12" s="195"/>
      <c r="P12" s="284"/>
      <c r="Q12" s="285"/>
      <c r="R12" s="285"/>
      <c r="S12" s="285"/>
      <c r="T12" s="285"/>
      <c r="U12" s="286"/>
      <c r="V12" s="286"/>
      <c r="W12" s="286"/>
      <c r="X12" s="287"/>
      <c r="Y12" s="118"/>
      <c r="Z12" s="107"/>
      <c r="AA12" s="107"/>
    </row>
    <row r="13" spans="1:27" s="29" customFormat="1" ht="18" customHeight="1" x14ac:dyDescent="0.25">
      <c r="A13" s="193"/>
      <c r="B13" s="193"/>
      <c r="C13" s="193"/>
      <c r="D13" s="197"/>
      <c r="E13" s="197"/>
      <c r="F13" s="197"/>
      <c r="G13" s="197"/>
      <c r="H13" s="197"/>
      <c r="I13" s="197"/>
      <c r="J13" s="197"/>
      <c r="K13" s="197"/>
      <c r="L13" s="197"/>
      <c r="M13" s="197"/>
      <c r="N13" s="197"/>
      <c r="O13" s="195"/>
      <c r="P13" s="284"/>
      <c r="Q13" s="285"/>
      <c r="R13" s="285"/>
      <c r="S13" s="285"/>
      <c r="T13" s="285"/>
      <c r="U13" s="286"/>
      <c r="V13" s="286"/>
      <c r="W13" s="286"/>
      <c r="X13" s="287"/>
      <c r="Y13" s="118"/>
      <c r="Z13" s="107"/>
      <c r="AA13" s="107"/>
    </row>
    <row r="14" spans="1:27" s="29" customFormat="1" ht="18" customHeight="1" x14ac:dyDescent="0.25">
      <c r="A14" s="193"/>
      <c r="B14" s="193"/>
      <c r="C14" s="193"/>
      <c r="D14" s="197" t="s">
        <v>191</v>
      </c>
      <c r="E14" s="197"/>
      <c r="F14" s="197" t="str">
        <f>Sheet1!$F$14</f>
        <v>Assignments/ Project/ Presentation</v>
      </c>
      <c r="G14" s="197"/>
      <c r="H14" s="197" t="s">
        <v>11</v>
      </c>
      <c r="I14" s="197"/>
      <c r="J14" s="197" t="s">
        <v>12</v>
      </c>
      <c r="K14" s="197"/>
      <c r="L14" s="197" t="s">
        <v>14</v>
      </c>
      <c r="M14" s="197"/>
      <c r="N14" s="193" t="s">
        <v>15</v>
      </c>
      <c r="O14" s="195"/>
      <c r="P14" s="284"/>
      <c r="Q14" s="285"/>
      <c r="R14" s="285"/>
      <c r="S14" s="285"/>
      <c r="T14" s="285"/>
      <c r="U14" s="286"/>
      <c r="V14" s="286"/>
      <c r="W14" s="286"/>
      <c r="X14" s="287"/>
      <c r="Y14" s="118"/>
      <c r="Z14" s="107"/>
      <c r="AA14" s="107"/>
    </row>
    <row r="15" spans="1:27" s="29" customFormat="1" ht="18" customHeight="1" x14ac:dyDescent="0.25">
      <c r="A15" s="193"/>
      <c r="B15" s="193"/>
      <c r="C15" s="193"/>
      <c r="D15" s="197"/>
      <c r="E15" s="197"/>
      <c r="F15" s="197"/>
      <c r="G15" s="197"/>
      <c r="H15" s="197"/>
      <c r="I15" s="197"/>
      <c r="J15" s="197"/>
      <c r="K15" s="197"/>
      <c r="L15" s="197"/>
      <c r="M15" s="197"/>
      <c r="N15" s="193"/>
      <c r="O15" s="195"/>
      <c r="P15" s="284"/>
      <c r="Q15" s="285"/>
      <c r="R15" s="285"/>
      <c r="S15" s="285"/>
      <c r="T15" s="285"/>
      <c r="U15" s="286"/>
      <c r="V15" s="286"/>
      <c r="W15" s="286"/>
      <c r="X15" s="287"/>
      <c r="Y15" s="118"/>
      <c r="Z15" s="107"/>
      <c r="AA15" s="107"/>
    </row>
    <row r="16" spans="1:27" s="29" customFormat="1" ht="18" customHeight="1" thickBot="1" x14ac:dyDescent="0.3">
      <c r="A16" s="193"/>
      <c r="B16" s="193"/>
      <c r="C16" s="193"/>
      <c r="D16" s="202"/>
      <c r="E16" s="202"/>
      <c r="F16" s="202"/>
      <c r="G16" s="202"/>
      <c r="H16" s="202"/>
      <c r="I16" s="202"/>
      <c r="J16" s="202"/>
      <c r="K16" s="202"/>
      <c r="L16" s="202"/>
      <c r="M16" s="202"/>
      <c r="N16" s="193"/>
      <c r="O16" s="195"/>
      <c r="P16" s="288"/>
      <c r="Q16" s="212"/>
      <c r="R16" s="212"/>
      <c r="S16" s="212"/>
      <c r="T16" s="212"/>
      <c r="U16" s="289"/>
      <c r="V16" s="289"/>
      <c r="W16" s="289"/>
      <c r="X16" s="290"/>
      <c r="Y16" s="118"/>
      <c r="Z16" s="107"/>
      <c r="AA16" s="107"/>
    </row>
    <row r="17" spans="1:103" s="29" customFormat="1" ht="18" customHeight="1" x14ac:dyDescent="0.25">
      <c r="A17" s="193"/>
      <c r="B17" s="193"/>
      <c r="C17" s="193"/>
      <c r="D17" s="31" t="s">
        <v>13</v>
      </c>
      <c r="E17" s="8">
        <f>ROUNDDOWN((15*M17)/100,0)</f>
        <v>7</v>
      </c>
      <c r="F17" s="31" t="s">
        <v>13</v>
      </c>
      <c r="G17" s="8">
        <f>ROUNDUP((15*M17)/100,0)</f>
        <v>8</v>
      </c>
      <c r="H17" s="31" t="s">
        <v>13</v>
      </c>
      <c r="I17" s="8">
        <f>(30*M17)/100</f>
        <v>15</v>
      </c>
      <c r="J17" s="31" t="s">
        <v>13</v>
      </c>
      <c r="K17" s="8">
        <f>(40*M17)/100</f>
        <v>20</v>
      </c>
      <c r="L17" s="31" t="s">
        <v>13</v>
      </c>
      <c r="M17" s="11">
        <f>Sheet1!$M$17</f>
        <v>50</v>
      </c>
      <c r="N17" s="193"/>
      <c r="O17" s="195"/>
      <c r="P17" s="26" t="s">
        <v>134</v>
      </c>
      <c r="Q17" s="204" t="s">
        <v>130</v>
      </c>
      <c r="R17" s="204"/>
      <c r="S17" s="227"/>
      <c r="T17" s="291" t="s">
        <v>131</v>
      </c>
      <c r="U17" s="204"/>
      <c r="V17" s="204"/>
      <c r="W17" s="204"/>
      <c r="X17" s="227"/>
      <c r="Y17" s="113"/>
      <c r="Z17" s="102"/>
      <c r="AA17" s="102"/>
    </row>
    <row r="18" spans="1:103" s="53" customFormat="1" ht="5.0999999999999996" customHeight="1" x14ac:dyDescent="0.25">
      <c r="A18" s="55"/>
      <c r="B18" s="238"/>
      <c r="C18" s="239"/>
      <c r="D18" s="279" t="s">
        <v>142</v>
      </c>
      <c r="E18" s="280"/>
      <c r="F18" s="279" t="s">
        <v>142</v>
      </c>
      <c r="G18" s="280"/>
      <c r="H18" s="279" t="s">
        <v>142</v>
      </c>
      <c r="I18" s="280"/>
      <c r="J18" s="279" t="s">
        <v>142</v>
      </c>
      <c r="K18" s="280"/>
      <c r="L18" s="238"/>
      <c r="M18" s="239"/>
      <c r="N18" s="55"/>
      <c r="O18" s="195"/>
      <c r="P18" s="56"/>
      <c r="Q18" s="292"/>
      <c r="R18" s="293"/>
      <c r="S18" s="239"/>
      <c r="T18" s="238"/>
      <c r="U18" s="293"/>
      <c r="V18" s="293"/>
      <c r="W18" s="293"/>
      <c r="X18" s="239"/>
      <c r="Y18" s="113"/>
      <c r="Z18" s="102"/>
      <c r="AA18" s="102"/>
      <c r="AF18" s="53" t="b">
        <f>Sheet8!$AF$38</f>
        <v>0</v>
      </c>
      <c r="AG18" s="73" t="str">
        <f>IF(AND(AF19=TRUE, AF18=TRUE),IF(A19-Sheet8!A38=1,"OK","INCORRECT"),"")</f>
        <v/>
      </c>
      <c r="BO18" s="53" t="str">
        <f>Sheet8!BO38</f>
        <v/>
      </c>
      <c r="BP18" s="53" t="b">
        <f>Sheet8!BP38</f>
        <v>0</v>
      </c>
      <c r="BQ18" s="53" t="b">
        <f>Sheet8!BQ38</f>
        <v>0</v>
      </c>
      <c r="BR18" s="53" t="b">
        <f>Sheet8!BR38</f>
        <v>0</v>
      </c>
      <c r="BS18" s="53" t="str">
        <f>Sheet8!BS38</f>
        <v/>
      </c>
      <c r="BT18" s="53" t="str">
        <f>Sheet8!BT38</f>
        <v/>
      </c>
      <c r="BU18" s="53" t="str">
        <f>Sheet8!BU38</f>
        <v/>
      </c>
      <c r="BV18" s="53" t="str">
        <f>Sheet8!BV38</f>
        <v/>
      </c>
      <c r="BW18" s="53" t="str">
        <f>Sheet8!BW38</f>
        <v/>
      </c>
      <c r="BX18" s="53" t="str">
        <f>Sheet8!BX38</f>
        <v>INCORRECT</v>
      </c>
      <c r="BY18" s="53" t="b">
        <f>Sheet8!BY38</f>
        <v>0</v>
      </c>
      <c r="BZ18" s="53" t="str">
        <f>Sheet8!BZ38</f>
        <v/>
      </c>
      <c r="CA18" s="53" t="b">
        <f>Sheet8!CA38</f>
        <v>0</v>
      </c>
      <c r="CB18" s="53" t="b">
        <f>Sheet8!CB38</f>
        <v>0</v>
      </c>
      <c r="CC18" s="53" t="b">
        <f>Sheet8!CC38</f>
        <v>0</v>
      </c>
      <c r="CD18" s="53" t="b">
        <f>Sheet8!CD38</f>
        <v>0</v>
      </c>
      <c r="CE18" s="53" t="b">
        <f>Sheet8!CE38</f>
        <v>0</v>
      </c>
      <c r="CF18" s="53" t="b">
        <f>Sheet8!CF38</f>
        <v>0</v>
      </c>
      <c r="CG18" s="53" t="str">
        <f>Sheet8!CG38</f>
        <v/>
      </c>
      <c r="CH18" s="53" t="str">
        <f>Sheet8!CH38</f>
        <v/>
      </c>
      <c r="CI18" s="53" t="str">
        <f>Sheet8!CI38</f>
        <v/>
      </c>
      <c r="CJ18" s="53" t="str">
        <f>Sheet8!CJ38</f>
        <v/>
      </c>
      <c r="CK18" s="53" t="str">
        <f>Sheet8!CK38</f>
        <v/>
      </c>
      <c r="CL18" s="53" t="str">
        <f>Sheet8!CL38</f>
        <v/>
      </c>
      <c r="CM18" s="53" t="str">
        <f>Sheet8!CM38</f>
        <v/>
      </c>
      <c r="CN18" s="53" t="str">
        <f>Sheet8!CN38</f>
        <v/>
      </c>
      <c r="CO18" s="53" t="str">
        <f>Sheet8!CO38</f>
        <v>NO</v>
      </c>
      <c r="CP18" s="53" t="str">
        <f>Sheet8!CP38</f>
        <v>NO</v>
      </c>
      <c r="CQ18" s="53" t="str">
        <f>Sheet8!CQ38</f>
        <v>NO</v>
      </c>
      <c r="CR18" s="53" t="str">
        <f>Sheet8!CR38</f>
        <v>NO</v>
      </c>
      <c r="CS18" s="53" t="str">
        <f>Sheet8!CS38</f>
        <v>OK</v>
      </c>
      <c r="CT18" s="53" t="b">
        <f>Sheet8!CT38</f>
        <v>0</v>
      </c>
      <c r="CU18" s="53" t="b">
        <f>Sheet8!CU38</f>
        <v>0</v>
      </c>
      <c r="CV18" s="53" t="b">
        <f>Sheet8!CV38</f>
        <v>0</v>
      </c>
      <c r="CW18" s="53" t="b">
        <f>Sheet8!CW38</f>
        <v>0</v>
      </c>
      <c r="CX18" s="53" t="str">
        <f>Sheet8!CX38</f>
        <v>SEQUENCE INCORRECT</v>
      </c>
      <c r="CY18" s="53">
        <f>Sheet8!CY38</f>
        <v>19</v>
      </c>
    </row>
    <row r="19" spans="1:103" s="29" customFormat="1" ht="18.95" customHeight="1" thickBot="1" x14ac:dyDescent="0.3">
      <c r="A19" s="51"/>
      <c r="B19" s="220"/>
      <c r="C19" s="221"/>
      <c r="D19" s="220"/>
      <c r="E19" s="221"/>
      <c r="F19" s="220"/>
      <c r="G19" s="221"/>
      <c r="H19" s="220"/>
      <c r="I19" s="221"/>
      <c r="J19" s="220"/>
      <c r="K19" s="221"/>
      <c r="L19" s="204" t="str">
        <f>IF(AND(A19&lt;&gt;"",B19&lt;&gt;"",D19&lt;&gt;"",F19&lt;&gt;"",H19&lt;&gt;"",J19&lt;&gt;"",Q19="",T19="",OR(D19&lt;=E17,D19="ABS"),OR(F19&lt;=G17,F19="ABS"),OR(H19&lt;=I17,H19="ABS"),OR(J19&lt;=K17,J19="ABS")),IF(AND(D19="ABS",F19="ABS",H19="ABS",J19="ABS"),"ABS",IF(SUM(D19,F19,H19,J19)=0,"ZERO",SUM(D19,F19,H19,J19))),"")</f>
        <v/>
      </c>
      <c r="M19" s="227"/>
      <c r="N19" s="30" t="str">
        <f>IF(L19="","",IF(ROUND(L19*100/M17,0)&gt;=90,"A+",IF(ROUND(L19*100/M17,0)&gt;=81,"A",IF(ROUND(L19*100/M17,0)&gt;=73,"B+",IF(ROUND(L19*100/M17,0)&gt;=65,"B",IF(ROUND(L19*100/M17,0)&gt;=60,"C+",IF(ROUND(L19*100/M17,0)&gt;=55,"C",IF(ROUND(L19*100/M17,0)&gt;=50,"C-","Fail"))))))))</f>
        <v/>
      </c>
      <c r="O19" s="195"/>
      <c r="P19" s="72" t="str">
        <f>IF(A19&lt;&gt;"",IF(CX19="SEQUENCE CORRECT",IF(OR(T(AB19)="OK",T(Z19)="oKK",T(Y19)="oKK",T(AA19)="oKK",T(AC19)="oOk",T(AD19)="Okk", AE19="ok"),"OK","FORMAT INCORRECT"),"SEQUENCE INCORRECT"),"")</f>
        <v/>
      </c>
      <c r="Q19" s="183"/>
      <c r="R19" s="184"/>
      <c r="S19" s="184"/>
      <c r="T19" s="184" t="str">
        <f>IF(OR(AND(OR(F19&lt;=G17, F19=0, F19="ABS"),OR(H19&lt;=I17, H19=0, H19="ABS"),OR(J19&lt;=K17, J19="ABS"))),IF(OR(AND(A19="",B19="",D19="",F19="",H19="",J19=""),AND(A19&lt;&gt;"",B19&lt;&gt;"",D19&lt;&gt;"",F19&lt;&gt;"",H19&lt;&gt;"",J19&lt;&gt;"", AG19="OK")),"","Given Marks or Format is incorrect"),"Given Marks or Format is incorrect")</f>
        <v/>
      </c>
      <c r="U19" s="184"/>
      <c r="V19" s="184"/>
      <c r="W19" s="184"/>
      <c r="X19" s="184"/>
      <c r="Y19" s="117"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20"/>
      <c r="C20" s="221"/>
      <c r="D20" s="220"/>
      <c r="E20" s="221"/>
      <c r="F20" s="220"/>
      <c r="G20" s="221"/>
      <c r="H20" s="220"/>
      <c r="I20" s="221"/>
      <c r="J20" s="220"/>
      <c r="K20" s="221"/>
      <c r="L20" s="204" t="str">
        <f>IF(AND(A20&lt;&gt;"",B20&lt;&gt;"",D20&lt;&gt;"",F20&lt;&gt;"",H20&lt;&gt;"",J20&lt;&gt;"",Q20="",T20="",OR(D20&lt;=E17,D20="ABS"),OR(F20&lt;=G17,F20="ABS"),OR(H20&lt;=I17,H20="ABS"),OR(J20&lt;=K17,J20="ABS")),IF(AND(D20="ABS",F20="ABS",H20="ABS",J20="ABS"),"ABS",IF(SUM(D20,F20,H20,J20)=0,"ZERO",SUM(D20,F20,H20,J20))),"")</f>
        <v/>
      </c>
      <c r="M20" s="227"/>
      <c r="N20" s="30" t="str">
        <f>IF(L20="","",IF(ROUND(L20*100/M17,0)&gt;=90,"A+",IF(ROUND(L20*100/M17,0)&gt;=81,"A",IF(ROUND(L20*100/M17,0)&gt;=73,"B+",IF(ROUND(L20*100/M17,0)&gt;=65,"B",IF(ROUND(L20*100/M17,0)&gt;=60,"C+",IF(ROUND(L20*100/M17,0)&gt;=55,"C",IF(ROUND(L20*100/M17,0)&gt;=50,"C-","Fail"))))))))</f>
        <v/>
      </c>
      <c r="O20" s="195"/>
      <c r="P20" s="72" t="str">
        <f t="shared" ref="P20:P38" si="0">IF(A20&lt;&gt;"",IF(CX20="SEQUENCE CORRECT",IF(OR(T(AB20)="OK",T(Z20)="oKK",T(Y20)="oKK",T(AA20)="oKK",T(AC20)="oOk",T(AD20)="Okk", AE20="ok"),"OK","FORMAT INCORRECT"),"SEQUENCE INCORRECT"),"")</f>
        <v/>
      </c>
      <c r="Q20" s="183"/>
      <c r="R20" s="184"/>
      <c r="S20" s="184"/>
      <c r="T20" s="186" t="str">
        <f>IF(OR(AND(OR(F20&lt;=G17, F20=0, F20="ABS"),OR(H20&lt;=I17, H20=0, H20="ABS"),OR(J20&lt;=K17, J20="ABS"))),IF(OR(AND(A20="",B20="",D20="",F20="",H20="",J20=""),AND(A20&lt;&gt;"",B20&lt;&gt;"",D20&lt;&gt;"",F20&lt;&gt;"",H20&lt;&gt;"",J20&lt;&gt;"", AG20="OK")),"","Given Marks or Format is incorrect"),"Given Marks or Format is incorrect")</f>
        <v/>
      </c>
      <c r="U20" s="186"/>
      <c r="V20" s="186"/>
      <c r="W20" s="186"/>
      <c r="X20" s="186"/>
      <c r="Y20" s="117"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20"/>
      <c r="C21" s="221"/>
      <c r="D21" s="220"/>
      <c r="E21" s="221"/>
      <c r="F21" s="220"/>
      <c r="G21" s="221"/>
      <c r="H21" s="220"/>
      <c r="I21" s="221"/>
      <c r="J21" s="220"/>
      <c r="K21" s="221"/>
      <c r="L21" s="204" t="str">
        <f>IF(AND(A21&lt;&gt;"",B21&lt;&gt;"",D21&lt;&gt;"",F21&lt;&gt;"",H21&lt;&gt;"",J21&lt;&gt;"",Q21="",T21="",OR(D21&lt;=E17,D21="ABS"),OR(F21&lt;=G17,F21="ABS"),OR(H21&lt;=I17,H21="ABS"),OR(J21&lt;=K17,J21="ABS")),IF(AND(D21="ABS",F21="ABS",H21="ABS",J21="ABS"),"ABS",IF(SUM(D21,F21,H21,J21)=0,"ZERO",SUM(D21,F21,H21,J21))),"")</f>
        <v/>
      </c>
      <c r="M21" s="227"/>
      <c r="N21" s="30" t="str">
        <f>IF(L21="","",IF(ROUND(L21*100/M17,0)&gt;=90,"A+",IF(ROUND(L21*100/M17,0)&gt;=81,"A",IF(ROUND(L21*100/M17,0)&gt;=73,"B+",IF(ROUND(L21*100/M17,0)&gt;=65,"B",IF(ROUND(L21*100/M17,0)&gt;=60,"C+",IF(ROUND(L21*100/M17,0)&gt;=55,"C",IF(ROUND(L21*100/M17,0)&gt;=50,"C-","Fail"))))))))</f>
        <v/>
      </c>
      <c r="O21" s="195"/>
      <c r="P21" s="72" t="str">
        <f t="shared" si="0"/>
        <v/>
      </c>
      <c r="Q21" s="183"/>
      <c r="R21" s="184"/>
      <c r="S21" s="184"/>
      <c r="T21" s="186" t="str">
        <f>IF(OR(AND(OR(F21&lt;=G17, F21=0, F21="ABS"),OR(H21&lt;=I17, H21=0, H21="ABS"),OR(J21&lt;=K17, J21="ABS"))),IF(OR(AND(A21="",B21="",D21="",F21="",H21="",J21=""),AND(A21&lt;&gt;"",B21&lt;&gt;"",D21&lt;&gt;"",F21&lt;&gt;"",H21&lt;&gt;"",J21&lt;&gt;"", AG21="OK")),"","Given Marks or Format is incorrect"),"Given Marks or Format is incorrect")</f>
        <v/>
      </c>
      <c r="U21" s="186"/>
      <c r="V21" s="186"/>
      <c r="W21" s="186"/>
      <c r="X21" s="186"/>
      <c r="Y21" s="117"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20"/>
      <c r="C22" s="221"/>
      <c r="D22" s="220"/>
      <c r="E22" s="221"/>
      <c r="F22" s="220"/>
      <c r="G22" s="221"/>
      <c r="H22" s="220"/>
      <c r="I22" s="221"/>
      <c r="J22" s="220"/>
      <c r="K22" s="221"/>
      <c r="L22" s="204" t="str">
        <f>IF(AND(A22&lt;&gt;"",B22&lt;&gt;"",D22&lt;&gt;"",F22&lt;&gt;"",H22&lt;&gt;"",J22&lt;&gt;"",Q22="",T22="",OR(D22&lt;=E17,D22="ABS"),OR(F22&lt;=G17,F22="ABS"),OR(H22&lt;=I17,H22="ABS"),OR(J22&lt;=K17,J22="ABS")),IF(AND(D22="ABS",F22="ABS",H22="ABS",J22="ABS"),"ABS",IF(SUM(D22,F22,H22,J22)=0,"ZERO",SUM(D22,F22,H22,J22))),"")</f>
        <v/>
      </c>
      <c r="M22" s="227"/>
      <c r="N22" s="30" t="str">
        <f>IF(L22="","",IF(ROUND(L22*100/M17,0)&gt;=90,"A+",IF(ROUND(L22*100/M17,0)&gt;=81,"A",IF(ROUND(L22*100/M17,0)&gt;=73,"B+",IF(ROUND(L22*100/M17,0)&gt;=65,"B",IF(ROUND(L22*100/M17,0)&gt;=60,"C+",IF(ROUND(L22*100/M17,0)&gt;=55,"C",IF(ROUND(L22*100/M17,0)&gt;=50,"C-","Fail"))))))))</f>
        <v/>
      </c>
      <c r="O22" s="195"/>
      <c r="P22" s="72" t="str">
        <f t="shared" si="0"/>
        <v/>
      </c>
      <c r="Q22" s="183"/>
      <c r="R22" s="184"/>
      <c r="S22" s="184"/>
      <c r="T22" s="186" t="str">
        <f>IF(OR(AND(OR(F22&lt;=G17, F22=0, F22="ABS"),OR(H22&lt;=I17, H22=0, H22="ABS"),OR(J22&lt;=K17, J22="ABS"))),IF(OR(AND(A22="",B22="",D22="",F22="",H22="",J22=""),AND(A22&lt;&gt;"",B22&lt;&gt;"",D22&lt;&gt;"",F22&lt;&gt;"",H22&lt;&gt;"",J22&lt;&gt;"", AG22="OK")),"","Given Marks or Format is incorrect"),"Given Marks or Format is incorrect")</f>
        <v/>
      </c>
      <c r="U22" s="186"/>
      <c r="V22" s="186"/>
      <c r="W22" s="186"/>
      <c r="X22" s="186"/>
      <c r="Y22" s="117"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20"/>
      <c r="C23" s="221"/>
      <c r="D23" s="220"/>
      <c r="E23" s="221"/>
      <c r="F23" s="220"/>
      <c r="G23" s="221"/>
      <c r="H23" s="220"/>
      <c r="I23" s="221"/>
      <c r="J23" s="220"/>
      <c r="K23" s="221"/>
      <c r="L23" s="204" t="str">
        <f>IF(AND(A23&lt;&gt;"",B23&lt;&gt;"",D23&lt;&gt;"",F23&lt;&gt;"",H23&lt;&gt;"",J23&lt;&gt;"",Q23="",T23="",OR(D23&lt;=E17,D23="ABS"),OR(F23&lt;=G17,F23="ABS"),OR(H23&lt;=I17,H23="ABS"),OR(J23&lt;=K17,J23="ABS")),IF(AND(D23="ABS",F23="ABS",H23="ABS",J23="ABS"),"ABS",IF(SUM(D23,F23,H23,J23)=0,"ZERO",SUM(D23,F23,H23,J23))),"")</f>
        <v/>
      </c>
      <c r="M23" s="227"/>
      <c r="N23" s="30" t="str">
        <f>IF(L23="","",IF(ROUND(L23*100/M17,0)&gt;=90,"A+",IF(ROUND(L23*100/M17,0)&gt;=81,"A",IF(ROUND(L23*100/M17,0)&gt;=73,"B+",IF(ROUND(L23*100/M17,0)&gt;=65,"B",IF(ROUND(L23*100/M17,0)&gt;=60,"C+",IF(ROUND(L23*100/M17,0)&gt;=55,"C",IF(ROUND(L23*100/M17,0)&gt;=50,"C-","Fail"))))))))</f>
        <v/>
      </c>
      <c r="O23" s="195"/>
      <c r="P23" s="72" t="str">
        <f t="shared" si="0"/>
        <v/>
      </c>
      <c r="Q23" s="183"/>
      <c r="R23" s="184"/>
      <c r="S23" s="184"/>
      <c r="T23" s="186" t="str">
        <f>IF(OR(AND(OR(F23&lt;=G17, F23=0, F23="ABS"),OR(H23&lt;=I17, H23=0, H23="ABS"),OR(J23&lt;=K17, J23="ABS"))),IF(OR(AND(A23="",B23="",D23="",F23="",H23="",J23=""),AND(A23&lt;&gt;"",B23&lt;&gt;"",D23&lt;&gt;"",F23&lt;&gt;"",H23&lt;&gt;"",J23&lt;&gt;"", AG23="OK")),"","Given Marks or Format is incorrect"),"Given Marks or Format is incorrect")</f>
        <v/>
      </c>
      <c r="U23" s="186"/>
      <c r="V23" s="186"/>
      <c r="W23" s="186"/>
      <c r="X23" s="186"/>
      <c r="Y23" s="117"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20"/>
      <c r="C24" s="221"/>
      <c r="D24" s="220"/>
      <c r="E24" s="221"/>
      <c r="F24" s="220"/>
      <c r="G24" s="221"/>
      <c r="H24" s="220"/>
      <c r="I24" s="221"/>
      <c r="J24" s="220"/>
      <c r="K24" s="221"/>
      <c r="L24" s="204" t="str">
        <f>IF(AND(A24&lt;&gt;"",B24&lt;&gt;"",D24&lt;&gt;"",F24&lt;&gt;"",H24&lt;&gt;"",J24&lt;&gt;"",Q24="",T24="",OR(D24&lt;=E17,D24="ABS"),OR(F24&lt;=G17,F24="ABS"),OR(H24&lt;=I17,H24="ABS"),OR(J24&lt;=K17,J24="ABS")),IF(AND(D24="ABS",F24="ABS",H24="ABS",J24="ABS"),"ABS",IF(SUM(D24,F24,H24,J24)=0,"ZERO",SUM(D24,F24,H24,J24))),"")</f>
        <v/>
      </c>
      <c r="M24" s="227"/>
      <c r="N24" s="30" t="str">
        <f>IF(L24="","",IF(ROUND(L24*100/M17,0)&gt;=90,"A+",IF(ROUND(L24*100/M17,0)&gt;=81,"A",IF(ROUND(L24*100/M17,0)&gt;=73,"B+",IF(ROUND(L24*100/M17,0)&gt;=65,"B",IF(ROUND(L24*100/M17,0)&gt;=60,"C+",IF(ROUND(L24*100/M17,0)&gt;=55,"C",IF(ROUND(L24*100/M17,0)&gt;=50,"C-","Fail"))))))))</f>
        <v/>
      </c>
      <c r="O24" s="195"/>
      <c r="P24" s="72" t="str">
        <f t="shared" si="0"/>
        <v/>
      </c>
      <c r="Q24" s="183"/>
      <c r="R24" s="184"/>
      <c r="S24" s="184"/>
      <c r="T24" s="186" t="str">
        <f>IF(OR(AND(OR(F24&lt;=G17, F24=0, F24="ABS"),OR(H24&lt;=I17, H24=0, H24="ABS"),OR(J24&lt;=K17, J24="ABS"))),IF(OR(AND(A24="",B24="",D24="",F24="",H24="",J24=""),AND(A24&lt;&gt;"",B24&lt;&gt;"",D24&lt;&gt;"",F24&lt;&gt;"",H24&lt;&gt;"",J24&lt;&gt;"", AG24="OK")),"","Given Marks or Format is incorrect"),"Given Marks or Format is incorrect")</f>
        <v/>
      </c>
      <c r="U24" s="186"/>
      <c r="V24" s="186"/>
      <c r="W24" s="186"/>
      <c r="X24" s="186"/>
      <c r="Y24" s="117"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20"/>
      <c r="C25" s="221"/>
      <c r="D25" s="220"/>
      <c r="E25" s="221"/>
      <c r="F25" s="220"/>
      <c r="G25" s="221"/>
      <c r="H25" s="220"/>
      <c r="I25" s="221"/>
      <c r="J25" s="220"/>
      <c r="K25" s="221"/>
      <c r="L25" s="204" t="str">
        <f>IF(AND(A25&lt;&gt;"",B25&lt;&gt;"",D25&lt;&gt;"",F25&lt;&gt;"",H25&lt;&gt;"",J25&lt;&gt;"",Q25="",T25="",OR(D25&lt;=E17,D25="ABS"),OR(F25&lt;=G17,F25="ABS"),OR(H25&lt;=I17,H25="ABS"),OR(J25&lt;=K17,J25="ABS")),IF(AND(D25="ABS",F25="ABS",H25="ABS",J25="ABS"),"ABS",IF(SUM(D25,F25,H25,J25)=0,"ZERO",SUM(D25,F25,H25,J25))),"")</f>
        <v/>
      </c>
      <c r="M25" s="227"/>
      <c r="N25" s="30" t="str">
        <f>IF(L25="","",IF(ROUND(L25*100/M17,0)&gt;=90,"A+",IF(ROUND(L25*100/M17,0)&gt;=81,"A",IF(ROUND(L25*100/M17,0)&gt;=73,"B+",IF(ROUND(L25*100/M17,0)&gt;=65,"B",IF(ROUND(L25*100/M17,0)&gt;=60,"C+",IF(ROUND(L25*100/M17,0)&gt;=55,"C",IF(ROUND(L25*100/M17,0)&gt;=50,"C-","Fail"))))))))</f>
        <v/>
      </c>
      <c r="O25" s="195"/>
      <c r="P25" s="72" t="str">
        <f t="shared" si="0"/>
        <v/>
      </c>
      <c r="Q25" s="183"/>
      <c r="R25" s="184"/>
      <c r="S25" s="184"/>
      <c r="T25" s="186" t="str">
        <f>IF(OR(AND(OR(F25&lt;=G17, F25=0, F25="ABS"),OR(H25&lt;=I17, H25=0, H25="ABS"),OR(J25&lt;=K17, J25="ABS"))),IF(OR(AND(A25="",B25="",D25="",F25="",H25="",J25=""),AND(A25&lt;&gt;"",B25&lt;&gt;"",D25&lt;&gt;"",F25&lt;&gt;"",H25&lt;&gt;"",J25&lt;&gt;"", AG25="OK")),"","Given Marks or Format is incorrect"),"Given Marks or Format is incorrect")</f>
        <v/>
      </c>
      <c r="U25" s="186"/>
      <c r="V25" s="186"/>
      <c r="W25" s="186"/>
      <c r="X25" s="186"/>
      <c r="Y25" s="117"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20"/>
      <c r="C26" s="221"/>
      <c r="D26" s="220"/>
      <c r="E26" s="221"/>
      <c r="F26" s="220"/>
      <c r="G26" s="221"/>
      <c r="H26" s="220"/>
      <c r="I26" s="221"/>
      <c r="J26" s="220"/>
      <c r="K26" s="221"/>
      <c r="L26" s="204" t="str">
        <f>IF(AND(A26&lt;&gt;"",B26&lt;&gt;"",D26&lt;&gt;"",F26&lt;&gt;"",H26&lt;&gt;"",J26&lt;&gt;"",Q26="",T26="",OR(D26&lt;=E17,D26="ABS"),OR(F26&lt;=G17,F26="ABS"),OR(H26&lt;=I17,H26="ABS"),OR(J26&lt;=K17,J26="ABS")),IF(AND(D26="ABS",F26="ABS",H26="ABS",J26="ABS"),"ABS",IF(SUM(D26,F26,H26,J26)=0,"ZERO",SUM(D26,F26,H26,J26))),"")</f>
        <v/>
      </c>
      <c r="M26" s="227"/>
      <c r="N26" s="30" t="str">
        <f>IF(L26="","",IF(ROUND(L26*100/M17,0)&gt;=90,"A+",IF(ROUND(L26*100/M17,0)&gt;=81,"A",IF(ROUND(L26*100/M17,0)&gt;=73,"B+",IF(ROUND(L26*100/M17,0)&gt;=65,"B",IF(ROUND(L26*100/M17,0)&gt;=60,"C+",IF(ROUND(L26*100/M17,0)&gt;=55,"C",IF(ROUND(L26*100/M17,0)&gt;=50,"C-","Fail"))))))))</f>
        <v/>
      </c>
      <c r="O26" s="195"/>
      <c r="P26" s="72" t="str">
        <f t="shared" si="0"/>
        <v/>
      </c>
      <c r="Q26" s="183"/>
      <c r="R26" s="184"/>
      <c r="S26" s="184"/>
      <c r="T26" s="186" t="str">
        <f>IF(OR(AND(OR(F26&lt;=G17, F26=0, F26="ABS"),OR(H26&lt;=I17, H26=0, H26="ABS"),OR(J26&lt;=K17, J26="ABS"))),IF(OR(AND(A26="",B26="",D26="",F26="",H26="",J26=""),AND(A26&lt;&gt;"",B26&lt;&gt;"",D26&lt;&gt;"",F26&lt;&gt;"",H26&lt;&gt;"",J26&lt;&gt;"", AG26="OK")),"","Given Marks or Format is incorrect"),"Given Marks or Format is incorrect")</f>
        <v/>
      </c>
      <c r="U26" s="186"/>
      <c r="V26" s="186"/>
      <c r="W26" s="186"/>
      <c r="X26" s="186"/>
      <c r="Y26" s="117"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20"/>
      <c r="C27" s="221"/>
      <c r="D27" s="220"/>
      <c r="E27" s="221"/>
      <c r="F27" s="220"/>
      <c r="G27" s="221"/>
      <c r="H27" s="220"/>
      <c r="I27" s="221"/>
      <c r="J27" s="220"/>
      <c r="K27" s="221"/>
      <c r="L27" s="204" t="str">
        <f>IF(AND(A27&lt;&gt;"",B27&lt;&gt;"",D27&lt;&gt;"",F27&lt;&gt;"",H27&lt;&gt;"",J27&lt;&gt;"",Q27="",T27="",OR(D27&lt;=E17,D27="ABS"),OR(F27&lt;=G17,F27="ABS"),OR(H27&lt;=I17,H27="ABS"),OR(J27&lt;=K17,J27="ABS")),IF(AND(D27="ABS",F27="ABS",H27="ABS",J27="ABS"),"ABS",IF(SUM(D27,F27,H27,J27)=0,"ZERO",SUM(D27,F27,H27,J27))),"")</f>
        <v/>
      </c>
      <c r="M27" s="227"/>
      <c r="N27" s="30" t="str">
        <f>IF(L27="","",IF(ROUND(L27*100/M17,0)&gt;=90,"A+",IF(ROUND(L27*100/M17,0)&gt;=81,"A",IF(ROUND(L27*100/M17,0)&gt;=73,"B+",IF(ROUND(L27*100/M17,0)&gt;=65,"B",IF(ROUND(L27*100/M17,0)&gt;=60,"C+",IF(ROUND(L27*100/M17,0)&gt;=55,"C",IF(ROUND(L27*100/M17,0)&gt;=50,"C-","Fail"))))))))</f>
        <v/>
      </c>
      <c r="O27" s="195"/>
      <c r="P27" s="72" t="str">
        <f t="shared" si="0"/>
        <v/>
      </c>
      <c r="Q27" s="183"/>
      <c r="R27" s="184"/>
      <c r="S27" s="184"/>
      <c r="T27" s="186" t="str">
        <f>IF(OR(AND(OR(F27&lt;=G17, F27=0, F27="ABS"),OR(H27&lt;=I17, H27=0, H27="ABS"),OR(J27&lt;=K17, J27="ABS"))),IF(OR(AND(A27="",B27="",D27="",F27="",H27="",J27=""),AND(A27&lt;&gt;"",B27&lt;&gt;"",D27&lt;&gt;"",F27&lt;&gt;"",H27&lt;&gt;"",J27&lt;&gt;"", AG27="OK")),"","Given Marks or Format is incorrect"),"Given Marks or Format is incorrect")</f>
        <v/>
      </c>
      <c r="U27" s="186"/>
      <c r="V27" s="186"/>
      <c r="W27" s="186"/>
      <c r="X27" s="186"/>
      <c r="Y27" s="117"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20"/>
      <c r="C28" s="221"/>
      <c r="D28" s="220"/>
      <c r="E28" s="221"/>
      <c r="F28" s="220"/>
      <c r="G28" s="221"/>
      <c r="H28" s="220"/>
      <c r="I28" s="221"/>
      <c r="J28" s="220"/>
      <c r="K28" s="221"/>
      <c r="L28" s="204" t="str">
        <f>IF(AND(A28&lt;&gt;"",B28&lt;&gt;"",D28&lt;&gt;"",F28&lt;&gt;"",H28&lt;&gt;"",J28&lt;&gt;"",Q28="",T28="",OR(D28&lt;=E17,D28="ABS"),OR(F28&lt;=G17,F28="ABS"),OR(H28&lt;=I17,H28="ABS"),OR(J28&lt;=K17,J28="ABS")),IF(AND(D28="ABS",F28="ABS",H28="ABS",J28="ABS"),"ABS",IF(SUM(D28,F28,H28,J28)=0,"ZERO",SUM(D28,F28,H28,J28))),"")</f>
        <v/>
      </c>
      <c r="M28" s="227"/>
      <c r="N28" s="30" t="str">
        <f>IF(L28="","",IF(ROUND(L28*100/M17,0)&gt;=90,"A+",IF(ROUND(L28*100/M17,0)&gt;=81,"A",IF(ROUND(L28*100/M17,0)&gt;=73,"B+",IF(ROUND(L28*100/M17,0)&gt;=65,"B",IF(ROUND(L28*100/M17,0)&gt;=60,"C+",IF(ROUND(L28*100/M17,0)&gt;=55,"C",IF(ROUND(L28*100/M17,0)&gt;=50,"C-","Fail"))))))))</f>
        <v/>
      </c>
      <c r="O28" s="195"/>
      <c r="P28" s="72" t="str">
        <f t="shared" si="0"/>
        <v/>
      </c>
      <c r="Q28" s="183"/>
      <c r="R28" s="184"/>
      <c r="S28" s="184"/>
      <c r="T28" s="186" t="str">
        <f>IF(OR(AND(OR(F28&lt;=G17, F28=0, F28="ABS"),OR(H28&lt;=I17, H28=0, H28="ABS"),OR(J28&lt;=K17, J28="ABS"))),IF(OR(AND(A28="",B28="",D28="",F28="",H28="",J28=""),AND(A28&lt;&gt;"",B28&lt;&gt;"",D28&lt;&gt;"",F28&lt;&gt;"",H28&lt;&gt;"",J28&lt;&gt;"", AG28="OK")),"","Given Marks or Format is incorrect"),"Given Marks or Format is incorrect")</f>
        <v/>
      </c>
      <c r="U28" s="186"/>
      <c r="V28" s="186"/>
      <c r="W28" s="186"/>
      <c r="X28" s="186"/>
      <c r="Y28" s="117"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20"/>
      <c r="C29" s="221"/>
      <c r="D29" s="220"/>
      <c r="E29" s="221"/>
      <c r="F29" s="220"/>
      <c r="G29" s="221"/>
      <c r="H29" s="220"/>
      <c r="I29" s="221"/>
      <c r="J29" s="220"/>
      <c r="K29" s="221"/>
      <c r="L29" s="204" t="str">
        <f>IF(AND(A29&lt;&gt;"",B29&lt;&gt;"",D29&lt;&gt;"",F29&lt;&gt;"",H29&lt;&gt;"",J29&lt;&gt;"",Q29="",T29="",OR(D29&lt;=E17,D29="ABS"),OR(F29&lt;=G17,F29="ABS"),OR(H29&lt;=I17,H29="ABS"),OR(J29&lt;=K17,J29="ABS")),IF(AND(D29="ABS",F29="ABS",H29="ABS",J29="ABS"),"ABS",IF(SUM(D29,F29,H29,J29)=0,"ZERO",SUM(D29,F29,H29,J29))),"")</f>
        <v/>
      </c>
      <c r="M29" s="227"/>
      <c r="N29" s="30" t="str">
        <f>IF(L29="","",IF(ROUND(L29*100/M17,0)&gt;=90,"A+",IF(ROUND(L29*100/M17,0)&gt;=81,"A",IF(ROUND(L29*100/M17,0)&gt;=73,"B+",IF(ROUND(L29*100/M17,0)&gt;=65,"B",IF(ROUND(L29*100/M17,0)&gt;=60,"C+",IF(ROUND(L29*100/M17,0)&gt;=55,"C",IF(ROUND(L29*100/M17,0)&gt;=50,"C-","Fail"))))))))</f>
        <v/>
      </c>
      <c r="O29" s="195"/>
      <c r="P29" s="72" t="str">
        <f t="shared" si="0"/>
        <v/>
      </c>
      <c r="Q29" s="183"/>
      <c r="R29" s="184"/>
      <c r="S29" s="184"/>
      <c r="T29" s="186" t="str">
        <f>IF(OR(AND(OR(F29&lt;=G17, F29=0, F29="ABS"),OR(H29&lt;=I17, H29=0, H29="ABS"),OR(J29&lt;=K17, J29="ABS"))),IF(OR(AND(A29="",B29="",D29="",F29="",H29="",J29=""),AND(A29&lt;&gt;"",B29&lt;&gt;"",D29&lt;&gt;"",F29&lt;&gt;"",H29&lt;&gt;"",J29&lt;&gt;"", AG29="OK")),"","Given Marks or Format is incorrect"),"Given Marks or Format is incorrect")</f>
        <v/>
      </c>
      <c r="U29" s="186"/>
      <c r="V29" s="186"/>
      <c r="W29" s="186"/>
      <c r="X29" s="186"/>
      <c r="Y29" s="117"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20"/>
      <c r="C30" s="221"/>
      <c r="D30" s="220"/>
      <c r="E30" s="221"/>
      <c r="F30" s="220"/>
      <c r="G30" s="221"/>
      <c r="H30" s="220"/>
      <c r="I30" s="221"/>
      <c r="J30" s="220"/>
      <c r="K30" s="221"/>
      <c r="L30" s="204" t="str">
        <f>IF(AND(A30&lt;&gt;"",B30&lt;&gt;"",D30&lt;&gt;"",F30&lt;&gt;"",H30&lt;&gt;"",J30&lt;&gt;"",Q30="",T30="",OR(D30&lt;=E17,D30="ABS"),OR(F30&lt;=G17,F30="ABS"),OR(H30&lt;=I17,H30="ABS"),OR(J30&lt;=K17,J30="ABS")),IF(AND(D30="ABS",F30="ABS",H30="ABS",J30="ABS"),"ABS",IF(SUM(D30,F30,H30,J30)=0,"ZERO",SUM(D30,F30,H30,J30))),"")</f>
        <v/>
      </c>
      <c r="M30" s="227"/>
      <c r="N30" s="30" t="str">
        <f>IF(L30="","",IF(ROUND(L30*100/M17,0)&gt;=90,"A+",IF(ROUND(L30*100/M17,0)&gt;=81,"A",IF(ROUND(L30*100/M17,0)&gt;=73,"B+",IF(ROUND(L30*100/M17,0)&gt;=65,"B",IF(ROUND(L30*100/M17,0)&gt;=60,"C+",IF(ROUND(L30*100/M17,0)&gt;=55,"C",IF(ROUND(L30*100/M17,0)&gt;=50,"C-","Fail"))))))))</f>
        <v/>
      </c>
      <c r="O30" s="195"/>
      <c r="P30" s="72" t="str">
        <f t="shared" si="0"/>
        <v/>
      </c>
      <c r="Q30" s="183"/>
      <c r="R30" s="184"/>
      <c r="S30" s="184"/>
      <c r="T30" s="186" t="str">
        <f>IF(OR(AND(OR(F30&lt;=G17, F30=0, F30="ABS"),OR(H30&lt;=I17, H30=0, H30="ABS"),OR(J30&lt;=K17, J30="ABS"))),IF(OR(AND(A30="",B30="",D30="",F30="",H30="",J30=""),AND(A30&lt;&gt;"",B30&lt;&gt;"",D30&lt;&gt;"",F30&lt;&gt;"",H30&lt;&gt;"",J30&lt;&gt;"", AG30="OK")),"","Given Marks or Format is incorrect"),"Given Marks or Format is incorrect")</f>
        <v/>
      </c>
      <c r="U30" s="186"/>
      <c r="V30" s="186"/>
      <c r="W30" s="186"/>
      <c r="X30" s="186"/>
      <c r="Y30" s="117"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20"/>
      <c r="C31" s="221"/>
      <c r="D31" s="220"/>
      <c r="E31" s="221"/>
      <c r="F31" s="220"/>
      <c r="G31" s="221"/>
      <c r="H31" s="220"/>
      <c r="I31" s="221"/>
      <c r="J31" s="220"/>
      <c r="K31" s="221"/>
      <c r="L31" s="204" t="str">
        <f>IF(AND(A31&lt;&gt;"",B31&lt;&gt;"",D31&lt;&gt;"",F31&lt;&gt;"",H31&lt;&gt;"",J31&lt;&gt;"",Q31="",T31="",OR(D31&lt;=E17,D31="ABS"),OR(F31&lt;=G17,F31="ABS"),OR(H31&lt;=I17,H31="ABS"),OR(J31&lt;=K17,J31="ABS")),IF(AND(D31="ABS",F31="ABS",H31="ABS",J31="ABS"),"ABS",IF(SUM(D31,F31,H31,J31)=0,"ZERO",SUM(D31,F31,H31,J31))),"")</f>
        <v/>
      </c>
      <c r="M31" s="227"/>
      <c r="N31" s="30" t="str">
        <f>IF(L31="","",IF(ROUND(L31*100/M17,0)&gt;=90,"A+",IF(ROUND(L31*100/M17,0)&gt;=81,"A",IF(ROUND(L31*100/M17,0)&gt;=73,"B+",IF(ROUND(L31*100/M17,0)&gt;=65,"B",IF(ROUND(L31*100/M17,0)&gt;=60,"C+",IF(ROUND(L31*100/M17,0)&gt;=55,"C",IF(ROUND(L31*100/M17,0)&gt;=50,"C-","Fail"))))))))</f>
        <v/>
      </c>
      <c r="O31" s="195"/>
      <c r="P31" s="72" t="str">
        <f t="shared" si="0"/>
        <v/>
      </c>
      <c r="Q31" s="183"/>
      <c r="R31" s="184"/>
      <c r="S31" s="184"/>
      <c r="T31" s="186" t="str">
        <f>IF(OR(AND(OR(F31&lt;=G17, F31=0, F31="ABS"),OR(H31&lt;=I17, H31=0, H31="ABS"),OR(J31&lt;=K17, J31="ABS"))),IF(OR(AND(A31="",B31="",D31="",F31="",H31="",J31=""),AND(A31&lt;&gt;"",B31&lt;&gt;"",D31&lt;&gt;"",F31&lt;&gt;"",H31&lt;&gt;"",J31&lt;&gt;"", AG31="OK")),"","Given Marks or Format is incorrect"),"Given Marks or Format is incorrect")</f>
        <v/>
      </c>
      <c r="U31" s="186"/>
      <c r="V31" s="186"/>
      <c r="W31" s="186"/>
      <c r="X31" s="186"/>
      <c r="Y31" s="117"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20"/>
      <c r="C32" s="221"/>
      <c r="D32" s="220"/>
      <c r="E32" s="221"/>
      <c r="F32" s="220"/>
      <c r="G32" s="221"/>
      <c r="H32" s="220"/>
      <c r="I32" s="221"/>
      <c r="J32" s="220"/>
      <c r="K32" s="221"/>
      <c r="L32" s="204" t="str">
        <f>IF(AND(A32&lt;&gt;"",B32&lt;&gt;"",D32&lt;&gt;"",F32&lt;&gt;"",H32&lt;&gt;"",J32&lt;&gt;"",Q32="",T32="",OR(D32&lt;=E17,D32="ABS"),OR(F32&lt;=G17,F32="ABS"),OR(H32&lt;=I17,H32="ABS"),OR(J32&lt;=K17,J32="ABS")),IF(AND(D32="ABS",F32="ABS",H32="ABS",J32="ABS"),"ABS",IF(SUM(D32,F32,H32,J32)=0,"ZERO",SUM(D32,F32,H32,J32))),"")</f>
        <v/>
      </c>
      <c r="M32" s="227"/>
      <c r="N32" s="30" t="str">
        <f>IF(L32="","",IF(ROUND(L32*100/M17,0)&gt;=90,"A+",IF(ROUND(L32*100/M17,0)&gt;=81,"A",IF(ROUND(L32*100/M17,0)&gt;=73,"B+",IF(ROUND(L32*100/M17,0)&gt;=65,"B",IF(ROUND(L32*100/M17,0)&gt;=60,"C+",IF(ROUND(L32*100/M17,0)&gt;=55,"C",IF(ROUND(L32*100/M17,0)&gt;=50,"C-","Fail"))))))))</f>
        <v/>
      </c>
      <c r="O32" s="195"/>
      <c r="P32" s="72" t="str">
        <f t="shared" si="0"/>
        <v/>
      </c>
      <c r="Q32" s="183"/>
      <c r="R32" s="184"/>
      <c r="S32" s="184"/>
      <c r="T32" s="186" t="str">
        <f>IF(OR(AND(OR(F32&lt;=G17, F32=0, F32="ABS"),OR(H32&lt;=I17, H32=0, H32="ABS"),OR(J32&lt;=K17, J32="ABS"))),IF(OR(AND(A32="",B32="",D32="",F32="",H32="",J32=""),AND(A32&lt;&gt;"",B32&lt;&gt;"",D32&lt;&gt;"",F32&lt;&gt;"",H32&lt;&gt;"",J32&lt;&gt;"", AG32="OK")),"","Given Marks or Format is incorrect"),"Given Marks or Format is incorrect")</f>
        <v/>
      </c>
      <c r="U32" s="186"/>
      <c r="V32" s="186"/>
      <c r="W32" s="186"/>
      <c r="X32" s="186"/>
      <c r="Y32" s="117"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20"/>
      <c r="C33" s="221"/>
      <c r="D33" s="220"/>
      <c r="E33" s="221"/>
      <c r="F33" s="220"/>
      <c r="G33" s="221"/>
      <c r="H33" s="220"/>
      <c r="I33" s="221"/>
      <c r="J33" s="220"/>
      <c r="K33" s="221"/>
      <c r="L33" s="204" t="str">
        <f>IF(AND(A33&lt;&gt;"",B33&lt;&gt;"",D33&lt;&gt;"",F33&lt;&gt;"",H33&lt;&gt;"",J33&lt;&gt;"",Q33="",T33="",OR(D33&lt;=E17,D33="ABS"),OR(F33&lt;=G17,F33="ABS"),OR(H33&lt;=I17,H33="ABS"),OR(J33&lt;=K17,J33="ABS")),IF(AND(D33="ABS",F33="ABS",H33="ABS",J33="ABS"),"ABS",IF(SUM(D33,F33,H33,J33)=0,"ZERO",SUM(D33,F33,H33,J33))),"")</f>
        <v/>
      </c>
      <c r="M33" s="227"/>
      <c r="N33" s="30" t="str">
        <f>IF(L33="","",IF(ROUND(L33*100/M17,0)&gt;=90,"A+",IF(ROUND(L33*100/M17,0)&gt;=81,"A",IF(ROUND(L33*100/M17,0)&gt;=73,"B+",IF(ROUND(L33*100/M17,0)&gt;=65,"B",IF(ROUND(L33*100/M17,0)&gt;=60,"C+",IF(ROUND(L33*100/M17,0)&gt;=55,"C",IF(ROUND(L33*100/M17,0)&gt;=50,"C-","Fail"))))))))</f>
        <v/>
      </c>
      <c r="O33" s="195"/>
      <c r="P33" s="72" t="str">
        <f t="shared" si="0"/>
        <v/>
      </c>
      <c r="Q33" s="183"/>
      <c r="R33" s="184"/>
      <c r="S33" s="184"/>
      <c r="T33" s="186" t="str">
        <f>IF(OR(AND(OR(F33&lt;=G17, F33=0, F33="ABS"),OR(H33&lt;=I17, H33=0, H33="ABS"),OR(J33&lt;=K17, J33="ABS"))),IF(OR(AND(A33="",B33="",D33="",F33="",H33="",J33=""),AND(A33&lt;&gt;"",B33&lt;&gt;"",D33&lt;&gt;"",F33&lt;&gt;"",H33&lt;&gt;"",J33&lt;&gt;"", AG33="OK")),"","Given Marks or Format is incorrect"),"Given Marks or Format is incorrect")</f>
        <v/>
      </c>
      <c r="U33" s="186"/>
      <c r="V33" s="186"/>
      <c r="W33" s="186"/>
      <c r="X33" s="186"/>
      <c r="Y33" s="117"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20"/>
      <c r="C34" s="221"/>
      <c r="D34" s="220"/>
      <c r="E34" s="221"/>
      <c r="F34" s="220"/>
      <c r="G34" s="221"/>
      <c r="H34" s="220"/>
      <c r="I34" s="221"/>
      <c r="J34" s="220"/>
      <c r="K34" s="221"/>
      <c r="L34" s="204" t="str">
        <f>IF(AND(A34&lt;&gt;"",B34&lt;&gt;"",D34&lt;&gt;"",F34&lt;&gt;"",H34&lt;&gt;"",J34&lt;&gt;"",Q34="",T34="",OR(D34&lt;=E17,D34="ABS"),OR(F34&lt;=G17,F34="ABS"),OR(H34&lt;=I17,H34="ABS"),OR(J34&lt;=K17,J34="ABS")),IF(AND(D34="ABS",F34="ABS",H34="ABS",J34="ABS"),"ABS",IF(SUM(D34,F34,H34,J34)=0,"ZERO",SUM(D34,F34,H34,J34))),"")</f>
        <v/>
      </c>
      <c r="M34" s="227"/>
      <c r="N34" s="30" t="str">
        <f>IF(L34="","",IF(ROUND(L34*100/M17,0)&gt;=90,"A+",IF(ROUND(L34*100/M17,0)&gt;=81,"A",IF(ROUND(L34*100/M17,0)&gt;=73,"B+",IF(ROUND(L34*100/M17,0)&gt;=65,"B",IF(ROUND(L34*100/M17,0)&gt;=60,"C+",IF(ROUND(L34*100/M17,0)&gt;=55,"C",IF(ROUND(L34*100/M17,0)&gt;=50,"C-","Fail"))))))))</f>
        <v/>
      </c>
      <c r="O34" s="195"/>
      <c r="P34" s="72" t="str">
        <f t="shared" si="0"/>
        <v/>
      </c>
      <c r="Q34" s="183"/>
      <c r="R34" s="184"/>
      <c r="S34" s="184"/>
      <c r="T34" s="186" t="str">
        <f>IF(OR(AND(OR(F34&lt;=G17, F34=0, F34="ABS"),OR(H34&lt;=I17, H34=0, H34="ABS"),OR(J34&lt;=K17, J34="ABS"))),IF(OR(AND(A34="",B34="",D34="",F34="",H34="",J34=""),AND(A34&lt;&gt;"",B34&lt;&gt;"",D34&lt;&gt;"",F34&lt;&gt;"",H34&lt;&gt;"",J34&lt;&gt;"", AG34="OK")),"","Given Marks or Format is incorrect"),"Given Marks or Format is incorrect")</f>
        <v/>
      </c>
      <c r="U34" s="186"/>
      <c r="V34" s="186"/>
      <c r="W34" s="186"/>
      <c r="X34" s="186"/>
      <c r="Y34" s="117"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20"/>
      <c r="C35" s="221"/>
      <c r="D35" s="220"/>
      <c r="E35" s="221"/>
      <c r="F35" s="220"/>
      <c r="G35" s="221"/>
      <c r="H35" s="220"/>
      <c r="I35" s="221"/>
      <c r="J35" s="220"/>
      <c r="K35" s="221"/>
      <c r="L35" s="204" t="str">
        <f>IF(AND(A35&lt;&gt;"",B35&lt;&gt;"",D35&lt;&gt;"",F35&lt;&gt;"",H35&lt;&gt;"",J35&lt;&gt;"",Q35="",T35="",OR(D35&lt;=E17,D35="ABS"),OR(F35&lt;=G17,F35="ABS"),OR(H35&lt;=I17,H35="ABS"),OR(J35&lt;=K17,J35="ABS")),IF(AND(D35="ABS",F35="ABS",H35="ABS",J35="ABS"),"ABS",IF(SUM(D35,F35,H35,J35)=0,"ZERO",SUM(D35,F35,H35,J35))),"")</f>
        <v/>
      </c>
      <c r="M35" s="227"/>
      <c r="N35" s="30" t="str">
        <f>IF(L35="","",IF(ROUND(L35*100/M17,0)&gt;=90,"A+",IF(ROUND(L35*100/M17,0)&gt;=81,"A",IF(ROUND(L35*100/M17,0)&gt;=73,"B+",IF(ROUND(L35*100/M17,0)&gt;=65,"B",IF(ROUND(L35*100/M17,0)&gt;=60,"C+",IF(ROUND(L35*100/M17,0)&gt;=55,"C",IF(ROUND(L35*100/M17,0)&gt;=50,"C-","Fail"))))))))</f>
        <v/>
      </c>
      <c r="O35" s="195"/>
      <c r="P35" s="72" t="str">
        <f t="shared" si="0"/>
        <v/>
      </c>
      <c r="Q35" s="183"/>
      <c r="R35" s="184"/>
      <c r="S35" s="184"/>
      <c r="T35" s="186" t="str">
        <f>IF(OR(AND(OR(F35&lt;=G17, F35=0, F35="ABS"),OR(H35&lt;=I17, H35=0, H35="ABS"),OR(J35&lt;=K17, J35="ABS"))),IF(OR(AND(A35="",B35="",D35="",F35="",H35="",J35=""),AND(A35&lt;&gt;"",B35&lt;&gt;"",D35&lt;&gt;"",F35&lt;&gt;"",H35&lt;&gt;"",J35&lt;&gt;"", AG35="OK")),"","Given Marks or Format is incorrect"),"Given Marks or Format is incorrect")</f>
        <v/>
      </c>
      <c r="U35" s="186"/>
      <c r="V35" s="186"/>
      <c r="W35" s="186"/>
      <c r="X35" s="186"/>
      <c r="Y35" s="117"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20"/>
      <c r="C36" s="221"/>
      <c r="D36" s="220"/>
      <c r="E36" s="221"/>
      <c r="F36" s="220"/>
      <c r="G36" s="221"/>
      <c r="H36" s="220"/>
      <c r="I36" s="221"/>
      <c r="J36" s="220"/>
      <c r="K36" s="221"/>
      <c r="L36" s="204" t="str">
        <f>IF(AND(A36&lt;&gt;"",B36&lt;&gt;"",D36&lt;&gt;"",F36&lt;&gt;"",H36&lt;&gt;"",J36&lt;&gt;"",Q36="",T36="",OR(D36&lt;=E17,D36="ABS"),OR(F36&lt;=G17,F36="ABS"),OR(H36&lt;=I17,H36="ABS"),OR(J36&lt;=K17,J36="ABS")),IF(AND(D36="ABS",F36="ABS",H36="ABS",J36="ABS"),"ABS",IF(SUM(D36,F36,H36,J36)=0,"ZERO",SUM(D36,F36,H36,J36))),"")</f>
        <v/>
      </c>
      <c r="M36" s="227"/>
      <c r="N36" s="30" t="str">
        <f>IF(L36="","",IF(ROUND(L36*100/M17,0)&gt;=90,"A+",IF(ROUND(L36*100/M17,0)&gt;=81,"A",IF(ROUND(L36*100/M17,0)&gt;=73,"B+",IF(ROUND(L36*100/M17,0)&gt;=65,"B",IF(ROUND(L36*100/M17,0)&gt;=60,"C+",IF(ROUND(L36*100/M17,0)&gt;=55,"C",IF(ROUND(L36*100/M17,0)&gt;=50,"C-","Fail"))))))))</f>
        <v/>
      </c>
      <c r="O36" s="195"/>
      <c r="P36" s="72" t="str">
        <f t="shared" si="0"/>
        <v/>
      </c>
      <c r="Q36" s="183"/>
      <c r="R36" s="184"/>
      <c r="S36" s="184"/>
      <c r="T36" s="186" t="str">
        <f>IF(OR(AND(OR(F36&lt;=G17, F36=0, F36="ABS"),OR(H36&lt;=I17, H36=0, H36="ABS"),OR(J36&lt;=K17, J36="ABS"))),IF(OR(AND(A36="",B36="",D36="",F36="",H36="",J36=""),AND(A36&lt;&gt;"",B36&lt;&gt;"",D36&lt;&gt;"",F36&lt;&gt;"",H36&lt;&gt;"",J36&lt;&gt;"", AG36="OK")),"","Given Marks or Format is incorrect"),"Given Marks or Format is incorrect")</f>
        <v/>
      </c>
      <c r="U36" s="186"/>
      <c r="V36" s="186"/>
      <c r="W36" s="186"/>
      <c r="X36" s="186"/>
      <c r="Y36" s="117"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20"/>
      <c r="C37" s="221"/>
      <c r="D37" s="220"/>
      <c r="E37" s="221"/>
      <c r="F37" s="220"/>
      <c r="G37" s="221"/>
      <c r="H37" s="220"/>
      <c r="I37" s="221"/>
      <c r="J37" s="220"/>
      <c r="K37" s="221"/>
      <c r="L37" s="204" t="str">
        <f>IF(AND(A37&lt;&gt;"",B37&lt;&gt;"",D37&lt;&gt;"",F37&lt;&gt;"",H37&lt;&gt;"",J37&lt;&gt;"",Q37="",T37="",OR(D37&lt;=E17,D37="ABS"),OR(F37&lt;=G17,F37="ABS"),OR(H37&lt;=I17,H37="ABS"),OR(J37&lt;=K17,J37="ABS")),IF(AND(D37="ABS",F37="ABS",H37="ABS",J37="ABS"),"ABS",IF(SUM(D37,F37,H37,J37)=0,"ZERO",SUM(D37,F37,H37,J37))),"")</f>
        <v/>
      </c>
      <c r="M37" s="227"/>
      <c r="N37" s="30" t="str">
        <f>IF(L37="","",IF(ROUND(L37*100/M17,0)&gt;=90,"A+",IF(ROUND(L37*100/M17,0)&gt;=81,"A",IF(ROUND(L37*100/M17,0)&gt;=73,"B+",IF(ROUND(L37*100/M17,0)&gt;=65,"B",IF(ROUND(L37*100/M17,0)&gt;=60,"C+",IF(ROUND(L37*100/M17,0)&gt;=55,"C",IF(ROUND(L37*100/M17,0)&gt;=50,"C-","Fail"))))))))</f>
        <v/>
      </c>
      <c r="O37" s="195"/>
      <c r="P37" s="72" t="str">
        <f t="shared" si="0"/>
        <v/>
      </c>
      <c r="Q37" s="183"/>
      <c r="R37" s="184"/>
      <c r="S37" s="184"/>
      <c r="T37" s="186" t="str">
        <f>IF(OR(AND(OR(F37&lt;=G17, F37=0, F37="ABS"),OR(H37&lt;=I17, H37=0, H37="ABS"),OR(J37&lt;=K17, J37="ABS"))),IF(OR(AND(A37="",B37="",D37="",F37="",H37="",J37=""),AND(A37&lt;&gt;"",B37&lt;&gt;"",D37&lt;&gt;"",F37&lt;&gt;"",H37&lt;&gt;"",J37&lt;&gt;"", AG37="OK")),"","Given Marks or Format is incorrect"),"Given Marks or Format is incorrect")</f>
        <v/>
      </c>
      <c r="U37" s="186"/>
      <c r="V37" s="186"/>
      <c r="W37" s="186"/>
      <c r="X37" s="186"/>
      <c r="Y37" s="117"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20"/>
      <c r="C38" s="221"/>
      <c r="D38" s="220"/>
      <c r="E38" s="221"/>
      <c r="F38" s="220"/>
      <c r="G38" s="221"/>
      <c r="H38" s="220"/>
      <c r="I38" s="221"/>
      <c r="J38" s="220"/>
      <c r="K38" s="221"/>
      <c r="L38" s="204" t="str">
        <f>IF(AND(A38&lt;&gt;"",B38&lt;&gt;"",D38&lt;&gt;"",F38&lt;&gt;"",H38&lt;&gt;"",J38&lt;&gt;"",Q38="",T38="",OR(D38&lt;=E17,D38="ABS"),OR(F38&lt;=G17,F38="ABS"),OR(H38&lt;=I17,H38="ABS"),OR(J38&lt;=K17,J38="ABS")),IF(AND(D38="ABS",F38="ABS",H38="ABS",J38="ABS"),"ABS",IF(SUM(D38,F38,H38,J38)=0,"ZERO",SUM(D38,F38,H38,J38))),"")</f>
        <v/>
      </c>
      <c r="M38" s="227"/>
      <c r="N38" s="30" t="str">
        <f>IF(L38="","",IF(ROUND(L38*100/M17,0)&gt;=90,"A+",IF(ROUND(L38*100/M17,0)&gt;=81,"A",IF(ROUND(L38*100/M17,0)&gt;=73,"B+",IF(ROUND(L38*100/M17,0)&gt;=65,"B",IF(ROUND(L38*100/M17,0)&gt;=60,"C+",IF(ROUND(L38*100/M17,0)&gt;=55,"C",IF(ROUND(L38*100/M17,0)&gt;=50,"C-","Fail"))))))))</f>
        <v/>
      </c>
      <c r="O38" s="195"/>
      <c r="P38" s="72" t="str">
        <f t="shared" si="0"/>
        <v/>
      </c>
      <c r="Q38" s="183"/>
      <c r="R38" s="184"/>
      <c r="S38" s="184"/>
      <c r="T38" s="228" t="str">
        <f>IF(OR(AND(OR(F38&lt;=G17, F38=0, F38="ABS"),OR(H38&lt;=I17, H38=0, H38="ABS"),OR(J38&lt;=K17, J38="ABS"))),IF(OR(AND(A38="",B38="",D38="",F38="",H38="",J38=""),AND(A38&lt;&gt;"",B38&lt;&gt;"",D38&lt;&gt;"",F38&lt;&gt;"",H38&lt;&gt;"",J38&lt;&gt;"", AG38="OK")),"","Given Marks or Format is incorrect"),"Given Marks or Format is incorrect")</f>
        <v/>
      </c>
      <c r="U38" s="228"/>
      <c r="V38" s="228"/>
      <c r="W38" s="228"/>
      <c r="X38" s="228"/>
      <c r="Y38" s="117"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139" t="s">
        <v>136</v>
      </c>
      <c r="D39" s="139"/>
      <c r="E39" s="139"/>
      <c r="F39" s="139"/>
      <c r="G39" s="139"/>
      <c r="H39" s="139"/>
      <c r="I39" s="139"/>
      <c r="J39" s="139"/>
      <c r="K39" s="139"/>
      <c r="L39" s="139"/>
      <c r="M39" s="139"/>
      <c r="N39" s="139"/>
      <c r="O39" s="195"/>
      <c r="P39" s="58"/>
      <c r="Q39" s="209"/>
      <c r="R39" s="210"/>
      <c r="S39" s="211"/>
      <c r="T39" s="212"/>
      <c r="U39" s="212"/>
      <c r="V39" s="212"/>
      <c r="W39" s="212"/>
      <c r="X39" s="212"/>
      <c r="Y39" s="117"/>
      <c r="Z39" s="106"/>
      <c r="AA39" s="106"/>
      <c r="AB39" s="59"/>
      <c r="AC39" s="60"/>
      <c r="AD39" s="61"/>
      <c r="AE39" s="19"/>
    </row>
    <row r="40" spans="1:103" ht="15.75" customHeight="1" thickBot="1" x14ac:dyDescent="0.3">
      <c r="A40" s="229" t="s">
        <v>143</v>
      </c>
      <c r="B40" s="231" t="s">
        <v>143</v>
      </c>
      <c r="C40" s="140"/>
      <c r="D40" s="140"/>
      <c r="E40" s="140"/>
      <c r="F40" s="140"/>
      <c r="G40" s="140"/>
      <c r="H40" s="140"/>
      <c r="I40" s="140"/>
      <c r="J40" s="140"/>
      <c r="K40" s="140"/>
      <c r="L40" s="140"/>
      <c r="M40" s="140"/>
      <c r="N40" s="140"/>
      <c r="O40" s="195"/>
      <c r="P40" s="27">
        <f>COUNTIF(P19:P38,"FORMAT INCORRECT")+COUNTIF(P19:P38,"SEQUENCE INCORRECT")</f>
        <v>0</v>
      </c>
      <c r="Q40" s="205">
        <f>COUNTIF(Q19:Q38,"Attendance Marks incorrect")</f>
        <v>0</v>
      </c>
      <c r="R40" s="206"/>
      <c r="S40" s="206"/>
      <c r="T40" s="205">
        <f>COUNTIF(T19:X38,"Given Marks or Format is incorrect")</f>
        <v>0</v>
      </c>
      <c r="U40" s="206"/>
      <c r="V40" s="206"/>
      <c r="W40" s="206"/>
      <c r="X40" s="207"/>
      <c r="Y40" s="96"/>
      <c r="Z40" s="96"/>
      <c r="AA40" s="96"/>
    </row>
    <row r="41" spans="1:103" ht="3" customHeight="1" x14ac:dyDescent="0.25">
      <c r="A41" s="230"/>
      <c r="B41" s="232"/>
      <c r="C41" s="141"/>
      <c r="D41" s="141"/>
      <c r="E41" s="141"/>
      <c r="F41" s="141"/>
      <c r="G41" s="141"/>
      <c r="H41" s="141"/>
      <c r="I41" s="141"/>
      <c r="J41" s="141"/>
      <c r="K41" s="141"/>
      <c r="L41" s="141"/>
      <c r="M41" s="141"/>
      <c r="N41" s="141"/>
      <c r="O41" s="195"/>
      <c r="P41" s="180"/>
      <c r="Q41" s="180"/>
      <c r="R41" s="180"/>
      <c r="S41" s="180"/>
      <c r="T41" s="180"/>
      <c r="U41" s="180"/>
      <c r="V41" s="180"/>
      <c r="W41" s="180"/>
      <c r="X41" s="180"/>
      <c r="Y41" s="112"/>
      <c r="Z41" s="104"/>
      <c r="AA41" s="104"/>
    </row>
    <row r="42" spans="1:103" ht="16.5" thickBot="1" x14ac:dyDescent="0.3">
      <c r="A42" s="156"/>
      <c r="B42" s="156"/>
      <c r="C42" s="156"/>
      <c r="D42" s="156"/>
      <c r="E42" s="156"/>
      <c r="F42" s="156"/>
      <c r="G42" s="156"/>
      <c r="H42" s="156"/>
      <c r="I42" s="156"/>
      <c r="J42" s="156"/>
      <c r="K42" s="156"/>
      <c r="L42" s="156"/>
      <c r="M42" s="156"/>
      <c r="N42" s="156"/>
      <c r="O42" s="195"/>
      <c r="P42" s="157"/>
      <c r="Q42" s="157"/>
      <c r="R42" s="157"/>
      <c r="S42" s="157"/>
      <c r="T42" s="157"/>
      <c r="U42" s="157"/>
      <c r="V42" s="157"/>
      <c r="W42" s="157"/>
      <c r="X42" s="157"/>
      <c r="Y42" s="110"/>
      <c r="Z42" s="100"/>
      <c r="AA42" s="100"/>
    </row>
    <row r="43" spans="1:103" ht="21" customHeight="1" thickBot="1" x14ac:dyDescent="0.3">
      <c r="A43" s="180"/>
      <c r="B43" s="180"/>
      <c r="C43" s="180"/>
      <c r="D43" s="180"/>
      <c r="E43" s="180"/>
      <c r="F43" s="180"/>
      <c r="G43" s="180"/>
      <c r="H43" s="180"/>
      <c r="I43" s="180"/>
      <c r="J43" s="180"/>
      <c r="K43" s="180"/>
      <c r="L43" s="180"/>
      <c r="M43" s="180"/>
      <c r="N43" s="180"/>
      <c r="O43" s="195"/>
      <c r="P43" s="150" t="s">
        <v>138</v>
      </c>
      <c r="Q43" s="151"/>
      <c r="R43" s="152"/>
      <c r="S43" s="32">
        <f>SUM(P40:X40)</f>
        <v>0</v>
      </c>
      <c r="T43" s="208"/>
      <c r="U43" s="157"/>
      <c r="V43" s="157"/>
      <c r="W43" s="157"/>
      <c r="X43" s="157"/>
      <c r="Y43" s="110"/>
      <c r="Z43" s="100"/>
      <c r="AA43" s="100"/>
    </row>
    <row r="44" spans="1:103" ht="12.95" customHeight="1" x14ac:dyDescent="0.25">
      <c r="A44" s="173" t="s">
        <v>137</v>
      </c>
      <c r="B44" s="173"/>
      <c r="C44" s="173"/>
      <c r="D44" s="157"/>
      <c r="E44" s="176" t="s">
        <v>118</v>
      </c>
      <c r="F44" s="177"/>
      <c r="G44" s="177"/>
      <c r="H44" s="177"/>
      <c r="I44" s="177"/>
      <c r="J44" s="157"/>
      <c r="K44" s="173" t="s">
        <v>16</v>
      </c>
      <c r="L44" s="173"/>
      <c r="M44" s="173"/>
      <c r="N44" s="173"/>
      <c r="O44" s="195"/>
      <c r="P44" s="158" t="s">
        <v>168</v>
      </c>
      <c r="Q44" s="159"/>
      <c r="R44" s="159"/>
      <c r="S44" s="159"/>
      <c r="T44" s="159"/>
      <c r="U44" s="159"/>
      <c r="V44" s="159"/>
      <c r="W44" s="159"/>
      <c r="X44" s="160"/>
      <c r="Y44" s="111"/>
      <c r="Z44" s="103"/>
      <c r="AA44" s="103"/>
    </row>
    <row r="45" spans="1:103" ht="15.95" customHeight="1" x14ac:dyDescent="0.25">
      <c r="A45" s="174"/>
      <c r="B45" s="174"/>
      <c r="C45" s="174"/>
      <c r="D45" s="157"/>
      <c r="E45" s="178"/>
      <c r="F45" s="178"/>
      <c r="G45" s="178"/>
      <c r="H45" s="178"/>
      <c r="I45" s="178"/>
      <c r="J45" s="157"/>
      <c r="K45" s="174"/>
      <c r="L45" s="174"/>
      <c r="M45" s="174"/>
      <c r="N45" s="174"/>
      <c r="O45" s="195"/>
      <c r="P45" s="161"/>
      <c r="Q45" s="162"/>
      <c r="R45" s="162"/>
      <c r="S45" s="162"/>
      <c r="T45" s="162"/>
      <c r="U45" s="162"/>
      <c r="V45" s="162"/>
      <c r="W45" s="162"/>
      <c r="X45" s="163"/>
      <c r="Y45" s="111"/>
      <c r="Z45" s="103"/>
      <c r="AA45" s="103"/>
    </row>
    <row r="46" spans="1:103" ht="15.95" customHeight="1" x14ac:dyDescent="0.25">
      <c r="A46" s="174"/>
      <c r="B46" s="174"/>
      <c r="C46" s="174"/>
      <c r="D46" s="157"/>
      <c r="E46" s="178"/>
      <c r="F46" s="178"/>
      <c r="G46" s="178"/>
      <c r="H46" s="178"/>
      <c r="I46" s="178"/>
      <c r="J46" s="157"/>
      <c r="K46" s="174"/>
      <c r="L46" s="174"/>
      <c r="M46" s="174"/>
      <c r="N46" s="174"/>
      <c r="O46" s="195"/>
      <c r="P46" s="161"/>
      <c r="Q46" s="162"/>
      <c r="R46" s="162"/>
      <c r="S46" s="162"/>
      <c r="T46" s="162"/>
      <c r="U46" s="162"/>
      <c r="V46" s="162"/>
      <c r="W46" s="162"/>
      <c r="X46" s="163"/>
      <c r="Y46" s="111"/>
      <c r="Z46" s="103"/>
      <c r="AA46" s="103"/>
    </row>
    <row r="47" spans="1:103" ht="20.25" customHeight="1" x14ac:dyDescent="0.25">
      <c r="A47" s="175"/>
      <c r="B47" s="175"/>
      <c r="C47" s="175"/>
      <c r="D47" s="181"/>
      <c r="E47" s="179"/>
      <c r="F47" s="179"/>
      <c r="G47" s="179"/>
      <c r="H47" s="179"/>
      <c r="I47" s="179"/>
      <c r="J47" s="181"/>
      <c r="K47" s="175"/>
      <c r="L47" s="175"/>
      <c r="M47" s="175"/>
      <c r="N47" s="175"/>
      <c r="O47" s="195"/>
      <c r="P47" s="161"/>
      <c r="Q47" s="162"/>
      <c r="R47" s="162"/>
      <c r="S47" s="162"/>
      <c r="T47" s="162"/>
      <c r="U47" s="162"/>
      <c r="V47" s="162"/>
      <c r="W47" s="162"/>
      <c r="X47" s="163"/>
      <c r="Y47" s="111"/>
      <c r="Z47" s="103"/>
      <c r="AA47" s="103"/>
    </row>
    <row r="48" spans="1:103" ht="15.95" customHeight="1" x14ac:dyDescent="0.25">
      <c r="A48" s="47" t="s">
        <v>18</v>
      </c>
      <c r="B48" s="167" t="s">
        <v>17</v>
      </c>
      <c r="C48" s="168"/>
      <c r="D48" s="168"/>
      <c r="E48" s="168"/>
      <c r="F48" s="168"/>
      <c r="G48" s="168"/>
      <c r="H48" s="168"/>
      <c r="I48" s="168"/>
      <c r="J48" s="168"/>
      <c r="K48" s="168"/>
      <c r="L48" s="168"/>
      <c r="M48" s="168"/>
      <c r="N48" s="169"/>
      <c r="O48" s="195"/>
      <c r="P48" s="161"/>
      <c r="Q48" s="162"/>
      <c r="R48" s="162"/>
      <c r="S48" s="162"/>
      <c r="T48" s="162"/>
      <c r="U48" s="162"/>
      <c r="V48" s="162"/>
      <c r="W48" s="162"/>
      <c r="X48" s="163"/>
      <c r="Y48" s="111"/>
      <c r="Z48" s="103"/>
      <c r="AA48" s="103"/>
    </row>
    <row r="49" spans="1:27" ht="15.95" customHeight="1" thickBot="1" x14ac:dyDescent="0.3">
      <c r="A49" s="49">
        <f>$S$43</f>
        <v>0</v>
      </c>
      <c r="B49" s="170"/>
      <c r="C49" s="171"/>
      <c r="D49" s="171"/>
      <c r="E49" s="171"/>
      <c r="F49" s="171"/>
      <c r="G49" s="171"/>
      <c r="H49" s="171"/>
      <c r="I49" s="171"/>
      <c r="J49" s="171"/>
      <c r="K49" s="171"/>
      <c r="L49" s="171"/>
      <c r="M49" s="171"/>
      <c r="N49" s="172"/>
      <c r="O49" s="195"/>
      <c r="P49" s="164"/>
      <c r="Q49" s="165"/>
      <c r="R49" s="165"/>
      <c r="S49" s="165"/>
      <c r="T49" s="165"/>
      <c r="U49" s="165"/>
      <c r="V49" s="165"/>
      <c r="W49" s="165"/>
      <c r="X49" s="166"/>
      <c r="Y49" s="111"/>
      <c r="Z49" s="103"/>
      <c r="AA49" s="103"/>
    </row>
    <row r="50" spans="1:27" x14ac:dyDescent="0.25">
      <c r="A50" s="156"/>
      <c r="B50" s="156"/>
      <c r="C50" s="156"/>
      <c r="D50" s="156"/>
      <c r="E50" s="156"/>
      <c r="F50" s="156"/>
      <c r="G50" s="156"/>
      <c r="H50" s="156"/>
      <c r="I50" s="156"/>
      <c r="J50" s="156"/>
      <c r="K50" s="156"/>
      <c r="L50" s="156"/>
      <c r="M50" s="156"/>
      <c r="N50" s="156"/>
      <c r="O50" s="157"/>
      <c r="P50" s="213" t="s">
        <v>161</v>
      </c>
      <c r="Q50" s="213"/>
      <c r="R50" s="213"/>
      <c r="S50" s="213"/>
      <c r="T50" s="213"/>
      <c r="U50" s="213"/>
      <c r="V50" s="213"/>
      <c r="W50" s="213"/>
      <c r="X50" s="213"/>
      <c r="Y50" s="98"/>
      <c r="Z50" s="98"/>
      <c r="AA50" s="98"/>
    </row>
    <row r="51" spans="1:27" x14ac:dyDescent="0.25">
      <c r="A51" s="157"/>
      <c r="B51" s="157"/>
      <c r="C51" s="157"/>
      <c r="D51" s="157"/>
      <c r="E51" s="157"/>
      <c r="F51" s="157"/>
      <c r="G51" s="157"/>
      <c r="H51" s="157"/>
      <c r="I51" s="157"/>
      <c r="J51" s="157"/>
      <c r="K51" s="157"/>
      <c r="L51" s="157"/>
      <c r="M51" s="157"/>
      <c r="N51" s="157"/>
      <c r="O51" s="157"/>
      <c r="P51" s="214"/>
      <c r="Q51" s="214"/>
      <c r="R51" s="214"/>
      <c r="S51" s="214"/>
      <c r="T51" s="214"/>
      <c r="U51" s="214"/>
      <c r="V51" s="214"/>
      <c r="W51" s="214"/>
      <c r="X51" s="214"/>
      <c r="Y51" s="114"/>
      <c r="Z51" s="101"/>
      <c r="AA51" s="101"/>
    </row>
    <row r="52" spans="1:27" x14ac:dyDescent="0.25">
      <c r="A52" s="157"/>
      <c r="B52" s="157"/>
      <c r="C52" s="157"/>
      <c r="D52" s="157"/>
      <c r="E52" s="157"/>
      <c r="F52" s="157"/>
      <c r="G52" s="157"/>
      <c r="H52" s="157"/>
      <c r="I52" s="157"/>
      <c r="J52" s="157"/>
      <c r="K52" s="157"/>
      <c r="L52" s="157"/>
      <c r="M52" s="157"/>
      <c r="N52" s="157"/>
      <c r="O52" s="157"/>
      <c r="P52" s="215"/>
      <c r="Q52" s="215"/>
      <c r="R52" s="215"/>
      <c r="S52" s="215"/>
      <c r="T52" s="215"/>
      <c r="U52" s="215"/>
      <c r="V52" s="215"/>
      <c r="W52" s="215"/>
      <c r="X52" s="215"/>
      <c r="Y52" s="98"/>
      <c r="Z52" s="98"/>
      <c r="AA52" s="98"/>
    </row>
    <row r="53" spans="1:27" ht="20.25" x14ac:dyDescent="0.25">
      <c r="A53" s="157"/>
      <c r="B53" s="157"/>
      <c r="C53" s="157"/>
      <c r="D53" s="157"/>
      <c r="E53" s="157"/>
      <c r="F53" s="157"/>
      <c r="G53" s="157"/>
      <c r="H53" s="157"/>
      <c r="I53" s="157"/>
      <c r="J53" s="157"/>
      <c r="K53" s="157"/>
      <c r="L53" s="157"/>
      <c r="M53" s="157"/>
      <c r="N53" s="157"/>
      <c r="O53" s="157"/>
      <c r="P53" s="142" t="s">
        <v>145</v>
      </c>
      <c r="Q53" s="143"/>
      <c r="R53" s="143"/>
      <c r="S53" s="143"/>
      <c r="T53" s="143"/>
      <c r="U53" s="143"/>
      <c r="V53" s="143"/>
      <c r="W53" s="143"/>
      <c r="X53" s="144"/>
      <c r="Y53" s="108"/>
      <c r="Z53" s="105"/>
      <c r="AA53" s="105"/>
    </row>
    <row r="54" spans="1:27" ht="21" thickBot="1" x14ac:dyDescent="0.3">
      <c r="A54" s="157"/>
      <c r="B54" s="157"/>
      <c r="C54" s="157"/>
      <c r="D54" s="157"/>
      <c r="E54" s="157"/>
      <c r="F54" s="157"/>
      <c r="G54" s="157"/>
      <c r="H54" s="157"/>
      <c r="I54" s="157"/>
      <c r="J54" s="157"/>
      <c r="K54" s="157"/>
      <c r="L54" s="157"/>
      <c r="M54" s="157"/>
      <c r="N54" s="157"/>
      <c r="O54" s="157"/>
      <c r="P54" s="145"/>
      <c r="Q54" s="146"/>
      <c r="R54" s="146"/>
      <c r="S54" s="146"/>
      <c r="T54" s="146"/>
      <c r="U54" s="146"/>
      <c r="V54" s="146"/>
      <c r="W54" s="146"/>
      <c r="X54" s="147"/>
      <c r="Y54" s="108"/>
      <c r="Z54" s="105"/>
      <c r="AA54" s="105"/>
    </row>
    <row r="55" spans="1:27" ht="21" thickBot="1" x14ac:dyDescent="0.35">
      <c r="A55" s="157"/>
      <c r="B55" s="157"/>
      <c r="C55" s="157"/>
      <c r="D55" s="157"/>
      <c r="E55" s="157"/>
      <c r="F55" s="157"/>
      <c r="G55" s="157"/>
      <c r="H55" s="157"/>
      <c r="I55" s="157"/>
      <c r="J55" s="157"/>
      <c r="K55" s="157"/>
      <c r="L55" s="157"/>
      <c r="M55" s="157"/>
      <c r="N55" s="157"/>
      <c r="O55" s="157"/>
      <c r="P55" s="70" t="s">
        <v>7</v>
      </c>
      <c r="Q55" s="148" t="s">
        <v>8</v>
      </c>
      <c r="R55" s="148"/>
      <c r="S55" s="148"/>
      <c r="T55" s="149" t="s">
        <v>146</v>
      </c>
      <c r="U55" s="149"/>
      <c r="V55" s="149"/>
      <c r="W55" s="149"/>
      <c r="X55" s="149"/>
      <c r="Y55" s="99"/>
      <c r="Z55" s="99"/>
      <c r="AA55" s="99"/>
    </row>
    <row r="56" spans="1:27" ht="16.5" thickBot="1" x14ac:dyDescent="0.3">
      <c r="A56" s="157"/>
      <c r="B56" s="157"/>
      <c r="C56" s="157"/>
      <c r="D56" s="157"/>
      <c r="E56" s="157"/>
      <c r="F56" s="157"/>
      <c r="G56" s="157"/>
      <c r="H56" s="157"/>
      <c r="I56" s="157"/>
      <c r="J56" s="157"/>
      <c r="K56" s="157"/>
      <c r="L56" s="157"/>
      <c r="M56" s="157"/>
      <c r="N56" s="157"/>
      <c r="O56" s="157"/>
      <c r="P56" s="71">
        <v>1</v>
      </c>
      <c r="Q56" s="136" t="s">
        <v>147</v>
      </c>
      <c r="R56" s="136"/>
      <c r="S56" s="136"/>
      <c r="T56" s="137">
        <v>1</v>
      </c>
      <c r="U56" s="138"/>
      <c r="V56" s="136" t="s">
        <v>148</v>
      </c>
      <c r="W56" s="136"/>
      <c r="X56" s="136"/>
      <c r="Y56" s="113"/>
      <c r="Z56" s="102"/>
      <c r="AA56" s="102"/>
    </row>
    <row r="57" spans="1:27" ht="16.5" thickBot="1" x14ac:dyDescent="0.3">
      <c r="A57" s="157"/>
      <c r="B57" s="157"/>
      <c r="C57" s="157"/>
      <c r="D57" s="157"/>
      <c r="E57" s="157"/>
      <c r="F57" s="157"/>
      <c r="G57" s="157"/>
      <c r="H57" s="157"/>
      <c r="I57" s="157"/>
      <c r="J57" s="157"/>
      <c r="K57" s="157"/>
      <c r="L57" s="157"/>
      <c r="M57" s="157"/>
      <c r="N57" s="157"/>
      <c r="O57" s="157"/>
      <c r="P57" s="71">
        <v>2</v>
      </c>
      <c r="Q57" s="136" t="s">
        <v>149</v>
      </c>
      <c r="R57" s="136"/>
      <c r="S57" s="136"/>
      <c r="T57" s="137">
        <v>2</v>
      </c>
      <c r="U57" s="138"/>
      <c r="V57" s="136" t="s">
        <v>150</v>
      </c>
      <c r="W57" s="136"/>
      <c r="X57" s="136"/>
      <c r="Y57" s="113"/>
      <c r="Z57" s="102"/>
      <c r="AA57" s="102"/>
    </row>
    <row r="58" spans="1:27" ht="16.5" thickBot="1" x14ac:dyDescent="0.3">
      <c r="A58" s="157"/>
      <c r="B58" s="157"/>
      <c r="C58" s="157"/>
      <c r="D58" s="157"/>
      <c r="E58" s="157"/>
      <c r="F58" s="157"/>
      <c r="G58" s="157"/>
      <c r="H58" s="157"/>
      <c r="I58" s="157"/>
      <c r="J58" s="157"/>
      <c r="K58" s="157"/>
      <c r="L58" s="157"/>
      <c r="M58" s="157"/>
      <c r="N58" s="157"/>
      <c r="O58" s="157"/>
      <c r="P58" s="71">
        <v>3</v>
      </c>
      <c r="Q58" s="136" t="s">
        <v>151</v>
      </c>
      <c r="R58" s="136"/>
      <c r="S58" s="136"/>
      <c r="T58" s="137">
        <v>3</v>
      </c>
      <c r="U58" s="138"/>
      <c r="V58" s="136" t="s">
        <v>152</v>
      </c>
      <c r="W58" s="136"/>
      <c r="X58" s="136"/>
      <c r="Y58" s="113"/>
      <c r="Z58" s="102"/>
      <c r="AA58" s="102"/>
    </row>
    <row r="59" spans="1:27" ht="16.5" thickBot="1" x14ac:dyDescent="0.3">
      <c r="A59" s="157"/>
      <c r="B59" s="157"/>
      <c r="C59" s="157"/>
      <c r="D59" s="157"/>
      <c r="E59" s="157"/>
      <c r="F59" s="157"/>
      <c r="G59" s="157"/>
      <c r="H59" s="157"/>
      <c r="I59" s="157"/>
      <c r="J59" s="157"/>
      <c r="K59" s="157"/>
      <c r="L59" s="157"/>
      <c r="M59" s="157"/>
      <c r="N59" s="157"/>
      <c r="O59" s="157"/>
      <c r="P59" s="71">
        <v>4</v>
      </c>
      <c r="Q59" s="136" t="s">
        <v>153</v>
      </c>
      <c r="R59" s="136"/>
      <c r="S59" s="136"/>
      <c r="T59" s="137">
        <v>4</v>
      </c>
      <c r="U59" s="138"/>
      <c r="V59" s="136" t="s">
        <v>154</v>
      </c>
      <c r="W59" s="136"/>
      <c r="X59" s="136"/>
      <c r="Y59" s="113"/>
      <c r="Z59" s="102"/>
      <c r="AA59" s="102"/>
    </row>
    <row r="60" spans="1:27" ht="16.5" thickBot="1" x14ac:dyDescent="0.3">
      <c r="A60" s="157"/>
      <c r="B60" s="157"/>
      <c r="C60" s="157"/>
      <c r="D60" s="157"/>
      <c r="E60" s="157"/>
      <c r="F60" s="157"/>
      <c r="G60" s="157"/>
      <c r="H60" s="157"/>
      <c r="I60" s="157"/>
      <c r="J60" s="157"/>
      <c r="K60" s="157"/>
      <c r="L60" s="157"/>
      <c r="M60" s="157"/>
      <c r="N60" s="157"/>
      <c r="O60" s="157"/>
      <c r="P60" s="71">
        <v>5</v>
      </c>
      <c r="Q60" s="136" t="s">
        <v>155</v>
      </c>
      <c r="R60" s="136"/>
      <c r="S60" s="136"/>
      <c r="T60" s="137">
        <v>5</v>
      </c>
      <c r="U60" s="138"/>
      <c r="V60" s="136" t="s">
        <v>156</v>
      </c>
      <c r="W60" s="136"/>
      <c r="X60" s="136"/>
      <c r="Y60" s="113"/>
      <c r="Z60" s="102"/>
      <c r="AA60" s="102"/>
    </row>
    <row r="61" spans="1:27" ht="16.5" thickBot="1" x14ac:dyDescent="0.3">
      <c r="A61" s="157"/>
      <c r="B61" s="157"/>
      <c r="C61" s="157"/>
      <c r="D61" s="157"/>
      <c r="E61" s="157"/>
      <c r="F61" s="157"/>
      <c r="G61" s="157"/>
      <c r="H61" s="157"/>
      <c r="I61" s="157"/>
      <c r="J61" s="157"/>
      <c r="K61" s="157"/>
      <c r="L61" s="157"/>
      <c r="M61" s="157"/>
      <c r="N61" s="157"/>
      <c r="O61" s="157"/>
      <c r="P61" s="71">
        <v>6</v>
      </c>
      <c r="Q61" s="136" t="s">
        <v>157</v>
      </c>
      <c r="R61" s="136"/>
      <c r="S61" s="136"/>
      <c r="T61" s="137">
        <v>6</v>
      </c>
      <c r="U61" s="138"/>
      <c r="V61" s="136" t="s">
        <v>158</v>
      </c>
      <c r="W61" s="136"/>
      <c r="X61" s="136"/>
      <c r="Y61" s="113"/>
      <c r="Z61" s="102"/>
      <c r="AA61" s="102"/>
    </row>
    <row r="62" spans="1:27" ht="16.5" thickBot="1" x14ac:dyDescent="0.3">
      <c r="A62" s="157"/>
      <c r="B62" s="157"/>
      <c r="C62" s="157"/>
      <c r="D62" s="157"/>
      <c r="E62" s="157"/>
      <c r="F62" s="157"/>
      <c r="G62" s="157"/>
      <c r="H62" s="157"/>
      <c r="I62" s="157"/>
      <c r="J62" s="157"/>
      <c r="K62" s="157"/>
      <c r="L62" s="157"/>
      <c r="M62" s="157"/>
      <c r="N62" s="157"/>
      <c r="O62" s="157"/>
      <c r="P62" s="71">
        <v>7</v>
      </c>
      <c r="Q62" s="136" t="s">
        <v>159</v>
      </c>
      <c r="R62" s="136"/>
      <c r="S62" s="136"/>
      <c r="T62" s="137">
        <v>7</v>
      </c>
      <c r="U62" s="138"/>
      <c r="V62" s="136" t="s">
        <v>160</v>
      </c>
      <c r="W62" s="136"/>
      <c r="X62" s="136"/>
      <c r="Y62" s="113"/>
      <c r="Z62" s="102"/>
      <c r="AA62" s="102"/>
    </row>
  </sheetData>
  <sheetProtection algorithmName="SHA-512" hashValue="cG94bqG2VNpfeoFpGqQhwUtIc09cOlOK00vhg3C05ZPS2G/WAgcuZlfITH3OEA26mHhmBxuGX5drE4+Qj14vFw==" saltValue="5oexhw38XjzWuu0FGYvqMA==" spinCount="100000" sheet="1" objects="1" scenarios="1" selectLockedCells="1" autoFilter="0"/>
  <autoFilter ref="A18:C41">
    <filterColumn colId="1" showButton="0"/>
  </autoFilter>
  <dataConsolidate/>
  <mergeCells count="252">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T40:X40"/>
    <mergeCell ref="P41:X42"/>
    <mergeCell ref="T62:U62"/>
    <mergeCell ref="V62:X62"/>
    <mergeCell ref="Q59:S59"/>
    <mergeCell ref="T59:U59"/>
    <mergeCell ref="V59:X59"/>
    <mergeCell ref="Q60:S60"/>
    <mergeCell ref="T60:U60"/>
    <mergeCell ref="V60:X60"/>
    <mergeCell ref="P50:X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6625" r:id="rId4">
          <objectPr defaultSize="0" autoPict="0" r:id="rId5">
            <anchor moveWithCells="1" sizeWithCells="1">
              <from>
                <xdr:col>0</xdr:col>
                <xdr:colOff>0</xdr:colOff>
                <xdr:row>0</xdr:row>
                <xdr:rowOff>85725</xdr:rowOff>
              </from>
              <to>
                <xdr:col>1</xdr:col>
                <xdr:colOff>28575</xdr:colOff>
                <xdr:row>3</xdr:row>
                <xdr:rowOff>219075</xdr:rowOff>
              </to>
            </anchor>
          </objectPr>
        </oleObject>
      </mc:Choice>
      <mc:Fallback>
        <oleObject progId="PBrush" shapeId="26625" r:id="rId4"/>
      </mc:Fallback>
    </mc:AlternateContent>
    <mc:AlternateContent xmlns:mc="http://schemas.openxmlformats.org/markup-compatibility/2006">
      <mc:Choice Requires="x14">
        <oleObject progId="PBrush" shapeId="26626"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66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37</vt:i4>
      </vt:variant>
    </vt:vector>
  </HeadingPairs>
  <TitlesOfParts>
    <vt:vector size="52" baseType="lpstr">
      <vt:lpstr>Sheet1</vt:lpstr>
      <vt:lpstr>Sheet2</vt:lpstr>
      <vt:lpstr>Sheet3</vt:lpstr>
      <vt:lpstr>Sheet4</vt:lpstr>
      <vt:lpstr>Sheet5</vt:lpstr>
      <vt:lpstr>Sheet6</vt:lpstr>
      <vt:lpstr>Sheet7</vt:lpstr>
      <vt:lpstr>Sheet8</vt:lpstr>
      <vt:lpstr>Sheet9</vt:lpstr>
      <vt:lpstr>Sheet10</vt:lpstr>
      <vt:lpstr>Sheet11</vt:lpstr>
      <vt:lpstr>Departments</vt:lpstr>
      <vt:lpstr>Information</vt:lpstr>
      <vt:lpstr>TheoryResults</vt:lpstr>
      <vt:lpstr>PracticalResults</vt:lpstr>
      <vt:lpstr>ArchitectureBatch</vt:lpstr>
      <vt:lpstr>ArchitectureFirst24AR</vt:lpstr>
      <vt:lpstr>ArchitectureProgram</vt:lpstr>
      <vt:lpstr>BiomedicalEngineeringProgram</vt:lpstr>
      <vt:lpstr>ChemicalEngineeringProgram</vt:lpstr>
      <vt:lpstr>CityBatch</vt:lpstr>
      <vt:lpstr>CityFirst24CRP</vt:lpstr>
      <vt:lpstr>CityProgram</vt:lpstr>
      <vt:lpstr>CivilProgram</vt:lpstr>
      <vt:lpstr>ComputerProgram</vt:lpstr>
      <vt:lpstr>Departments</vt:lpstr>
      <vt:lpstr>ElectricalProgram</vt:lpstr>
      <vt:lpstr>EnvironmentalProgram</vt:lpstr>
      <vt:lpstr>Exam</vt:lpstr>
      <vt:lpstr>IndustrialProgram</vt:lpstr>
      <vt:lpstr>MechanicalProgram</vt:lpstr>
      <vt:lpstr>MetallurgyProgram</vt:lpstr>
      <vt:lpstr>MiningProgram</vt:lpstr>
      <vt:lpstr>PetroleumProgram</vt:lpstr>
      <vt:lpstr>Sheet1!Print_Area</vt:lpstr>
      <vt:lpstr>Sheet10!Print_Area</vt:lpstr>
      <vt:lpstr>Sheet11!Print_Area</vt:lpstr>
      <vt:lpstr>Sheet2!Print_Area</vt:lpstr>
      <vt:lpstr>Sheet3!Print_Area</vt:lpstr>
      <vt:lpstr>Sheet4!Print_Area</vt:lpstr>
      <vt:lpstr>Sheet5!Print_Area</vt:lpstr>
      <vt:lpstr>Sheet6!Print_Area</vt:lpstr>
      <vt:lpstr>Sheet7!Print_Area</vt:lpstr>
      <vt:lpstr>Sheet8!Print_Area</vt:lpstr>
      <vt:lpstr>Sheet9!Print_Area</vt:lpstr>
      <vt:lpstr>RegularExamTheory</vt:lpstr>
      <vt:lpstr>Semester</vt:lpstr>
      <vt:lpstr>SoftwareProgram</vt:lpstr>
      <vt:lpstr>TelecommunicationProgram</vt:lpstr>
      <vt:lpstr>TextileProgram</vt:lpstr>
      <vt:lpstr>TotalMarks</vt:lpstr>
      <vt:lpstr>Year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MYHOME</dc:creator>
  <cp:lastModifiedBy>Suhail Khatian</cp:lastModifiedBy>
  <cp:lastPrinted>2020-10-27T06:10:33Z</cp:lastPrinted>
  <dcterms:created xsi:type="dcterms:W3CDTF">2014-07-31T04:22:19Z</dcterms:created>
  <dcterms:modified xsi:type="dcterms:W3CDTF">2024-12-24T05:05:32Z</dcterms:modified>
</cp:coreProperties>
</file>